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42"/>
  <workbookPr/>
  <mc:AlternateContent xmlns:mc="http://schemas.openxmlformats.org/markup-compatibility/2006">
    <mc:Choice Requires="x15">
      <x15ac:absPath xmlns:x15ac="http://schemas.microsoft.com/office/spreadsheetml/2010/11/ac" url="D:\Fatima_ES\Censos Estatales de Gobierno\Operativo\2025\Operativo\VF_OC\CNGE\Cuestionarios_CNGE25_VF\"/>
    </mc:Choice>
  </mc:AlternateContent>
  <xr:revisionPtr revIDLastSave="0" documentId="13_ncr:1_{E5C96E6C-35C8-4070-9823-00D34A087447}" xr6:coauthVersionLast="36" xr6:coauthVersionMax="47" xr10:uidLastSave="{00000000-0000-0000-0000-000000000000}"/>
  <bookViews>
    <workbookView xWindow="-120" yWindow="-120" windowWidth="29040" windowHeight="15840" activeTab="1" xr2:uid="{78D157B6-F4D1-4DEE-91EB-0260C29ED18E}"/>
  </bookViews>
  <sheets>
    <sheet name="Índice" sheetId="1" r:id="rId1"/>
    <sheet name="Presentación" sheetId="12" r:id="rId2"/>
    <sheet name="Informantes" sheetId="13" r:id="rId3"/>
    <sheet name="Participantes" sheetId="14" r:id="rId4"/>
    <sheet name="CNGE_2025_M1_Secc10_Sub1" sheetId="5" r:id="rId5"/>
    <sheet name="CNGE_2025_M1_Secc10_Sub2" sheetId="6" r:id="rId6"/>
    <sheet name="CNGE_2025_M1_Secc10_Sub3" sheetId="7" r:id="rId7"/>
    <sheet name="CNGE_2025_M1_Secc10_Sub4" sheetId="8" r:id="rId8"/>
    <sheet name="Complemento" sheetId="11" r:id="rId9"/>
    <sheet name="Anexo" sheetId="9" r:id="rId10"/>
    <sheet name="Glosario" sheetId="10" r:id="rId11"/>
  </sheets>
  <externalReferences>
    <externalReference r:id="rId12"/>
    <externalReference r:id="rId13"/>
    <externalReference r:id="rId14"/>
    <externalReference r:id="rId15"/>
    <externalReference r:id="rId16"/>
    <externalReference r:id="rId17"/>
  </externalReferences>
  <definedNames>
    <definedName name="_xlnm.Print_Area" localSheetId="9">Anexo!$A$1:$AE$191</definedName>
    <definedName name="_xlnm.Print_Area" localSheetId="4">CNGE_2025_M1_Secc10_Sub1!$A$1:$AE$36</definedName>
    <definedName name="_xlnm.Print_Area" localSheetId="5">CNGE_2025_M1_Secc10_Sub2!$A$1:$AE$203</definedName>
    <definedName name="_xlnm.Print_Area" localSheetId="6">CNGE_2025_M1_Secc10_Sub3!$A$1:$AE$222</definedName>
    <definedName name="_xlnm.Print_Area" localSheetId="7">CNGE_2025_M1_Secc10_Sub4!$A$1:$AE$50</definedName>
    <definedName name="_xlnm.Print_Area" localSheetId="8">Complemento!$A$1:$BL$608</definedName>
    <definedName name="_xlnm.Print_Area" localSheetId="10">Glosario!$A$1:$AE$25</definedName>
    <definedName name="_xlnm.Print_Area" localSheetId="0">Índice!$A$1:$AE$37</definedName>
    <definedName name="_xlnm.Print_Area" localSheetId="2">Informantes!$A$1:$AE$58</definedName>
    <definedName name="_xlnm.Print_Area" localSheetId="3">Participantes!$A$1:$BJ$73</definedName>
    <definedName name="_xlnm.Print_Area" localSheetId="1">Presentación!$A$1:$AE$133</definedName>
    <definedName name="cantidad" localSheetId="8">#REF!</definedName>
    <definedName name="cantidad">#REF!</definedName>
    <definedName name="Entitades">[1]listas!$A$2:$A$33</definedName>
    <definedName name="I_ENTIDAD">[2]listas!$A$2:$A$33</definedName>
    <definedName name="L_ANTIGUE">[3]listas!$G$2:$G$14</definedName>
    <definedName name="L_CARACT">[3]listas!$E$8:$E$9</definedName>
    <definedName name="L_ESCOLARI">[3]listas!$H$2:$H$10</definedName>
    <definedName name="L_X">[4]listas!$F$2:$F$3</definedName>
    <definedName name="NuevoFolio">[5]Presentación!$AO$2:$BT$29</definedName>
    <definedName name="NuevoNombre">[5]Presentación!$BW$2:$DB$29</definedName>
    <definedName name="S_EE">[6]CNSPF_2019_M1_Secc1!$AN$2:$AN$7</definedName>
    <definedName name="S_F">[6]CNSPF_2019_M1_Secc1!$AP$2:$AP$13</definedName>
    <definedName name="S_S">[6]CNSPF_2019_M1_Secc1!$AL$2:$AL$5</definedName>
    <definedName name="S_X">[6]CNSPF_2019_M1_Secc1!$AJ$2:$AJ$3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ARRAYTEXT_WF"/>
        <xcalcf:feature name="microsoft.com:CNMTM"/>
        <xcalcf:feature name="microsoft.com:LAMBDA_WF"/>
        <xcalcf:feature name="microsoft.com:LET_WF"/>
      </xcalcf:calcFeatures>
    </ext>
  </extLst>
</workbook>
</file>

<file path=xl/calcChain.xml><?xml version="1.0" encoding="utf-8"?>
<calcChain xmlns="http://schemas.openxmlformats.org/spreadsheetml/2006/main">
  <c r="AG26" i="8" l="1"/>
  <c r="AG27" i="7"/>
  <c r="B607" i="11"/>
  <c r="B606" i="11"/>
  <c r="B604" i="11"/>
  <c r="DU600" i="11"/>
  <c r="DU599" i="11"/>
  <c r="DT599" i="11"/>
  <c r="DS599" i="11"/>
  <c r="DR599" i="11"/>
  <c r="DU25" i="11"/>
  <c r="DT25" i="11"/>
  <c r="DS25" i="11"/>
  <c r="DR25" i="11"/>
  <c r="DQ24" i="11"/>
  <c r="DP24" i="11"/>
  <c r="DO24" i="11"/>
  <c r="BP24" i="11"/>
  <c r="BO598" i="11"/>
  <c r="BN598" i="11"/>
  <c r="DN21" i="11"/>
  <c r="DM21" i="11"/>
  <c r="DL21" i="11"/>
  <c r="BM21" i="11"/>
  <c r="DM19" i="11"/>
  <c r="DN19" i="11" s="1"/>
  <c r="DL19" i="11"/>
  <c r="CL45" i="6"/>
  <c r="CK45" i="6"/>
  <c r="CJ45" i="6"/>
  <c r="CI45" i="6"/>
  <c r="CH45" i="6"/>
  <c r="CG45" i="6"/>
  <c r="CF45" i="6"/>
  <c r="CE45" i="6"/>
  <c r="CD45" i="6"/>
  <c r="CC45" i="6"/>
  <c r="CB45" i="6"/>
  <c r="CA45" i="6"/>
  <c r="BZ45" i="6"/>
  <c r="BY45" i="6"/>
  <c r="BX45" i="6"/>
  <c r="BW45" i="6"/>
  <c r="BV45" i="6"/>
  <c r="BU45" i="6"/>
  <c r="BT45" i="6"/>
  <c r="BS45" i="6"/>
  <c r="BR45" i="6"/>
  <c r="BQ45" i="6"/>
  <c r="BP45" i="6"/>
  <c r="BO45" i="6"/>
  <c r="BN45" i="6"/>
  <c r="BM45" i="6"/>
  <c r="BL45" i="6"/>
  <c r="BK45" i="6"/>
  <c r="BJ45" i="6"/>
  <c r="BI45" i="6"/>
  <c r="BH45" i="6"/>
  <c r="BG45" i="6"/>
  <c r="BF45" i="6"/>
  <c r="BE45" i="6"/>
  <c r="BD45" i="6"/>
  <c r="BC45" i="6"/>
  <c r="BB45" i="6"/>
  <c r="BA45" i="6"/>
  <c r="AZ45" i="6"/>
  <c r="AY45" i="6"/>
  <c r="AX45" i="6"/>
  <c r="AW45" i="6"/>
  <c r="AV45" i="6"/>
  <c r="AU45" i="6"/>
  <c r="AT45" i="6"/>
  <c r="AS45" i="6"/>
  <c r="AR45" i="6"/>
  <c r="AQ45" i="6"/>
  <c r="AP45" i="6"/>
  <c r="AO45" i="6"/>
  <c r="AN45" i="6"/>
  <c r="AM45" i="6"/>
  <c r="B50" i="8" l="1"/>
  <c r="B49" i="8"/>
  <c r="B48" i="8"/>
  <c r="B47" i="8"/>
  <c r="B46" i="8"/>
  <c r="B45" i="8"/>
  <c r="AL41" i="8"/>
  <c r="AK41" i="8"/>
  <c r="AJ41" i="8"/>
  <c r="AI41" i="8" a="1"/>
  <c r="AI41" i="8" s="1"/>
  <c r="AH43" i="8"/>
  <c r="AH41" i="8"/>
  <c r="AG41" i="8"/>
  <c r="B35" i="8"/>
  <c r="B34" i="8"/>
  <c r="B33" i="8"/>
  <c r="B32" i="8"/>
  <c r="B31" i="8"/>
  <c r="B30" i="8"/>
  <c r="AK28" i="8"/>
  <c r="AL28" i="8"/>
  <c r="AL27" i="8"/>
  <c r="AL26" i="8"/>
  <c r="AK27" i="8"/>
  <c r="AK26" i="8"/>
  <c r="AJ27" i="8"/>
  <c r="AJ26" i="8"/>
  <c r="AI26" i="8" a="1"/>
  <c r="AI26" i="8" s="1"/>
  <c r="AH26" i="8"/>
  <c r="B220" i="7"/>
  <c r="B218" i="7" l="1"/>
  <c r="AD213" i="7"/>
  <c r="CK213" i="7" s="1"/>
  <c r="CJ213" i="7"/>
  <c r="CI213" i="7"/>
  <c r="CH213" i="7"/>
  <c r="CG213" i="7"/>
  <c r="CF213" i="7"/>
  <c r="CE213" i="7"/>
  <c r="CD213" i="7"/>
  <c r="CC213" i="7"/>
  <c r="CB213" i="7"/>
  <c r="CA213" i="7"/>
  <c r="BZ213" i="7"/>
  <c r="BY213" i="7"/>
  <c r="BX213" i="7"/>
  <c r="BW213" i="7"/>
  <c r="BV213" i="7"/>
  <c r="BF214" i="7"/>
  <c r="BT213" i="7"/>
  <c r="BT212" i="7"/>
  <c r="BS212" i="7"/>
  <c r="BR212" i="7"/>
  <c r="BQ212" i="7"/>
  <c r="BP161" i="7"/>
  <c r="BO161" i="7"/>
  <c r="BN161" i="7"/>
  <c r="BM161" i="7"/>
  <c r="BH161" i="7"/>
  <c r="BG161" i="7"/>
  <c r="BF161" i="7"/>
  <c r="BE161" i="7"/>
  <c r="BC213" i="7"/>
  <c r="BB213" i="7"/>
  <c r="BB212" i="7"/>
  <c r="BB161" i="7"/>
  <c r="BA213" i="7"/>
  <c r="BA212" i="7"/>
  <c r="BA161" i="7"/>
  <c r="AZ212" i="7"/>
  <c r="AY212" i="7"/>
  <c r="AX212" i="7"/>
  <c r="AW212" i="7"/>
  <c r="AV161" i="7"/>
  <c r="AU161" i="7"/>
  <c r="AT161" i="7"/>
  <c r="AS161" i="7"/>
  <c r="AR161" i="7"/>
  <c r="AQ161" i="7"/>
  <c r="AP161" i="7"/>
  <c r="AO161" i="7"/>
  <c r="AN161" i="7"/>
  <c r="AM161" i="7"/>
  <c r="AL161" i="7"/>
  <c r="AK161" i="7"/>
  <c r="BE162" i="7"/>
  <c r="BH162" i="7" s="1"/>
  <c r="BF162" i="7"/>
  <c r="BG162" i="7"/>
  <c r="BI162" i="7"/>
  <c r="BJ162" i="7"/>
  <c r="BK162" i="7"/>
  <c r="BL162" i="7"/>
  <c r="BM162" i="7"/>
  <c r="BN162" i="7"/>
  <c r="BP162" i="7" s="1"/>
  <c r="BO162" i="7"/>
  <c r="BQ162" i="7"/>
  <c r="BR162" i="7"/>
  <c r="BS162" i="7"/>
  <c r="BT162" i="7"/>
  <c r="BE163" i="7"/>
  <c r="BF163" i="7"/>
  <c r="BH163" i="7" s="1"/>
  <c r="BG163" i="7"/>
  <c r="BI163" i="7"/>
  <c r="BJ163" i="7"/>
  <c r="BK163" i="7"/>
  <c r="BL163" i="7"/>
  <c r="BM163" i="7"/>
  <c r="BN163" i="7"/>
  <c r="BP163" i="7" s="1"/>
  <c r="BO163" i="7"/>
  <c r="BQ163" i="7"/>
  <c r="BR163" i="7"/>
  <c r="BS163" i="7"/>
  <c r="BT163" i="7"/>
  <c r="BE164" i="7"/>
  <c r="BF164" i="7"/>
  <c r="BH164" i="7" s="1"/>
  <c r="BG164" i="7"/>
  <c r="BI164" i="7"/>
  <c r="BJ164" i="7"/>
  <c r="BK164" i="7"/>
  <c r="BL164" i="7"/>
  <c r="BM164" i="7"/>
  <c r="BN164" i="7"/>
  <c r="BP164" i="7" s="1"/>
  <c r="BO164" i="7"/>
  <c r="BQ164" i="7"/>
  <c r="BR164" i="7"/>
  <c r="BT164" i="7" s="1"/>
  <c r="BS164" i="7"/>
  <c r="BE165" i="7"/>
  <c r="BF165" i="7"/>
  <c r="BH165" i="7" s="1"/>
  <c r="BG165" i="7"/>
  <c r="BI165" i="7"/>
  <c r="BJ165" i="7"/>
  <c r="BL165" i="7" s="1"/>
  <c r="BK165" i="7"/>
  <c r="BM165" i="7"/>
  <c r="BN165" i="7"/>
  <c r="BP165" i="7" s="1"/>
  <c r="BO165" i="7"/>
  <c r="BQ165" i="7"/>
  <c r="BR165" i="7"/>
  <c r="BS165" i="7"/>
  <c r="BT165" i="7"/>
  <c r="BE166" i="7"/>
  <c r="BF166" i="7"/>
  <c r="BH166" i="7" s="1"/>
  <c r="BG166" i="7"/>
  <c r="BI166" i="7"/>
  <c r="BJ166" i="7"/>
  <c r="BK166" i="7"/>
  <c r="BL166" i="7"/>
  <c r="BM166" i="7"/>
  <c r="BN166" i="7"/>
  <c r="BP166" i="7" s="1"/>
  <c r="BO166" i="7"/>
  <c r="BQ166" i="7"/>
  <c r="BR166" i="7"/>
  <c r="BS166" i="7"/>
  <c r="BT166" i="7"/>
  <c r="BE167" i="7"/>
  <c r="BF167" i="7"/>
  <c r="BH167" i="7" s="1"/>
  <c r="BG167" i="7"/>
  <c r="BI167" i="7"/>
  <c r="BJ167" i="7"/>
  <c r="BK167" i="7"/>
  <c r="BL167" i="7"/>
  <c r="BM167" i="7"/>
  <c r="BN167" i="7"/>
  <c r="BP167" i="7" s="1"/>
  <c r="BO167" i="7"/>
  <c r="BQ167" i="7"/>
  <c r="BR167" i="7"/>
  <c r="BS167" i="7"/>
  <c r="BT167" i="7"/>
  <c r="BE168" i="7"/>
  <c r="BF168" i="7"/>
  <c r="BH168" i="7" s="1"/>
  <c r="BG168" i="7"/>
  <c r="BI168" i="7"/>
  <c r="BJ168" i="7"/>
  <c r="BL168" i="7" s="1"/>
  <c r="BK168" i="7"/>
  <c r="BM168" i="7"/>
  <c r="BN168" i="7"/>
  <c r="BP168" i="7" s="1"/>
  <c r="BO168" i="7"/>
  <c r="BQ168" i="7"/>
  <c r="BR168" i="7"/>
  <c r="BT168" i="7" s="1"/>
  <c r="BS168" i="7"/>
  <c r="BE169" i="7"/>
  <c r="BF169" i="7"/>
  <c r="BH169" i="7" s="1"/>
  <c r="BG169" i="7"/>
  <c r="BI169" i="7"/>
  <c r="BJ169" i="7"/>
  <c r="BL169" i="7" s="1"/>
  <c r="BK169" i="7"/>
  <c r="BM169" i="7"/>
  <c r="BN169" i="7"/>
  <c r="BP169" i="7" s="1"/>
  <c r="BO169" i="7"/>
  <c r="BQ169" i="7"/>
  <c r="BR169" i="7"/>
  <c r="BS169" i="7"/>
  <c r="BT169" i="7"/>
  <c r="BE170" i="7"/>
  <c r="BF170" i="7"/>
  <c r="BH170" i="7" s="1"/>
  <c r="BG170" i="7"/>
  <c r="BI170" i="7"/>
  <c r="BJ170" i="7"/>
  <c r="BK170" i="7"/>
  <c r="BL170" i="7"/>
  <c r="BM170" i="7"/>
  <c r="BN170" i="7"/>
  <c r="BP170" i="7" s="1"/>
  <c r="BO170" i="7"/>
  <c r="BQ170" i="7"/>
  <c r="BR170" i="7"/>
  <c r="BS170" i="7"/>
  <c r="BT170" i="7"/>
  <c r="BE171" i="7"/>
  <c r="BF171" i="7"/>
  <c r="BH171" i="7" s="1"/>
  <c r="BG171" i="7"/>
  <c r="BI171" i="7"/>
  <c r="BJ171" i="7"/>
  <c r="BK171" i="7"/>
  <c r="BL171" i="7"/>
  <c r="BM171" i="7"/>
  <c r="BN171" i="7"/>
  <c r="BP171" i="7" s="1"/>
  <c r="BO171" i="7"/>
  <c r="BQ171" i="7"/>
  <c r="BR171" i="7"/>
  <c r="BS171" i="7"/>
  <c r="BT171" i="7"/>
  <c r="BE172" i="7"/>
  <c r="BF172" i="7"/>
  <c r="BH172" i="7" s="1"/>
  <c r="BG172" i="7"/>
  <c r="BI172" i="7"/>
  <c r="BJ172" i="7"/>
  <c r="BL172" i="7" s="1"/>
  <c r="BK172" i="7"/>
  <c r="BM172" i="7"/>
  <c r="BN172" i="7"/>
  <c r="BP172" i="7" s="1"/>
  <c r="BO172" i="7"/>
  <c r="BQ172" i="7"/>
  <c r="BR172" i="7"/>
  <c r="BT172" i="7" s="1"/>
  <c r="BS172" i="7"/>
  <c r="BE173" i="7"/>
  <c r="BF173" i="7"/>
  <c r="BH173" i="7" s="1"/>
  <c r="BG173" i="7"/>
  <c r="BI173" i="7"/>
  <c r="BJ173" i="7"/>
  <c r="BL173" i="7" s="1"/>
  <c r="BK173" i="7"/>
  <c r="BM173" i="7"/>
  <c r="BN173" i="7"/>
  <c r="BP173" i="7" s="1"/>
  <c r="BO173" i="7"/>
  <c r="BQ173" i="7"/>
  <c r="BR173" i="7"/>
  <c r="BS173" i="7"/>
  <c r="BT173" i="7"/>
  <c r="BE174" i="7"/>
  <c r="BF174" i="7"/>
  <c r="BH174" i="7" s="1"/>
  <c r="BG174" i="7"/>
  <c r="BI174" i="7"/>
  <c r="BJ174" i="7"/>
  <c r="BK174" i="7"/>
  <c r="BL174" i="7"/>
  <c r="BM174" i="7"/>
  <c r="BN174" i="7"/>
  <c r="BP174" i="7" s="1"/>
  <c r="BO174" i="7"/>
  <c r="BQ174" i="7"/>
  <c r="BR174" i="7"/>
  <c r="BS174" i="7"/>
  <c r="BT174" i="7"/>
  <c r="BE175" i="7"/>
  <c r="BF175" i="7"/>
  <c r="BH175" i="7" s="1"/>
  <c r="BG175" i="7"/>
  <c r="BI175" i="7"/>
  <c r="BJ175" i="7"/>
  <c r="BK175" i="7"/>
  <c r="BL175" i="7"/>
  <c r="BM175" i="7"/>
  <c r="BN175" i="7"/>
  <c r="BP175" i="7" s="1"/>
  <c r="BO175" i="7"/>
  <c r="BQ175" i="7"/>
  <c r="BR175" i="7"/>
  <c r="BS175" i="7"/>
  <c r="BT175" i="7"/>
  <c r="BE176" i="7"/>
  <c r="BF176" i="7"/>
  <c r="BH176" i="7" s="1"/>
  <c r="BG176" i="7"/>
  <c r="BI176" i="7"/>
  <c r="BJ176" i="7"/>
  <c r="BL176" i="7" s="1"/>
  <c r="BK176" i="7"/>
  <c r="BM176" i="7"/>
  <c r="BN176" i="7"/>
  <c r="BP176" i="7" s="1"/>
  <c r="BO176" i="7"/>
  <c r="BQ176" i="7"/>
  <c r="BR176" i="7"/>
  <c r="BT176" i="7" s="1"/>
  <c r="BS176" i="7"/>
  <c r="BE177" i="7"/>
  <c r="BF177" i="7"/>
  <c r="BH177" i="7" s="1"/>
  <c r="BG177" i="7"/>
  <c r="BI177" i="7"/>
  <c r="BJ177" i="7"/>
  <c r="BL177" i="7" s="1"/>
  <c r="BK177" i="7"/>
  <c r="BM177" i="7"/>
  <c r="BN177" i="7"/>
  <c r="BP177" i="7" s="1"/>
  <c r="BO177" i="7"/>
  <c r="BQ177" i="7"/>
  <c r="BR177" i="7"/>
  <c r="BS177" i="7"/>
  <c r="BT177" i="7"/>
  <c r="BE178" i="7"/>
  <c r="BF178" i="7"/>
  <c r="BH178" i="7" s="1"/>
  <c r="BG178" i="7"/>
  <c r="BI178" i="7"/>
  <c r="BJ178" i="7"/>
  <c r="BK178" i="7"/>
  <c r="BL178" i="7"/>
  <c r="BM178" i="7"/>
  <c r="BN178" i="7"/>
  <c r="BP178" i="7" s="1"/>
  <c r="BO178" i="7"/>
  <c r="BQ178" i="7"/>
  <c r="BR178" i="7"/>
  <c r="BS178" i="7"/>
  <c r="BT178" i="7"/>
  <c r="BE179" i="7"/>
  <c r="BF179" i="7"/>
  <c r="BH179" i="7" s="1"/>
  <c r="BG179" i="7"/>
  <c r="BI179" i="7"/>
  <c r="BJ179" i="7"/>
  <c r="BK179" i="7"/>
  <c r="BL179" i="7"/>
  <c r="BM179" i="7"/>
  <c r="BN179" i="7"/>
  <c r="BP179" i="7" s="1"/>
  <c r="BO179" i="7"/>
  <c r="BQ179" i="7"/>
  <c r="BR179" i="7"/>
  <c r="BS179" i="7"/>
  <c r="BT179" i="7"/>
  <c r="BE180" i="7"/>
  <c r="BF180" i="7"/>
  <c r="BH180" i="7" s="1"/>
  <c r="BG180" i="7"/>
  <c r="BI180" i="7"/>
  <c r="BJ180" i="7"/>
  <c r="BL180" i="7" s="1"/>
  <c r="BK180" i="7"/>
  <c r="BM180" i="7"/>
  <c r="BN180" i="7"/>
  <c r="BP180" i="7" s="1"/>
  <c r="BO180" i="7"/>
  <c r="BQ180" i="7"/>
  <c r="BR180" i="7"/>
  <c r="BT180" i="7" s="1"/>
  <c r="BS180" i="7"/>
  <c r="BE181" i="7"/>
  <c r="BF181" i="7"/>
  <c r="BH181" i="7" s="1"/>
  <c r="BG181" i="7"/>
  <c r="BI181" i="7"/>
  <c r="BJ181" i="7"/>
  <c r="BL181" i="7" s="1"/>
  <c r="BK181" i="7"/>
  <c r="BM181" i="7"/>
  <c r="BN181" i="7"/>
  <c r="BP181" i="7" s="1"/>
  <c r="BO181" i="7"/>
  <c r="BQ181" i="7"/>
  <c r="BR181" i="7"/>
  <c r="BS181" i="7"/>
  <c r="BT181" i="7"/>
  <c r="BE182" i="7"/>
  <c r="BF182" i="7"/>
  <c r="BH182" i="7" s="1"/>
  <c r="BG182" i="7"/>
  <c r="BI182" i="7"/>
  <c r="BJ182" i="7"/>
  <c r="BK182" i="7"/>
  <c r="BL182" i="7"/>
  <c r="BM182" i="7"/>
  <c r="BN182" i="7"/>
  <c r="BP182" i="7" s="1"/>
  <c r="BO182" i="7"/>
  <c r="BQ182" i="7"/>
  <c r="BR182" i="7"/>
  <c r="BS182" i="7"/>
  <c r="BT182" i="7"/>
  <c r="BE183" i="7"/>
  <c r="BF183" i="7"/>
  <c r="BH183" i="7" s="1"/>
  <c r="BG183" i="7"/>
  <c r="BI183" i="7"/>
  <c r="BJ183" i="7"/>
  <c r="BK183" i="7"/>
  <c r="BL183" i="7"/>
  <c r="BM183" i="7"/>
  <c r="BN183" i="7"/>
  <c r="BP183" i="7" s="1"/>
  <c r="BO183" i="7"/>
  <c r="BQ183" i="7"/>
  <c r="BR183" i="7"/>
  <c r="BS183" i="7"/>
  <c r="BT183" i="7"/>
  <c r="BE184" i="7"/>
  <c r="BF184" i="7"/>
  <c r="BH184" i="7" s="1"/>
  <c r="BG184" i="7"/>
  <c r="BI184" i="7"/>
  <c r="BJ184" i="7"/>
  <c r="BL184" i="7" s="1"/>
  <c r="BK184" i="7"/>
  <c r="BM184" i="7"/>
  <c r="BN184" i="7"/>
  <c r="BP184" i="7" s="1"/>
  <c r="BO184" i="7"/>
  <c r="BQ184" i="7"/>
  <c r="BR184" i="7"/>
  <c r="BT184" i="7" s="1"/>
  <c r="BS184" i="7"/>
  <c r="BE185" i="7"/>
  <c r="BF185" i="7"/>
  <c r="BH185" i="7" s="1"/>
  <c r="BG185" i="7"/>
  <c r="BI185" i="7"/>
  <c r="BJ185" i="7"/>
  <c r="BL185" i="7" s="1"/>
  <c r="BK185" i="7"/>
  <c r="BM185" i="7"/>
  <c r="BN185" i="7"/>
  <c r="BP185" i="7" s="1"/>
  <c r="BO185" i="7"/>
  <c r="BQ185" i="7"/>
  <c r="BR185" i="7"/>
  <c r="BS185" i="7"/>
  <c r="BT185" i="7"/>
  <c r="BE186" i="7"/>
  <c r="BF186" i="7"/>
  <c r="BH186" i="7" s="1"/>
  <c r="BG186" i="7"/>
  <c r="BI186" i="7"/>
  <c r="BJ186" i="7"/>
  <c r="BK186" i="7"/>
  <c r="BL186" i="7"/>
  <c r="BM186" i="7"/>
  <c r="BN186" i="7"/>
  <c r="BP186" i="7" s="1"/>
  <c r="BO186" i="7"/>
  <c r="BQ186" i="7"/>
  <c r="BR186" i="7"/>
  <c r="BS186" i="7"/>
  <c r="BT186" i="7"/>
  <c r="BE187" i="7"/>
  <c r="BF187" i="7"/>
  <c r="BH187" i="7" s="1"/>
  <c r="BG187" i="7"/>
  <c r="BI187" i="7"/>
  <c r="BJ187" i="7"/>
  <c r="BK187" i="7"/>
  <c r="BL187" i="7"/>
  <c r="BM187" i="7"/>
  <c r="BN187" i="7"/>
  <c r="BP187" i="7" s="1"/>
  <c r="BO187" i="7"/>
  <c r="BQ187" i="7"/>
  <c r="BR187" i="7"/>
  <c r="BS187" i="7"/>
  <c r="BT187" i="7"/>
  <c r="BE188" i="7"/>
  <c r="BF188" i="7"/>
  <c r="BH188" i="7" s="1"/>
  <c r="BG188" i="7"/>
  <c r="BI188" i="7"/>
  <c r="BJ188" i="7"/>
  <c r="BL188" i="7" s="1"/>
  <c r="BK188" i="7"/>
  <c r="BM188" i="7"/>
  <c r="BN188" i="7"/>
  <c r="BP188" i="7" s="1"/>
  <c r="BO188" i="7"/>
  <c r="BQ188" i="7"/>
  <c r="BR188" i="7"/>
  <c r="BT188" i="7" s="1"/>
  <c r="BS188" i="7"/>
  <c r="BE189" i="7"/>
  <c r="BF189" i="7"/>
  <c r="BH189" i="7" s="1"/>
  <c r="BG189" i="7"/>
  <c r="BI189" i="7"/>
  <c r="BJ189" i="7"/>
  <c r="BL189" i="7" s="1"/>
  <c r="BK189" i="7"/>
  <c r="BM189" i="7"/>
  <c r="BN189" i="7"/>
  <c r="BP189" i="7" s="1"/>
  <c r="BO189" i="7"/>
  <c r="BQ189" i="7"/>
  <c r="BR189" i="7"/>
  <c r="BS189" i="7"/>
  <c r="BT189" i="7"/>
  <c r="BE190" i="7"/>
  <c r="BF190" i="7"/>
  <c r="BH190" i="7" s="1"/>
  <c r="BG190" i="7"/>
  <c r="BI190" i="7"/>
  <c r="BJ190" i="7"/>
  <c r="BK190" i="7"/>
  <c r="BL190" i="7"/>
  <c r="BM190" i="7"/>
  <c r="BN190" i="7"/>
  <c r="BP190" i="7" s="1"/>
  <c r="BO190" i="7"/>
  <c r="BQ190" i="7"/>
  <c r="BR190" i="7"/>
  <c r="BS190" i="7"/>
  <c r="BT190" i="7"/>
  <c r="BE191" i="7"/>
  <c r="BF191" i="7"/>
  <c r="BH191" i="7" s="1"/>
  <c r="BG191" i="7"/>
  <c r="BI191" i="7"/>
  <c r="BJ191" i="7"/>
  <c r="BK191" i="7"/>
  <c r="BL191" i="7"/>
  <c r="BM191" i="7"/>
  <c r="BN191" i="7"/>
  <c r="BP191" i="7" s="1"/>
  <c r="BO191" i="7"/>
  <c r="BQ191" i="7"/>
  <c r="BR191" i="7"/>
  <c r="BS191" i="7"/>
  <c r="BT191" i="7"/>
  <c r="BE192" i="7"/>
  <c r="BF192" i="7"/>
  <c r="BH192" i="7" s="1"/>
  <c r="BG192" i="7"/>
  <c r="BI192" i="7"/>
  <c r="BJ192" i="7"/>
  <c r="BL192" i="7" s="1"/>
  <c r="BK192" i="7"/>
  <c r="BM192" i="7"/>
  <c r="BN192" i="7"/>
  <c r="BP192" i="7" s="1"/>
  <c r="BO192" i="7"/>
  <c r="BQ192" i="7"/>
  <c r="BR192" i="7"/>
  <c r="BT192" i="7" s="1"/>
  <c r="BS192" i="7"/>
  <c r="BE193" i="7"/>
  <c r="BF193" i="7"/>
  <c r="BH193" i="7" s="1"/>
  <c r="BG193" i="7"/>
  <c r="BI193" i="7"/>
  <c r="BJ193" i="7"/>
  <c r="BL193" i="7" s="1"/>
  <c r="BK193" i="7"/>
  <c r="BM193" i="7"/>
  <c r="BN193" i="7"/>
  <c r="BP193" i="7" s="1"/>
  <c r="BO193" i="7"/>
  <c r="BQ193" i="7"/>
  <c r="BR193" i="7"/>
  <c r="BS193" i="7"/>
  <c r="BT193" i="7"/>
  <c r="BE194" i="7"/>
  <c r="BF194" i="7"/>
  <c r="BH194" i="7" s="1"/>
  <c r="BG194" i="7"/>
  <c r="BI194" i="7"/>
  <c r="BJ194" i="7"/>
  <c r="BK194" i="7"/>
  <c r="BL194" i="7"/>
  <c r="BM194" i="7"/>
  <c r="BN194" i="7"/>
  <c r="BP194" i="7" s="1"/>
  <c r="BO194" i="7"/>
  <c r="BQ194" i="7"/>
  <c r="BR194" i="7"/>
  <c r="BS194" i="7"/>
  <c r="BT194" i="7"/>
  <c r="BE195" i="7"/>
  <c r="BF195" i="7"/>
  <c r="BH195" i="7" s="1"/>
  <c r="BG195" i="7"/>
  <c r="BI195" i="7"/>
  <c r="BJ195" i="7"/>
  <c r="BK195" i="7"/>
  <c r="BL195" i="7"/>
  <c r="BM195" i="7"/>
  <c r="BN195" i="7"/>
  <c r="BP195" i="7" s="1"/>
  <c r="BO195" i="7"/>
  <c r="BQ195" i="7"/>
  <c r="BR195" i="7"/>
  <c r="BS195" i="7"/>
  <c r="BT195" i="7"/>
  <c r="BE196" i="7"/>
  <c r="BF196" i="7"/>
  <c r="BH196" i="7" s="1"/>
  <c r="BG196" i="7"/>
  <c r="BI196" i="7"/>
  <c r="BJ196" i="7"/>
  <c r="BL196" i="7" s="1"/>
  <c r="BK196" i="7"/>
  <c r="BM196" i="7"/>
  <c r="BN196" i="7"/>
  <c r="BP196" i="7" s="1"/>
  <c r="BO196" i="7"/>
  <c r="BQ196" i="7"/>
  <c r="BR196" i="7"/>
  <c r="BT196" i="7" s="1"/>
  <c r="BS196" i="7"/>
  <c r="BE197" i="7"/>
  <c r="BF197" i="7"/>
  <c r="BH197" i="7" s="1"/>
  <c r="BG197" i="7"/>
  <c r="BI197" i="7"/>
  <c r="BJ197" i="7"/>
  <c r="BL197" i="7" s="1"/>
  <c r="BK197" i="7"/>
  <c r="BM197" i="7"/>
  <c r="BN197" i="7"/>
  <c r="BP197" i="7" s="1"/>
  <c r="BO197" i="7"/>
  <c r="BQ197" i="7"/>
  <c r="BR197" i="7"/>
  <c r="BS197" i="7"/>
  <c r="BT197" i="7"/>
  <c r="BE198" i="7"/>
  <c r="BF198" i="7"/>
  <c r="BH198" i="7" s="1"/>
  <c r="BG198" i="7"/>
  <c r="BI198" i="7"/>
  <c r="BJ198" i="7"/>
  <c r="BK198" i="7"/>
  <c r="BL198" i="7"/>
  <c r="BM198" i="7"/>
  <c r="BN198" i="7"/>
  <c r="BP198" i="7" s="1"/>
  <c r="BO198" i="7"/>
  <c r="BQ198" i="7"/>
  <c r="BR198" i="7"/>
  <c r="BS198" i="7"/>
  <c r="BT198" i="7"/>
  <c r="BE199" i="7"/>
  <c r="BF199" i="7"/>
  <c r="BH199" i="7" s="1"/>
  <c r="BG199" i="7"/>
  <c r="BI199" i="7"/>
  <c r="BJ199" i="7"/>
  <c r="BK199" i="7"/>
  <c r="BL199" i="7"/>
  <c r="BM199" i="7"/>
  <c r="BN199" i="7"/>
  <c r="BP199" i="7" s="1"/>
  <c r="BO199" i="7"/>
  <c r="BQ199" i="7"/>
  <c r="BR199" i="7"/>
  <c r="BS199" i="7"/>
  <c r="BT199" i="7"/>
  <c r="BE200" i="7"/>
  <c r="BF200" i="7"/>
  <c r="BH200" i="7" s="1"/>
  <c r="BG200" i="7"/>
  <c r="BI200" i="7"/>
  <c r="BJ200" i="7"/>
  <c r="BL200" i="7" s="1"/>
  <c r="BK200" i="7"/>
  <c r="BM200" i="7"/>
  <c r="BN200" i="7"/>
  <c r="BP200" i="7" s="1"/>
  <c r="BO200" i="7"/>
  <c r="BQ200" i="7"/>
  <c r="BR200" i="7"/>
  <c r="BT200" i="7" s="1"/>
  <c r="BS200" i="7"/>
  <c r="BE201" i="7"/>
  <c r="BF201" i="7"/>
  <c r="BH201" i="7" s="1"/>
  <c r="BG201" i="7"/>
  <c r="BI201" i="7"/>
  <c r="BJ201" i="7"/>
  <c r="BL201" i="7" s="1"/>
  <c r="BK201" i="7"/>
  <c r="BM201" i="7"/>
  <c r="BN201" i="7"/>
  <c r="BP201" i="7" s="1"/>
  <c r="BO201" i="7"/>
  <c r="BQ201" i="7"/>
  <c r="BR201" i="7"/>
  <c r="BS201" i="7"/>
  <c r="BT201" i="7"/>
  <c r="BE202" i="7"/>
  <c r="BF202" i="7"/>
  <c r="BH202" i="7" s="1"/>
  <c r="BG202" i="7"/>
  <c r="BI202" i="7"/>
  <c r="BJ202" i="7"/>
  <c r="BK202" i="7"/>
  <c r="BL202" i="7"/>
  <c r="BM202" i="7"/>
  <c r="BN202" i="7"/>
  <c r="BO202" i="7"/>
  <c r="BQ202" i="7"/>
  <c r="BR202" i="7"/>
  <c r="BS202" i="7"/>
  <c r="BT202" i="7"/>
  <c r="BE203" i="7"/>
  <c r="BF203" i="7"/>
  <c r="BH203" i="7" s="1"/>
  <c r="BG203" i="7"/>
  <c r="BI203" i="7"/>
  <c r="BJ203" i="7"/>
  <c r="BK203" i="7"/>
  <c r="BL203" i="7"/>
  <c r="BM203" i="7"/>
  <c r="BN203" i="7"/>
  <c r="BO203" i="7"/>
  <c r="BQ203" i="7"/>
  <c r="BR203" i="7"/>
  <c r="BS203" i="7"/>
  <c r="BT203" i="7"/>
  <c r="BE204" i="7"/>
  <c r="BF204" i="7"/>
  <c r="BG204" i="7"/>
  <c r="BI204" i="7"/>
  <c r="BJ204" i="7"/>
  <c r="BL204" i="7" s="1"/>
  <c r="BK204" i="7"/>
  <c r="BM204" i="7"/>
  <c r="BN204" i="7"/>
  <c r="BO204" i="7"/>
  <c r="BP204" i="7"/>
  <c r="BQ204" i="7"/>
  <c r="BR204" i="7"/>
  <c r="BT204" i="7" s="1"/>
  <c r="BS204" i="7"/>
  <c r="BE205" i="7"/>
  <c r="BF205" i="7"/>
  <c r="BG205" i="7"/>
  <c r="BH205" i="7"/>
  <c r="BI205" i="7"/>
  <c r="BJ205" i="7"/>
  <c r="BL205" i="7" s="1"/>
  <c r="BK205" i="7"/>
  <c r="BM205" i="7"/>
  <c r="BN205" i="7"/>
  <c r="BO205" i="7"/>
  <c r="BP205" i="7"/>
  <c r="BQ205" i="7"/>
  <c r="BR205" i="7"/>
  <c r="BT205" i="7" s="1"/>
  <c r="BS205" i="7"/>
  <c r="BE206" i="7"/>
  <c r="BF206" i="7"/>
  <c r="BG206" i="7"/>
  <c r="BH206" i="7"/>
  <c r="BI206" i="7"/>
  <c r="BJ206" i="7"/>
  <c r="BL206" i="7" s="1"/>
  <c r="BK206" i="7"/>
  <c r="BM206" i="7"/>
  <c r="BN206" i="7"/>
  <c r="BO206" i="7"/>
  <c r="BP206" i="7"/>
  <c r="BQ206" i="7"/>
  <c r="BR206" i="7"/>
  <c r="BT206" i="7" s="1"/>
  <c r="BS206" i="7"/>
  <c r="BE207" i="7"/>
  <c r="BF207" i="7"/>
  <c r="BG207" i="7"/>
  <c r="BH207" i="7"/>
  <c r="BI207" i="7"/>
  <c r="BJ207" i="7"/>
  <c r="BL207" i="7" s="1"/>
  <c r="BK207" i="7"/>
  <c r="BM207" i="7"/>
  <c r="BN207" i="7"/>
  <c r="BO207" i="7"/>
  <c r="BP207" i="7"/>
  <c r="BQ207" i="7"/>
  <c r="BR207" i="7"/>
  <c r="BT207" i="7" s="1"/>
  <c r="BS207" i="7"/>
  <c r="BE208" i="7"/>
  <c r="BF208" i="7"/>
  <c r="BG208" i="7"/>
  <c r="BH208" i="7"/>
  <c r="BI208" i="7"/>
  <c r="BJ208" i="7"/>
  <c r="BL208" i="7" s="1"/>
  <c r="BK208" i="7"/>
  <c r="BM208" i="7"/>
  <c r="BN208" i="7"/>
  <c r="BO208" i="7"/>
  <c r="BP208" i="7"/>
  <c r="BQ208" i="7"/>
  <c r="BR208" i="7"/>
  <c r="BT208" i="7" s="1"/>
  <c r="BS208" i="7"/>
  <c r="BE209" i="7"/>
  <c r="BF209" i="7"/>
  <c r="BG209" i="7"/>
  <c r="BH209" i="7"/>
  <c r="BI209" i="7"/>
  <c r="BJ209" i="7"/>
  <c r="BL209" i="7" s="1"/>
  <c r="BK209" i="7"/>
  <c r="BM209" i="7"/>
  <c r="BN209" i="7"/>
  <c r="BO209" i="7"/>
  <c r="BP209" i="7"/>
  <c r="BQ209" i="7"/>
  <c r="BR209" i="7"/>
  <c r="BT209" i="7" s="1"/>
  <c r="BS209" i="7"/>
  <c r="BE210" i="7"/>
  <c r="BF210" i="7"/>
  <c r="BG210" i="7"/>
  <c r="BH210" i="7"/>
  <c r="BI210" i="7"/>
  <c r="BJ210" i="7"/>
  <c r="BL210" i="7" s="1"/>
  <c r="BK210" i="7"/>
  <c r="BM210" i="7"/>
  <c r="BN210" i="7"/>
  <c r="BO210" i="7"/>
  <c r="BP210" i="7"/>
  <c r="BQ210" i="7"/>
  <c r="BR210" i="7"/>
  <c r="BT210" i="7" s="1"/>
  <c r="BS210" i="7"/>
  <c r="BE211" i="7"/>
  <c r="BF211" i="7"/>
  <c r="BG211" i="7"/>
  <c r="BH211" i="7"/>
  <c r="BI211" i="7"/>
  <c r="BJ211" i="7"/>
  <c r="BL211" i="7" s="1"/>
  <c r="BK211" i="7"/>
  <c r="BM211" i="7"/>
  <c r="BN211" i="7"/>
  <c r="BO211" i="7"/>
  <c r="BP211" i="7"/>
  <c r="BQ211" i="7"/>
  <c r="BR211" i="7"/>
  <c r="BT211" i="7" s="1"/>
  <c r="BS211" i="7"/>
  <c r="BE212" i="7"/>
  <c r="BF212" i="7"/>
  <c r="BG212" i="7"/>
  <c r="BH212" i="7"/>
  <c r="BI212" i="7"/>
  <c r="BJ212" i="7"/>
  <c r="BL212" i="7" s="1"/>
  <c r="BK212" i="7"/>
  <c r="BM212" i="7"/>
  <c r="BN212" i="7"/>
  <c r="BO212" i="7"/>
  <c r="BP212" i="7"/>
  <c r="AK162" i="7"/>
  <c r="AN162" i="7" s="1"/>
  <c r="AL162" i="7"/>
  <c r="AM162" i="7"/>
  <c r="AO162" i="7"/>
  <c r="AP162" i="7"/>
  <c r="AQ162" i="7"/>
  <c r="AR162" i="7"/>
  <c r="AS162" i="7"/>
  <c r="AV162" i="7" s="1"/>
  <c r="AT162" i="7"/>
  <c r="AU162" i="7"/>
  <c r="AW162" i="7"/>
  <c r="AX162" i="7"/>
  <c r="AY162" i="7"/>
  <c r="AZ162" i="7"/>
  <c r="AK163" i="7"/>
  <c r="AL163" i="7"/>
  <c r="AM163" i="7"/>
  <c r="AN163" i="7"/>
  <c r="AO163" i="7"/>
  <c r="AP163" i="7"/>
  <c r="AR163" i="7" s="1"/>
  <c r="AQ163" i="7"/>
  <c r="AS163" i="7"/>
  <c r="AT163" i="7"/>
  <c r="AU163" i="7"/>
  <c r="AV163" i="7"/>
  <c r="AW163" i="7"/>
  <c r="AX163" i="7"/>
  <c r="AZ163" i="7" s="1"/>
  <c r="AY163" i="7"/>
  <c r="AK164" i="7"/>
  <c r="AL164" i="7"/>
  <c r="AM164" i="7"/>
  <c r="AN164" i="7"/>
  <c r="BA164" i="7" s="1"/>
  <c r="BB164" i="7" s="1"/>
  <c r="AO164" i="7"/>
  <c r="AP164" i="7"/>
  <c r="AR164" i="7" s="1"/>
  <c r="AQ164" i="7"/>
  <c r="AS164" i="7"/>
  <c r="AT164" i="7"/>
  <c r="AU164" i="7"/>
  <c r="AV164" i="7"/>
  <c r="AW164" i="7"/>
  <c r="AX164" i="7"/>
  <c r="AZ164" i="7" s="1"/>
  <c r="AY164" i="7"/>
  <c r="AK165" i="7"/>
  <c r="AL165" i="7"/>
  <c r="AN165" i="7" s="1"/>
  <c r="BA165" i="7" s="1"/>
  <c r="BB165" i="7" s="1"/>
  <c r="AM165" i="7"/>
  <c r="AO165" i="7"/>
  <c r="AP165" i="7"/>
  <c r="AQ165" i="7"/>
  <c r="AR165" i="7"/>
  <c r="AS165" i="7"/>
  <c r="AT165" i="7"/>
  <c r="AV165" i="7" s="1"/>
  <c r="AU165" i="7"/>
  <c r="AW165" i="7"/>
  <c r="AX165" i="7"/>
  <c r="AY165" i="7"/>
  <c r="AZ165" i="7"/>
  <c r="AK166" i="7"/>
  <c r="AL166" i="7"/>
  <c r="AN166" i="7" s="1"/>
  <c r="AM166" i="7"/>
  <c r="AO166" i="7"/>
  <c r="AP166" i="7"/>
  <c r="AR166" i="7" s="1"/>
  <c r="AQ166" i="7"/>
  <c r="AS166" i="7"/>
  <c r="AT166" i="7"/>
  <c r="AV166" i="7" s="1"/>
  <c r="AU166" i="7"/>
  <c r="AW166" i="7"/>
  <c r="AX166" i="7"/>
  <c r="AZ166" i="7" s="1"/>
  <c r="AY166" i="7"/>
  <c r="AK167" i="7"/>
  <c r="AL167" i="7"/>
  <c r="AM167" i="7"/>
  <c r="AN167" i="7"/>
  <c r="BA167" i="7" s="1"/>
  <c r="BB167" i="7" s="1"/>
  <c r="AO167" i="7"/>
  <c r="AP167" i="7"/>
  <c r="AR167" i="7" s="1"/>
  <c r="AQ167" i="7"/>
  <c r="AS167" i="7"/>
  <c r="AT167" i="7"/>
  <c r="AU167" i="7"/>
  <c r="AV167" i="7"/>
  <c r="AW167" i="7"/>
  <c r="AX167" i="7"/>
  <c r="AZ167" i="7" s="1"/>
  <c r="AY167" i="7"/>
  <c r="AK168" i="7"/>
  <c r="AL168" i="7"/>
  <c r="AN168" i="7" s="1"/>
  <c r="AM168" i="7"/>
  <c r="AO168" i="7"/>
  <c r="AP168" i="7"/>
  <c r="AR168" i="7" s="1"/>
  <c r="AQ168" i="7"/>
  <c r="AS168" i="7"/>
  <c r="AT168" i="7"/>
  <c r="AV168" i="7" s="1"/>
  <c r="AU168" i="7"/>
  <c r="AW168" i="7"/>
  <c r="AX168" i="7"/>
  <c r="AZ168" i="7" s="1"/>
  <c r="AY168" i="7"/>
  <c r="AK169" i="7"/>
  <c r="AL169" i="7"/>
  <c r="AN169" i="7" s="1"/>
  <c r="BA169" i="7" s="1"/>
  <c r="BB169" i="7" s="1"/>
  <c r="AM169" i="7"/>
  <c r="AO169" i="7"/>
  <c r="AP169" i="7"/>
  <c r="AQ169" i="7"/>
  <c r="AR169" i="7"/>
  <c r="AS169" i="7"/>
  <c r="AT169" i="7"/>
  <c r="AV169" i="7" s="1"/>
  <c r="AU169" i="7"/>
  <c r="AW169" i="7"/>
  <c r="AX169" i="7"/>
  <c r="AY169" i="7"/>
  <c r="AZ169" i="7"/>
  <c r="AK170" i="7"/>
  <c r="AL170" i="7"/>
  <c r="AN170" i="7" s="1"/>
  <c r="AM170" i="7"/>
  <c r="AO170" i="7"/>
  <c r="AP170" i="7"/>
  <c r="AR170" i="7" s="1"/>
  <c r="AQ170" i="7"/>
  <c r="AS170" i="7"/>
  <c r="AT170" i="7"/>
  <c r="AV170" i="7" s="1"/>
  <c r="AU170" i="7"/>
  <c r="AW170" i="7"/>
  <c r="AX170" i="7"/>
  <c r="AZ170" i="7" s="1"/>
  <c r="AY170" i="7"/>
  <c r="AK171" i="7"/>
  <c r="AL171" i="7"/>
  <c r="AM171" i="7"/>
  <c r="AN171" i="7"/>
  <c r="BA171" i="7" s="1"/>
  <c r="BB171" i="7" s="1"/>
  <c r="AO171" i="7"/>
  <c r="AP171" i="7"/>
  <c r="AR171" i="7" s="1"/>
  <c r="AQ171" i="7"/>
  <c r="AS171" i="7"/>
  <c r="AT171" i="7"/>
  <c r="AU171" i="7"/>
  <c r="AV171" i="7"/>
  <c r="AW171" i="7"/>
  <c r="AX171" i="7"/>
  <c r="AZ171" i="7" s="1"/>
  <c r="AY171" i="7"/>
  <c r="AK172" i="7"/>
  <c r="AL172" i="7"/>
  <c r="AN172" i="7" s="1"/>
  <c r="BA172" i="7" s="1"/>
  <c r="BB172" i="7" s="1"/>
  <c r="AM172" i="7"/>
  <c r="AO172" i="7"/>
  <c r="AP172" i="7"/>
  <c r="AR172" i="7" s="1"/>
  <c r="AQ172" i="7"/>
  <c r="AS172" i="7"/>
  <c r="AT172" i="7"/>
  <c r="AV172" i="7" s="1"/>
  <c r="AU172" i="7"/>
  <c r="AW172" i="7"/>
  <c r="AX172" i="7"/>
  <c r="AZ172" i="7" s="1"/>
  <c r="AY172" i="7"/>
  <c r="AK173" i="7"/>
  <c r="AL173" i="7"/>
  <c r="AN173" i="7" s="1"/>
  <c r="BA173" i="7" s="1"/>
  <c r="BB173" i="7" s="1"/>
  <c r="AM173" i="7"/>
  <c r="AO173" i="7"/>
  <c r="AP173" i="7"/>
  <c r="AQ173" i="7"/>
  <c r="AR173" i="7"/>
  <c r="AS173" i="7"/>
  <c r="AT173" i="7"/>
  <c r="AV173" i="7" s="1"/>
  <c r="AU173" i="7"/>
  <c r="AW173" i="7"/>
  <c r="AX173" i="7"/>
  <c r="AY173" i="7"/>
  <c r="AZ173" i="7"/>
  <c r="AK174" i="7"/>
  <c r="AL174" i="7"/>
  <c r="AN174" i="7" s="1"/>
  <c r="AM174" i="7"/>
  <c r="AO174" i="7"/>
  <c r="AP174" i="7"/>
  <c r="AR174" i="7" s="1"/>
  <c r="AQ174" i="7"/>
  <c r="AS174" i="7"/>
  <c r="AT174" i="7"/>
  <c r="AV174" i="7" s="1"/>
  <c r="AU174" i="7"/>
  <c r="AW174" i="7"/>
  <c r="AX174" i="7"/>
  <c r="AZ174" i="7" s="1"/>
  <c r="AY174" i="7"/>
  <c r="AK175" i="7"/>
  <c r="AL175" i="7"/>
  <c r="AM175" i="7"/>
  <c r="AN175" i="7"/>
  <c r="BA175" i="7" s="1"/>
  <c r="BB175" i="7" s="1"/>
  <c r="AO175" i="7"/>
  <c r="AP175" i="7"/>
  <c r="AR175" i="7" s="1"/>
  <c r="AQ175" i="7"/>
  <c r="AS175" i="7"/>
  <c r="AT175" i="7"/>
  <c r="AU175" i="7"/>
  <c r="AV175" i="7"/>
  <c r="AW175" i="7"/>
  <c r="AX175" i="7"/>
  <c r="AZ175" i="7" s="1"/>
  <c r="AY175" i="7"/>
  <c r="AK176" i="7"/>
  <c r="AL176" i="7"/>
  <c r="AN176" i="7" s="1"/>
  <c r="AM176" i="7"/>
  <c r="AO176" i="7"/>
  <c r="AP176" i="7"/>
  <c r="AR176" i="7" s="1"/>
  <c r="AQ176" i="7"/>
  <c r="AS176" i="7"/>
  <c r="AT176" i="7"/>
  <c r="AV176" i="7" s="1"/>
  <c r="AU176" i="7"/>
  <c r="AW176" i="7"/>
  <c r="AX176" i="7"/>
  <c r="AZ176" i="7" s="1"/>
  <c r="AY176" i="7"/>
  <c r="AK177" i="7"/>
  <c r="AL177" i="7"/>
  <c r="AN177" i="7" s="1"/>
  <c r="BA177" i="7" s="1"/>
  <c r="BB177" i="7" s="1"/>
  <c r="AM177" i="7"/>
  <c r="AO177" i="7"/>
  <c r="AP177" i="7"/>
  <c r="AQ177" i="7"/>
  <c r="AR177" i="7"/>
  <c r="AS177" i="7"/>
  <c r="AT177" i="7"/>
  <c r="AV177" i="7" s="1"/>
  <c r="AU177" i="7"/>
  <c r="AW177" i="7"/>
  <c r="AX177" i="7"/>
  <c r="AY177" i="7"/>
  <c r="AZ177" i="7"/>
  <c r="AK178" i="7"/>
  <c r="AL178" i="7"/>
  <c r="AN178" i="7" s="1"/>
  <c r="AM178" i="7"/>
  <c r="AO178" i="7"/>
  <c r="AP178" i="7"/>
  <c r="AR178" i="7" s="1"/>
  <c r="AQ178" i="7"/>
  <c r="AS178" i="7"/>
  <c r="AT178" i="7"/>
  <c r="AV178" i="7" s="1"/>
  <c r="AU178" i="7"/>
  <c r="AW178" i="7"/>
  <c r="AX178" i="7"/>
  <c r="AZ178" i="7" s="1"/>
  <c r="AY178" i="7"/>
  <c r="AK179" i="7"/>
  <c r="AL179" i="7"/>
  <c r="AM179" i="7"/>
  <c r="AN179" i="7"/>
  <c r="BA179" i="7" s="1"/>
  <c r="BB179" i="7" s="1"/>
  <c r="AO179" i="7"/>
  <c r="AP179" i="7"/>
  <c r="AR179" i="7" s="1"/>
  <c r="AQ179" i="7"/>
  <c r="AS179" i="7"/>
  <c r="AT179" i="7"/>
  <c r="AU179" i="7"/>
  <c r="AV179" i="7"/>
  <c r="AW179" i="7"/>
  <c r="AX179" i="7"/>
  <c r="AZ179" i="7" s="1"/>
  <c r="AY179" i="7"/>
  <c r="AK180" i="7"/>
  <c r="AL180" i="7"/>
  <c r="AN180" i="7" s="1"/>
  <c r="BA180" i="7" s="1"/>
  <c r="BB180" i="7" s="1"/>
  <c r="AM180" i="7"/>
  <c r="AO180" i="7"/>
  <c r="AP180" i="7"/>
  <c r="AR180" i="7" s="1"/>
  <c r="AQ180" i="7"/>
  <c r="AS180" i="7"/>
  <c r="AT180" i="7"/>
  <c r="AV180" i="7" s="1"/>
  <c r="AU180" i="7"/>
  <c r="AW180" i="7"/>
  <c r="AX180" i="7"/>
  <c r="AZ180" i="7" s="1"/>
  <c r="AY180" i="7"/>
  <c r="AK181" i="7"/>
  <c r="AL181" i="7"/>
  <c r="AN181" i="7" s="1"/>
  <c r="BA181" i="7" s="1"/>
  <c r="BB181" i="7" s="1"/>
  <c r="AM181" i="7"/>
  <c r="AO181" i="7"/>
  <c r="AP181" i="7"/>
  <c r="AQ181" i="7"/>
  <c r="AR181" i="7"/>
  <c r="AS181" i="7"/>
  <c r="AT181" i="7"/>
  <c r="AV181" i="7" s="1"/>
  <c r="AU181" i="7"/>
  <c r="AW181" i="7"/>
  <c r="AX181" i="7"/>
  <c r="AY181" i="7"/>
  <c r="AZ181" i="7"/>
  <c r="AK182" i="7"/>
  <c r="AL182" i="7"/>
  <c r="AN182" i="7" s="1"/>
  <c r="AM182" i="7"/>
  <c r="AO182" i="7"/>
  <c r="AP182" i="7"/>
  <c r="AR182" i="7" s="1"/>
  <c r="AQ182" i="7"/>
  <c r="AS182" i="7"/>
  <c r="AT182" i="7"/>
  <c r="AV182" i="7" s="1"/>
  <c r="AU182" i="7"/>
  <c r="AW182" i="7"/>
  <c r="AX182" i="7"/>
  <c r="AZ182" i="7" s="1"/>
  <c r="AY182" i="7"/>
  <c r="AK183" i="7"/>
  <c r="AL183" i="7"/>
  <c r="AM183" i="7"/>
  <c r="AN183" i="7"/>
  <c r="BA183" i="7" s="1"/>
  <c r="BB183" i="7" s="1"/>
  <c r="AO183" i="7"/>
  <c r="AP183" i="7"/>
  <c r="AR183" i="7" s="1"/>
  <c r="AQ183" i="7"/>
  <c r="AS183" i="7"/>
  <c r="AT183" i="7"/>
  <c r="AU183" i="7"/>
  <c r="AV183" i="7"/>
  <c r="AW183" i="7"/>
  <c r="AX183" i="7"/>
  <c r="AZ183" i="7" s="1"/>
  <c r="AY183" i="7"/>
  <c r="AK184" i="7"/>
  <c r="AL184" i="7"/>
  <c r="AN184" i="7" s="1"/>
  <c r="AM184" i="7"/>
  <c r="AO184" i="7"/>
  <c r="AP184" i="7"/>
  <c r="AR184" i="7" s="1"/>
  <c r="AQ184" i="7"/>
  <c r="AS184" i="7"/>
  <c r="AT184" i="7"/>
  <c r="AV184" i="7" s="1"/>
  <c r="AU184" i="7"/>
  <c r="AW184" i="7"/>
  <c r="AX184" i="7"/>
  <c r="AZ184" i="7" s="1"/>
  <c r="AY184" i="7"/>
  <c r="AK185" i="7"/>
  <c r="AL185" i="7"/>
  <c r="AN185" i="7" s="1"/>
  <c r="BA185" i="7" s="1"/>
  <c r="BB185" i="7" s="1"/>
  <c r="AM185" i="7"/>
  <c r="AO185" i="7"/>
  <c r="AP185" i="7"/>
  <c r="AQ185" i="7"/>
  <c r="AR185" i="7"/>
  <c r="AS185" i="7"/>
  <c r="AT185" i="7"/>
  <c r="AV185" i="7" s="1"/>
  <c r="AU185" i="7"/>
  <c r="AW185" i="7"/>
  <c r="AX185" i="7"/>
  <c r="AY185" i="7"/>
  <c r="AZ185" i="7"/>
  <c r="AK186" i="7"/>
  <c r="AL186" i="7"/>
  <c r="AN186" i="7" s="1"/>
  <c r="AM186" i="7"/>
  <c r="AO186" i="7"/>
  <c r="AP186" i="7"/>
  <c r="AR186" i="7" s="1"/>
  <c r="AQ186" i="7"/>
  <c r="AS186" i="7"/>
  <c r="AT186" i="7"/>
  <c r="AV186" i="7" s="1"/>
  <c r="AU186" i="7"/>
  <c r="AW186" i="7"/>
  <c r="AX186" i="7"/>
  <c r="AZ186" i="7" s="1"/>
  <c r="AY186" i="7"/>
  <c r="AK187" i="7"/>
  <c r="AL187" i="7"/>
  <c r="AM187" i="7"/>
  <c r="AN187" i="7"/>
  <c r="AO187" i="7"/>
  <c r="AP187" i="7"/>
  <c r="AR187" i="7" s="1"/>
  <c r="AQ187" i="7"/>
  <c r="AS187" i="7"/>
  <c r="AT187" i="7"/>
  <c r="AU187" i="7"/>
  <c r="AV187" i="7"/>
  <c r="AW187" i="7"/>
  <c r="AX187" i="7"/>
  <c r="AZ187" i="7" s="1"/>
  <c r="AY187" i="7"/>
  <c r="AK188" i="7"/>
  <c r="AL188" i="7"/>
  <c r="AN188" i="7" s="1"/>
  <c r="BA188" i="7" s="1"/>
  <c r="BB188" i="7" s="1"/>
  <c r="AM188" i="7"/>
  <c r="AO188" i="7"/>
  <c r="AP188" i="7"/>
  <c r="AR188" i="7" s="1"/>
  <c r="AQ188" i="7"/>
  <c r="AS188" i="7"/>
  <c r="AT188" i="7"/>
  <c r="AV188" i="7" s="1"/>
  <c r="AU188" i="7"/>
  <c r="AW188" i="7"/>
  <c r="AX188" i="7"/>
  <c r="AZ188" i="7" s="1"/>
  <c r="AY188" i="7"/>
  <c r="AK189" i="7"/>
  <c r="AL189" i="7"/>
  <c r="AN189" i="7" s="1"/>
  <c r="BA189" i="7" s="1"/>
  <c r="BB189" i="7" s="1"/>
  <c r="AM189" i="7"/>
  <c r="AO189" i="7"/>
  <c r="AP189" i="7"/>
  <c r="AQ189" i="7"/>
  <c r="AR189" i="7"/>
  <c r="AS189" i="7"/>
  <c r="AT189" i="7"/>
  <c r="AV189" i="7" s="1"/>
  <c r="AU189" i="7"/>
  <c r="AW189" i="7"/>
  <c r="AX189" i="7"/>
  <c r="AY189" i="7"/>
  <c r="AZ189" i="7"/>
  <c r="AK190" i="7"/>
  <c r="AL190" i="7"/>
  <c r="AN190" i="7" s="1"/>
  <c r="AM190" i="7"/>
  <c r="AO190" i="7"/>
  <c r="AP190" i="7"/>
  <c r="AR190" i="7" s="1"/>
  <c r="AQ190" i="7"/>
  <c r="AS190" i="7"/>
  <c r="AT190" i="7"/>
  <c r="AV190" i="7" s="1"/>
  <c r="AU190" i="7"/>
  <c r="AW190" i="7"/>
  <c r="AX190" i="7"/>
  <c r="AZ190" i="7" s="1"/>
  <c r="AY190" i="7"/>
  <c r="AK191" i="7"/>
  <c r="AL191" i="7"/>
  <c r="AM191" i="7"/>
  <c r="AN191" i="7"/>
  <c r="BA191" i="7" s="1"/>
  <c r="BB191" i="7" s="1"/>
  <c r="AO191" i="7"/>
  <c r="AP191" i="7"/>
  <c r="AR191" i="7" s="1"/>
  <c r="AQ191" i="7"/>
  <c r="AS191" i="7"/>
  <c r="AT191" i="7"/>
  <c r="AU191" i="7"/>
  <c r="AV191" i="7"/>
  <c r="AW191" i="7"/>
  <c r="AX191" i="7"/>
  <c r="AZ191" i="7" s="1"/>
  <c r="AY191" i="7"/>
  <c r="AK192" i="7"/>
  <c r="AL192" i="7"/>
  <c r="AN192" i="7" s="1"/>
  <c r="AM192" i="7"/>
  <c r="AO192" i="7"/>
  <c r="AP192" i="7"/>
  <c r="AR192" i="7" s="1"/>
  <c r="AQ192" i="7"/>
  <c r="AS192" i="7"/>
  <c r="AT192" i="7"/>
  <c r="AV192" i="7" s="1"/>
  <c r="AU192" i="7"/>
  <c r="AW192" i="7"/>
  <c r="AX192" i="7"/>
  <c r="AZ192" i="7" s="1"/>
  <c r="AY192" i="7"/>
  <c r="AK193" i="7"/>
  <c r="AL193" i="7"/>
  <c r="AN193" i="7" s="1"/>
  <c r="BA193" i="7" s="1"/>
  <c r="BB193" i="7" s="1"/>
  <c r="AM193" i="7"/>
  <c r="AO193" i="7"/>
  <c r="AP193" i="7"/>
  <c r="AQ193" i="7"/>
  <c r="AR193" i="7"/>
  <c r="AS193" i="7"/>
  <c r="AT193" i="7"/>
  <c r="AV193" i="7" s="1"/>
  <c r="AU193" i="7"/>
  <c r="AW193" i="7"/>
  <c r="AX193" i="7"/>
  <c r="AY193" i="7"/>
  <c r="AZ193" i="7"/>
  <c r="AK194" i="7"/>
  <c r="AL194" i="7"/>
  <c r="AN194" i="7" s="1"/>
  <c r="AM194" i="7"/>
  <c r="AO194" i="7"/>
  <c r="AP194" i="7"/>
  <c r="AR194" i="7" s="1"/>
  <c r="AQ194" i="7"/>
  <c r="AS194" i="7"/>
  <c r="AT194" i="7"/>
  <c r="AV194" i="7" s="1"/>
  <c r="AU194" i="7"/>
  <c r="AW194" i="7"/>
  <c r="AX194" i="7"/>
  <c r="AZ194" i="7" s="1"/>
  <c r="AY194" i="7"/>
  <c r="AK195" i="7"/>
  <c r="AL195" i="7"/>
  <c r="AM195" i="7"/>
  <c r="AN195" i="7"/>
  <c r="AO195" i="7"/>
  <c r="AP195" i="7"/>
  <c r="AR195" i="7" s="1"/>
  <c r="AQ195" i="7"/>
  <c r="AS195" i="7"/>
  <c r="AT195" i="7"/>
  <c r="AU195" i="7"/>
  <c r="AV195" i="7"/>
  <c r="AW195" i="7"/>
  <c r="AX195" i="7"/>
  <c r="AZ195" i="7" s="1"/>
  <c r="AY195" i="7"/>
  <c r="AK196" i="7"/>
  <c r="AL196" i="7"/>
  <c r="AN196" i="7" s="1"/>
  <c r="BA196" i="7" s="1"/>
  <c r="BB196" i="7" s="1"/>
  <c r="AM196" i="7"/>
  <c r="AO196" i="7"/>
  <c r="AP196" i="7"/>
  <c r="AR196" i="7" s="1"/>
  <c r="AQ196" i="7"/>
  <c r="AS196" i="7"/>
  <c r="AT196" i="7"/>
  <c r="AV196" i="7" s="1"/>
  <c r="AU196" i="7"/>
  <c r="AW196" i="7"/>
  <c r="AX196" i="7"/>
  <c r="AZ196" i="7" s="1"/>
  <c r="AY196" i="7"/>
  <c r="AK197" i="7"/>
  <c r="AL197" i="7"/>
  <c r="AN197" i="7" s="1"/>
  <c r="BA197" i="7" s="1"/>
  <c r="BB197" i="7" s="1"/>
  <c r="AM197" i="7"/>
  <c r="AO197" i="7"/>
  <c r="AP197" i="7"/>
  <c r="AQ197" i="7"/>
  <c r="AR197" i="7"/>
  <c r="AS197" i="7"/>
  <c r="AT197" i="7"/>
  <c r="AV197" i="7" s="1"/>
  <c r="AU197" i="7"/>
  <c r="AW197" i="7"/>
  <c r="AX197" i="7"/>
  <c r="AY197" i="7"/>
  <c r="AZ197" i="7"/>
  <c r="AK198" i="7"/>
  <c r="AL198" i="7"/>
  <c r="AN198" i="7" s="1"/>
  <c r="AM198" i="7"/>
  <c r="AO198" i="7"/>
  <c r="AP198" i="7"/>
  <c r="AR198" i="7" s="1"/>
  <c r="AQ198" i="7"/>
  <c r="AS198" i="7"/>
  <c r="AT198" i="7"/>
  <c r="AV198" i="7" s="1"/>
  <c r="AU198" i="7"/>
  <c r="AW198" i="7"/>
  <c r="AX198" i="7"/>
  <c r="AZ198" i="7" s="1"/>
  <c r="AY198" i="7"/>
  <c r="AK199" i="7"/>
  <c r="AL199" i="7"/>
  <c r="AM199" i="7"/>
  <c r="AN199" i="7"/>
  <c r="BA199" i="7" s="1"/>
  <c r="BB199" i="7" s="1"/>
  <c r="AO199" i="7"/>
  <c r="AP199" i="7"/>
  <c r="AR199" i="7" s="1"/>
  <c r="AQ199" i="7"/>
  <c r="AS199" i="7"/>
  <c r="AT199" i="7"/>
  <c r="AU199" i="7"/>
  <c r="AV199" i="7"/>
  <c r="AW199" i="7"/>
  <c r="AX199" i="7"/>
  <c r="AZ199" i="7" s="1"/>
  <c r="AY199" i="7"/>
  <c r="AK200" i="7"/>
  <c r="AL200" i="7"/>
  <c r="AN200" i="7" s="1"/>
  <c r="AM200" i="7"/>
  <c r="AO200" i="7"/>
  <c r="AP200" i="7"/>
  <c r="AR200" i="7" s="1"/>
  <c r="AQ200" i="7"/>
  <c r="AS200" i="7"/>
  <c r="AT200" i="7"/>
  <c r="AV200" i="7" s="1"/>
  <c r="AU200" i="7"/>
  <c r="AW200" i="7"/>
  <c r="AX200" i="7"/>
  <c r="AZ200" i="7" s="1"/>
  <c r="AY200" i="7"/>
  <c r="AK201" i="7"/>
  <c r="AL201" i="7"/>
  <c r="AN201" i="7" s="1"/>
  <c r="BA201" i="7" s="1"/>
  <c r="BB201" i="7" s="1"/>
  <c r="AM201" i="7"/>
  <c r="AO201" i="7"/>
  <c r="AP201" i="7"/>
  <c r="AQ201" i="7"/>
  <c r="AR201" i="7"/>
  <c r="AS201" i="7"/>
  <c r="AT201" i="7"/>
  <c r="AV201" i="7" s="1"/>
  <c r="AU201" i="7"/>
  <c r="AW201" i="7"/>
  <c r="AX201" i="7"/>
  <c r="AY201" i="7"/>
  <c r="AZ201" i="7"/>
  <c r="AK202" i="7"/>
  <c r="AL202" i="7"/>
  <c r="AN202" i="7" s="1"/>
  <c r="BA202" i="7" s="1"/>
  <c r="BB202" i="7" s="1"/>
  <c r="AM202" i="7"/>
  <c r="AO202" i="7"/>
  <c r="AP202" i="7"/>
  <c r="AQ202" i="7"/>
  <c r="AR202" i="7"/>
  <c r="AS202" i="7"/>
  <c r="AT202" i="7"/>
  <c r="AV202" i="7" s="1"/>
  <c r="AU202" i="7"/>
  <c r="AW202" i="7"/>
  <c r="AX202" i="7"/>
  <c r="AY202" i="7"/>
  <c r="AZ202" i="7"/>
  <c r="AK203" i="7"/>
  <c r="AL203" i="7"/>
  <c r="AM203" i="7"/>
  <c r="AN203" i="7"/>
  <c r="AO203" i="7"/>
  <c r="AP203" i="7"/>
  <c r="AR203" i="7" s="1"/>
  <c r="AQ203" i="7"/>
  <c r="AS203" i="7"/>
  <c r="AT203" i="7"/>
  <c r="AU203" i="7"/>
  <c r="AV203" i="7"/>
  <c r="AW203" i="7"/>
  <c r="AX203" i="7"/>
  <c r="AZ203" i="7" s="1"/>
  <c r="AY203" i="7"/>
  <c r="AK204" i="7"/>
  <c r="AL204" i="7"/>
  <c r="AM204" i="7"/>
  <c r="AN204" i="7"/>
  <c r="AO204" i="7"/>
  <c r="AP204" i="7"/>
  <c r="AR204" i="7" s="1"/>
  <c r="AQ204" i="7"/>
  <c r="AS204" i="7"/>
  <c r="AT204" i="7"/>
  <c r="AU204" i="7"/>
  <c r="AV204" i="7"/>
  <c r="AW204" i="7"/>
  <c r="AX204" i="7"/>
  <c r="AZ204" i="7" s="1"/>
  <c r="AY204" i="7"/>
  <c r="AK205" i="7"/>
  <c r="AL205" i="7"/>
  <c r="AN205" i="7" s="1"/>
  <c r="BA205" i="7" s="1"/>
  <c r="BB205" i="7" s="1"/>
  <c r="AM205" i="7"/>
  <c r="AO205" i="7"/>
  <c r="AP205" i="7"/>
  <c r="AQ205" i="7"/>
  <c r="AR205" i="7"/>
  <c r="AS205" i="7"/>
  <c r="AT205" i="7"/>
  <c r="AV205" i="7" s="1"/>
  <c r="AU205" i="7"/>
  <c r="AW205" i="7"/>
  <c r="AX205" i="7"/>
  <c r="AY205" i="7"/>
  <c r="AZ205" i="7"/>
  <c r="AK206" i="7"/>
  <c r="AL206" i="7"/>
  <c r="AN206" i="7" s="1"/>
  <c r="BA206" i="7" s="1"/>
  <c r="BB206" i="7" s="1"/>
  <c r="AM206" i="7"/>
  <c r="AO206" i="7"/>
  <c r="AP206" i="7"/>
  <c r="AQ206" i="7"/>
  <c r="AR206" i="7"/>
  <c r="AS206" i="7"/>
  <c r="AT206" i="7"/>
  <c r="AV206" i="7" s="1"/>
  <c r="AU206" i="7"/>
  <c r="AW206" i="7"/>
  <c r="AX206" i="7"/>
  <c r="AY206" i="7"/>
  <c r="AZ206" i="7"/>
  <c r="AK207" i="7"/>
  <c r="AL207" i="7"/>
  <c r="AM207" i="7"/>
  <c r="AN207" i="7"/>
  <c r="AO207" i="7"/>
  <c r="AP207" i="7"/>
  <c r="AR207" i="7" s="1"/>
  <c r="AQ207" i="7"/>
  <c r="AS207" i="7"/>
  <c r="AT207" i="7"/>
  <c r="AU207" i="7"/>
  <c r="AV207" i="7"/>
  <c r="AW207" i="7"/>
  <c r="AX207" i="7"/>
  <c r="AZ207" i="7" s="1"/>
  <c r="AY207" i="7"/>
  <c r="AK208" i="7"/>
  <c r="AL208" i="7"/>
  <c r="AM208" i="7"/>
  <c r="AN208" i="7"/>
  <c r="AO208" i="7"/>
  <c r="AP208" i="7"/>
  <c r="AR208" i="7" s="1"/>
  <c r="AQ208" i="7"/>
  <c r="AS208" i="7"/>
  <c r="AT208" i="7"/>
  <c r="AU208" i="7"/>
  <c r="AV208" i="7"/>
  <c r="AW208" i="7"/>
  <c r="AX208" i="7"/>
  <c r="AZ208" i="7" s="1"/>
  <c r="AY208" i="7"/>
  <c r="AK209" i="7"/>
  <c r="AL209" i="7"/>
  <c r="AN209" i="7" s="1"/>
  <c r="BA209" i="7" s="1"/>
  <c r="BB209" i="7" s="1"/>
  <c r="AM209" i="7"/>
  <c r="AO209" i="7"/>
  <c r="AP209" i="7"/>
  <c r="AQ209" i="7"/>
  <c r="AR209" i="7"/>
  <c r="AS209" i="7"/>
  <c r="AT209" i="7"/>
  <c r="AV209" i="7" s="1"/>
  <c r="AU209" i="7"/>
  <c r="AW209" i="7"/>
  <c r="AX209" i="7"/>
  <c r="AY209" i="7"/>
  <c r="AZ209" i="7"/>
  <c r="AK210" i="7"/>
  <c r="AL210" i="7"/>
  <c r="AN210" i="7" s="1"/>
  <c r="BA210" i="7" s="1"/>
  <c r="BB210" i="7" s="1"/>
  <c r="AM210" i="7"/>
  <c r="AO210" i="7"/>
  <c r="AP210" i="7"/>
  <c r="AQ210" i="7"/>
  <c r="AR210" i="7"/>
  <c r="AS210" i="7"/>
  <c r="AT210" i="7"/>
  <c r="AV210" i="7" s="1"/>
  <c r="AU210" i="7"/>
  <c r="AW210" i="7"/>
  <c r="AX210" i="7"/>
  <c r="AY210" i="7"/>
  <c r="AZ210" i="7"/>
  <c r="AK211" i="7"/>
  <c r="AL211" i="7"/>
  <c r="AM211" i="7"/>
  <c r="AN211" i="7"/>
  <c r="AO211" i="7"/>
  <c r="AP211" i="7"/>
  <c r="AR211" i="7" s="1"/>
  <c r="AQ211" i="7"/>
  <c r="AS211" i="7"/>
  <c r="AT211" i="7"/>
  <c r="AU211" i="7"/>
  <c r="AV211" i="7"/>
  <c r="AW211" i="7"/>
  <c r="AX211" i="7"/>
  <c r="AZ211" i="7" s="1"/>
  <c r="AY211" i="7"/>
  <c r="AK212" i="7"/>
  <c r="AL212" i="7"/>
  <c r="AM212" i="7"/>
  <c r="AN212" i="7"/>
  <c r="AO212" i="7"/>
  <c r="AP212" i="7"/>
  <c r="AR212" i="7" s="1"/>
  <c r="AQ212" i="7"/>
  <c r="AS212" i="7"/>
  <c r="AT212" i="7"/>
  <c r="AU212" i="7"/>
  <c r="AV212" i="7"/>
  <c r="BP203" i="7" l="1"/>
  <c r="BH204" i="7"/>
  <c r="BP202" i="7"/>
  <c r="BA194" i="7"/>
  <c r="BB194" i="7" s="1"/>
  <c r="BA186" i="7"/>
  <c r="BB186" i="7" s="1"/>
  <c r="BA178" i="7"/>
  <c r="BB178" i="7" s="1"/>
  <c r="BA170" i="7"/>
  <c r="BB170" i="7" s="1"/>
  <c r="BA207" i="7"/>
  <c r="BB207" i="7" s="1"/>
  <c r="BA195" i="7"/>
  <c r="BB195" i="7" s="1"/>
  <c r="BA192" i="7"/>
  <c r="BB192" i="7" s="1"/>
  <c r="BA176" i="7"/>
  <c r="BB176" i="7" s="1"/>
  <c r="BA168" i="7"/>
  <c r="BB168" i="7" s="1"/>
  <c r="BA211" i="7"/>
  <c r="BB211" i="7" s="1"/>
  <c r="BA203" i="7"/>
  <c r="BB203" i="7" s="1"/>
  <c r="BA208" i="7"/>
  <c r="BB208" i="7" s="1"/>
  <c r="BA204" i="7"/>
  <c r="BB204" i="7" s="1"/>
  <c r="BA200" i="7"/>
  <c r="BB200" i="7" s="1"/>
  <c r="BA187" i="7"/>
  <c r="BB187" i="7" s="1"/>
  <c r="BA184" i="7"/>
  <c r="BB184" i="7" s="1"/>
  <c r="BA198" i="7"/>
  <c r="BB198" i="7" s="1"/>
  <c r="BA190" i="7"/>
  <c r="BB190" i="7" s="1"/>
  <c r="BA182" i="7"/>
  <c r="BB182" i="7" s="1"/>
  <c r="BA174" i="7"/>
  <c r="BB174" i="7" s="1"/>
  <c r="BA166" i="7"/>
  <c r="BB166" i="7" s="1"/>
  <c r="BA163" i="7"/>
  <c r="BB163" i="7" s="1"/>
  <c r="BA162" i="7"/>
  <c r="BB162" i="7" s="1"/>
  <c r="AH161" i="7" l="1"/>
  <c r="AH212" i="7"/>
  <c r="AH162" i="7"/>
  <c r="AH163" i="7"/>
  <c r="AH164" i="7"/>
  <c r="AH165" i="7"/>
  <c r="AH166" i="7"/>
  <c r="AH167" i="7"/>
  <c r="AH168" i="7"/>
  <c r="AH169" i="7"/>
  <c r="AH170" i="7"/>
  <c r="AH171" i="7"/>
  <c r="AH172" i="7"/>
  <c r="AH173" i="7"/>
  <c r="AH174" i="7"/>
  <c r="AH175" i="7"/>
  <c r="AH176" i="7"/>
  <c r="AH177" i="7"/>
  <c r="AH178" i="7"/>
  <c r="AH179" i="7"/>
  <c r="AH180" i="7"/>
  <c r="AH181" i="7"/>
  <c r="AH182" i="7"/>
  <c r="AH183" i="7"/>
  <c r="AH184" i="7"/>
  <c r="AH185" i="7"/>
  <c r="AH186" i="7"/>
  <c r="AH187" i="7"/>
  <c r="AH188" i="7"/>
  <c r="AH189" i="7"/>
  <c r="AH190" i="7"/>
  <c r="AH191" i="7"/>
  <c r="AH192" i="7"/>
  <c r="AH193" i="7"/>
  <c r="AH194" i="7"/>
  <c r="AH195" i="7"/>
  <c r="AH196" i="7"/>
  <c r="AH197" i="7"/>
  <c r="AH198" i="7"/>
  <c r="AH199" i="7"/>
  <c r="AH200" i="7"/>
  <c r="AH201" i="7"/>
  <c r="AH202" i="7"/>
  <c r="AH203" i="7"/>
  <c r="AH204" i="7"/>
  <c r="AH205" i="7"/>
  <c r="AH206" i="7"/>
  <c r="AH207" i="7"/>
  <c r="AH208" i="7"/>
  <c r="AH209" i="7"/>
  <c r="AH210" i="7"/>
  <c r="AH211" i="7"/>
  <c r="B151" i="7"/>
  <c r="B150" i="7"/>
  <c r="B148" i="7"/>
  <c r="CE144" i="7"/>
  <c r="CE143" i="7" a="1"/>
  <c r="CE143" i="7" s="1"/>
  <c r="CD143" i="7" a="1"/>
  <c r="CD143" i="7" s="1"/>
  <c r="CC143" i="7" a="1"/>
  <c r="CC143" i="7" s="1"/>
  <c r="CB143" i="7" a="1"/>
  <c r="CB143" i="7" s="1"/>
  <c r="CA143" i="7" a="1"/>
  <c r="CA143" i="7" s="1"/>
  <c r="BZ143" i="7" a="1"/>
  <c r="BZ143" i="7" s="1"/>
  <c r="BY143" i="7" a="1"/>
  <c r="BY143" i="7" s="1"/>
  <c r="BX143" i="7" a="1"/>
  <c r="BX143" i="7" s="1"/>
  <c r="BW143" i="7" a="1"/>
  <c r="BW143" i="7" s="1"/>
  <c r="BV143" i="7" a="1"/>
  <c r="BV143" i="7" s="1"/>
  <c r="BU143" i="7" a="1"/>
  <c r="BU143" i="7" s="1"/>
  <c r="BT143" i="7" a="1"/>
  <c r="BT143" i="7"/>
  <c r="BS143" i="7" a="1"/>
  <c r="BS143" i="7" s="1"/>
  <c r="BR143" i="7" a="1"/>
  <c r="BR143" i="7" s="1"/>
  <c r="BQ143" i="7" a="1"/>
  <c r="BQ143" i="7" s="1"/>
  <c r="BP143" i="7" a="1"/>
  <c r="BP143" i="7" s="1"/>
  <c r="BO143" i="7"/>
  <c r="BN143" i="7"/>
  <c r="BM143" i="7"/>
  <c r="BL143" i="7"/>
  <c r="BK143" i="7"/>
  <c r="BJ143" i="7"/>
  <c r="BI143" i="7"/>
  <c r="BH143" i="7"/>
  <c r="BG143" i="7"/>
  <c r="BF143" i="7"/>
  <c r="BE143" i="7"/>
  <c r="BD143" i="7"/>
  <c r="BC143" i="7"/>
  <c r="BB143" i="7"/>
  <c r="BA143" i="7"/>
  <c r="AZ143" i="7"/>
  <c r="AY143" i="7"/>
  <c r="AX143" i="7"/>
  <c r="AW143" i="7"/>
  <c r="AV143" i="7"/>
  <c r="AU143" i="7"/>
  <c r="AT143" i="7"/>
  <c r="AS143" i="7"/>
  <c r="AR143" i="7"/>
  <c r="AQ143" i="7"/>
  <c r="AP143" i="7"/>
  <c r="AO143" i="7"/>
  <c r="AN143" i="7"/>
  <c r="AM143" i="7"/>
  <c r="AL143" i="7"/>
  <c r="AK143" i="7"/>
  <c r="AJ143" i="7"/>
  <c r="AI143" i="7"/>
  <c r="B135" i="7"/>
  <c r="B134" i="7"/>
  <c r="B132" i="7"/>
  <c r="AD125" i="7"/>
  <c r="CH121" i="7" s="1" a="1"/>
  <c r="CH121" i="7" s="1"/>
  <c r="CH122" i="7" s="1"/>
  <c r="CG121" i="7" a="1"/>
  <c r="CG121" i="7" s="1"/>
  <c r="CF121" i="7" a="1"/>
  <c r="CF121" i="7" s="1"/>
  <c r="CE121" i="7" a="1"/>
  <c r="CE121" i="7"/>
  <c r="CD121" i="7" a="1"/>
  <c r="CD121" i="7" s="1"/>
  <c r="CC121" i="7" a="1"/>
  <c r="CC121" i="7" s="1"/>
  <c r="CB121" i="7" a="1"/>
  <c r="CB121" i="7" s="1"/>
  <c r="CA121" i="7" a="1"/>
  <c r="CA121" i="7" s="1"/>
  <c r="BZ121" i="7" a="1"/>
  <c r="BZ121" i="7" s="1"/>
  <c r="BY121" i="7" a="1"/>
  <c r="BY121" i="7"/>
  <c r="BX121" i="7" a="1"/>
  <c r="BX121" i="7" s="1"/>
  <c r="BW121" i="7" a="1"/>
  <c r="BW121" i="7" s="1"/>
  <c r="BV121" i="7" a="1"/>
  <c r="BV121" i="7" s="1"/>
  <c r="BU121" i="7" a="1"/>
  <c r="BU121" i="7" s="1"/>
  <c r="BT121" i="7" a="1"/>
  <c r="BT121" i="7" s="1"/>
  <c r="BS121" i="7" a="1"/>
  <c r="BS121" i="7"/>
  <c r="BD126" i="7"/>
  <c r="BR124" i="7"/>
  <c r="BQ124" i="7"/>
  <c r="BP124" i="7"/>
  <c r="BO124" i="7"/>
  <c r="BN121" i="7"/>
  <c r="BM121" i="7"/>
  <c r="BL121" i="7"/>
  <c r="BK121" i="7"/>
  <c r="BF121" i="7"/>
  <c r="BE121" i="7"/>
  <c r="BD121" i="7"/>
  <c r="BC121" i="7"/>
  <c r="BB125" i="7"/>
  <c r="BA125" i="7"/>
  <c r="BA124" i="7"/>
  <c r="BA121" i="7"/>
  <c r="AZ125" i="7"/>
  <c r="AZ124" i="7"/>
  <c r="AZ121" i="7"/>
  <c r="AY124" i="7"/>
  <c r="AX124" i="7"/>
  <c r="AW124" i="7"/>
  <c r="AV124" i="7"/>
  <c r="AQ121" i="7"/>
  <c r="AP121" i="7"/>
  <c r="AO121" i="7"/>
  <c r="AN121" i="7"/>
  <c r="AM121" i="7"/>
  <c r="AL121" i="7"/>
  <c r="AK121" i="7"/>
  <c r="AJ121" i="7"/>
  <c r="AJ122" i="7"/>
  <c r="AM122" i="7" s="1"/>
  <c r="AK122" i="7"/>
  <c r="AL122" i="7"/>
  <c r="AN122" i="7"/>
  <c r="AO122" i="7"/>
  <c r="AQ122" i="7" s="1"/>
  <c r="AP122" i="7"/>
  <c r="AR122" i="7"/>
  <c r="AS122" i="7"/>
  <c r="AU122" i="7" s="1"/>
  <c r="AT122" i="7"/>
  <c r="AV122" i="7"/>
  <c r="AW122" i="7"/>
  <c r="AY122" i="7" s="1"/>
  <c r="AX122" i="7"/>
  <c r="BC122" i="7"/>
  <c r="BD122" i="7"/>
  <c r="BE122" i="7"/>
  <c r="BF122" i="7"/>
  <c r="BG122" i="7"/>
  <c r="BH122" i="7"/>
  <c r="BJ122" i="7" s="1"/>
  <c r="BI122" i="7"/>
  <c r="BK122" i="7"/>
  <c r="BL122" i="7"/>
  <c r="BM122" i="7"/>
  <c r="BN122" i="7"/>
  <c r="BO122" i="7"/>
  <c r="BP122" i="7"/>
  <c r="BR122" i="7" s="1"/>
  <c r="BQ122" i="7"/>
  <c r="AJ123" i="7"/>
  <c r="AK123" i="7"/>
  <c r="AM123" i="7" s="1"/>
  <c r="AL123" i="7"/>
  <c r="AN123" i="7"/>
  <c r="AO123" i="7"/>
  <c r="AQ123" i="7" s="1"/>
  <c r="AP123" i="7"/>
  <c r="AR123" i="7"/>
  <c r="AS123" i="7"/>
  <c r="AT123" i="7"/>
  <c r="AU123" i="7"/>
  <c r="AV123" i="7"/>
  <c r="AW123" i="7"/>
  <c r="AY123" i="7" s="1"/>
  <c r="AX123" i="7"/>
  <c r="BC123" i="7"/>
  <c r="BD123" i="7"/>
  <c r="BE123" i="7"/>
  <c r="BF123" i="7"/>
  <c r="BG123" i="7"/>
  <c r="BH123" i="7"/>
  <c r="BJ123" i="7" s="1"/>
  <c r="BI123" i="7"/>
  <c r="BK123" i="7"/>
  <c r="BL123" i="7"/>
  <c r="BM123" i="7"/>
  <c r="BN123" i="7"/>
  <c r="BO123" i="7"/>
  <c r="BP123" i="7"/>
  <c r="BR123" i="7" s="1"/>
  <c r="BQ123" i="7"/>
  <c r="AJ124" i="7"/>
  <c r="AK124" i="7"/>
  <c r="AL124" i="7"/>
  <c r="AM124" i="7"/>
  <c r="AN124" i="7"/>
  <c r="AO124" i="7"/>
  <c r="AQ124" i="7" s="1"/>
  <c r="AP124" i="7"/>
  <c r="AR124" i="7"/>
  <c r="AS124" i="7"/>
  <c r="AT124" i="7"/>
  <c r="AU124" i="7"/>
  <c r="BC124" i="7"/>
  <c r="BD124" i="7"/>
  <c r="BF124" i="7" s="1"/>
  <c r="BE124" i="7"/>
  <c r="BG124" i="7"/>
  <c r="BH124" i="7"/>
  <c r="BI124" i="7"/>
  <c r="BJ124" i="7"/>
  <c r="BK124" i="7"/>
  <c r="BL124" i="7"/>
  <c r="BN124" i="7" s="1"/>
  <c r="BM124" i="7"/>
  <c r="B113" i="7"/>
  <c r="B112" i="7"/>
  <c r="B111" i="7"/>
  <c r="B109" i="7"/>
  <c r="AD104" i="7"/>
  <c r="CH95" i="7" s="1" a="1"/>
  <c r="CH95" i="7" s="1"/>
  <c r="O104" i="7"/>
  <c r="BS95" i="7" s="1" a="1"/>
  <c r="BS95" i="7" s="1"/>
  <c r="AL108" i="7"/>
  <c r="AK108" i="7"/>
  <c r="CY95" i="7" a="1"/>
  <c r="CY95" i="7" s="1"/>
  <c r="CX104" i="7"/>
  <c r="CX103" i="7" a="1"/>
  <c r="CX103" i="7" s="1"/>
  <c r="CI103" i="7" a="1"/>
  <c r="CI103" i="7" s="1"/>
  <c r="CX95" i="7" a="1"/>
  <c r="CX95" i="7"/>
  <c r="CM95" i="7" a="1"/>
  <c r="CM95" i="7" s="1"/>
  <c r="CL95" i="7" a="1"/>
  <c r="CL95" i="7" s="1"/>
  <c r="CK95" i="7" a="1"/>
  <c r="CK95" i="7" s="1"/>
  <c r="CJ95" i="7" a="1"/>
  <c r="CJ95" i="7" s="1"/>
  <c r="CI95" i="7" a="1"/>
  <c r="CI95" i="7" s="1"/>
  <c r="CJ103" i="7" a="1"/>
  <c r="CJ103" i="7" s="1"/>
  <c r="CK103" i="7" a="1"/>
  <c r="CK103" i="7" s="1"/>
  <c r="CL103" i="7" a="1"/>
  <c r="CL103" i="7"/>
  <c r="CM103" i="7" a="1"/>
  <c r="CM103" i="7" s="1"/>
  <c r="CN103" i="7" a="1"/>
  <c r="CN103" i="7" s="1"/>
  <c r="CO103" i="7" a="1"/>
  <c r="CO103" i="7" s="1"/>
  <c r="CP103" i="7" a="1"/>
  <c r="CP103" i="7"/>
  <c r="CQ103" i="7" a="1"/>
  <c r="CQ103" i="7" s="1"/>
  <c r="CR103" i="7" a="1"/>
  <c r="CR103" i="7" s="1"/>
  <c r="CS103" i="7" a="1"/>
  <c r="CS103" i="7" s="1"/>
  <c r="CT103" i="7" a="1"/>
  <c r="CT103" i="7"/>
  <c r="CU103" i="7" a="1"/>
  <c r="CU103" i="7" s="1"/>
  <c r="CV103" i="7" a="1"/>
  <c r="CV103" i="7" s="1"/>
  <c r="CW103" i="7" a="1"/>
  <c r="CW103" i="7" s="1"/>
  <c r="CI96" i="7" a="1"/>
  <c r="CI96" i="7" s="1"/>
  <c r="CJ96" i="7" a="1"/>
  <c r="CJ96" i="7" s="1"/>
  <c r="CK96" i="7" a="1"/>
  <c r="CK96" i="7"/>
  <c r="CL96" i="7" a="1"/>
  <c r="CL96" i="7"/>
  <c r="CM96" i="7" a="1"/>
  <c r="CM96" i="7" s="1"/>
  <c r="CN96" i="7" a="1"/>
  <c r="CN96" i="7" s="1"/>
  <c r="CO96" i="7" a="1"/>
  <c r="CO96" i="7"/>
  <c r="CP96" i="7" a="1"/>
  <c r="CP96" i="7"/>
  <c r="CQ96" i="7" a="1"/>
  <c r="CQ96" i="7" s="1"/>
  <c r="CR96" i="7" a="1"/>
  <c r="CR96" i="7" s="1"/>
  <c r="CS96" i="7" a="1"/>
  <c r="CS96" i="7"/>
  <c r="CT96" i="7" a="1"/>
  <c r="CT96" i="7"/>
  <c r="CU96" i="7" a="1"/>
  <c r="CU96" i="7" s="1"/>
  <c r="CV96" i="7" a="1"/>
  <c r="CV96" i="7" s="1"/>
  <c r="CW96" i="7" a="1"/>
  <c r="CW96" i="7"/>
  <c r="CX96" i="7" a="1"/>
  <c r="CX96" i="7"/>
  <c r="CI97" i="7" a="1"/>
  <c r="CI97" i="7" s="1"/>
  <c r="CJ97" i="7" a="1"/>
  <c r="CJ97" i="7" s="1"/>
  <c r="CK97" i="7" a="1"/>
  <c r="CK97" i="7"/>
  <c r="CL97" i="7" a="1"/>
  <c r="CL97" i="7"/>
  <c r="CM97" i="7" a="1"/>
  <c r="CM97" i="7" s="1"/>
  <c r="CN97" i="7" a="1"/>
  <c r="CN97" i="7" s="1"/>
  <c r="CO97" i="7" a="1"/>
  <c r="CO97" i="7"/>
  <c r="CP97" i="7" a="1"/>
  <c r="CP97" i="7"/>
  <c r="CQ97" i="7" a="1"/>
  <c r="CQ97" i="7" s="1"/>
  <c r="CR97" i="7" a="1"/>
  <c r="CR97" i="7" s="1"/>
  <c r="CS97" i="7" a="1"/>
  <c r="CS97" i="7"/>
  <c r="CT97" i="7" a="1"/>
  <c r="CT97" i="7"/>
  <c r="CU97" i="7" a="1"/>
  <c r="CU97" i="7" s="1"/>
  <c r="CV97" i="7" a="1"/>
  <c r="CV97" i="7" s="1"/>
  <c r="CW97" i="7" a="1"/>
  <c r="CW97" i="7"/>
  <c r="CX97" i="7" a="1"/>
  <c r="CX97" i="7"/>
  <c r="CI98" i="7" a="1"/>
  <c r="CI98" i="7" s="1"/>
  <c r="CJ98" i="7" a="1"/>
  <c r="CJ98" i="7" s="1"/>
  <c r="CK98" i="7" a="1"/>
  <c r="CK98" i="7"/>
  <c r="CL98" i="7" a="1"/>
  <c r="CL98" i="7"/>
  <c r="CM98" i="7" a="1"/>
  <c r="CM98" i="7" s="1"/>
  <c r="CN98" i="7" a="1"/>
  <c r="CN98" i="7" s="1"/>
  <c r="CO98" i="7" a="1"/>
  <c r="CO98" i="7"/>
  <c r="CP98" i="7" a="1"/>
  <c r="CP98" i="7"/>
  <c r="CQ98" i="7" a="1"/>
  <c r="CQ98" i="7" s="1"/>
  <c r="CR98" i="7" a="1"/>
  <c r="CR98" i="7" s="1"/>
  <c r="CS98" i="7" a="1"/>
  <c r="CS98" i="7"/>
  <c r="CT98" i="7" a="1"/>
  <c r="CT98" i="7"/>
  <c r="CU98" i="7" a="1"/>
  <c r="CU98" i="7" s="1"/>
  <c r="CV98" i="7" a="1"/>
  <c r="CV98" i="7" s="1"/>
  <c r="CW98" i="7" a="1"/>
  <c r="CW98" i="7"/>
  <c r="CX98" i="7" a="1"/>
  <c r="CX98" i="7"/>
  <c r="CI99" i="7" a="1"/>
  <c r="CI99" i="7" s="1"/>
  <c r="CJ99" i="7" a="1"/>
  <c r="CJ99" i="7" s="1"/>
  <c r="CK99" i="7" a="1"/>
  <c r="CK99" i="7"/>
  <c r="CL99" i="7" a="1"/>
  <c r="CL99" i="7"/>
  <c r="CM99" i="7" a="1"/>
  <c r="CM99" i="7" s="1"/>
  <c r="CN99" i="7" a="1"/>
  <c r="CN99" i="7" s="1"/>
  <c r="CO99" i="7" a="1"/>
  <c r="CO99" i="7"/>
  <c r="CP99" i="7" a="1"/>
  <c r="CP99" i="7"/>
  <c r="CQ99" i="7" a="1"/>
  <c r="CQ99" i="7" s="1"/>
  <c r="CR99" i="7" a="1"/>
  <c r="CR99" i="7" s="1"/>
  <c r="CS99" i="7" a="1"/>
  <c r="CS99" i="7"/>
  <c r="CT99" i="7" a="1"/>
  <c r="CT99" i="7"/>
  <c r="CU99" i="7" a="1"/>
  <c r="CU99" i="7" s="1"/>
  <c r="CV99" i="7" a="1"/>
  <c r="CV99" i="7" s="1"/>
  <c r="CW99" i="7" a="1"/>
  <c r="CW99" i="7"/>
  <c r="CX99" i="7" a="1"/>
  <c r="CX99" i="7"/>
  <c r="CI100" i="7" a="1"/>
  <c r="CI100" i="7" s="1"/>
  <c r="CJ100" i="7" a="1"/>
  <c r="CJ100" i="7" s="1"/>
  <c r="CK100" i="7" a="1"/>
  <c r="CK100" i="7"/>
  <c r="CL100" i="7" a="1"/>
  <c r="CL100" i="7"/>
  <c r="CM100" i="7" a="1"/>
  <c r="CM100" i="7" s="1"/>
  <c r="CN100" i="7" a="1"/>
  <c r="CN100" i="7" s="1"/>
  <c r="CO100" i="7" a="1"/>
  <c r="CO100" i="7"/>
  <c r="CP100" i="7" a="1"/>
  <c r="CP100" i="7"/>
  <c r="CQ100" i="7" a="1"/>
  <c r="CQ100" i="7" s="1"/>
  <c r="CR100" i="7" a="1"/>
  <c r="CR100" i="7" s="1"/>
  <c r="CS100" i="7" a="1"/>
  <c r="CS100" i="7"/>
  <c r="CT100" i="7" a="1"/>
  <c r="CT100" i="7"/>
  <c r="CU100" i="7" a="1"/>
  <c r="CU100" i="7" s="1"/>
  <c r="CV100" i="7" a="1"/>
  <c r="CV100" i="7" s="1"/>
  <c r="CW100" i="7" a="1"/>
  <c r="CW100" i="7"/>
  <c r="CX100" i="7" a="1"/>
  <c r="CX100" i="7"/>
  <c r="CI101" i="7" a="1"/>
  <c r="CI101" i="7" s="1"/>
  <c r="CJ101" i="7" a="1"/>
  <c r="CJ101" i="7" s="1"/>
  <c r="CK101" i="7" a="1"/>
  <c r="CK101" i="7"/>
  <c r="CL101" i="7" a="1"/>
  <c r="CL101" i="7"/>
  <c r="CM101" i="7" a="1"/>
  <c r="CM101" i="7" s="1"/>
  <c r="CN101" i="7" a="1"/>
  <c r="CN101" i="7" s="1"/>
  <c r="CO101" i="7" a="1"/>
  <c r="CO101" i="7"/>
  <c r="CP101" i="7" a="1"/>
  <c r="CP101" i="7"/>
  <c r="CQ101" i="7" a="1"/>
  <c r="CQ101" i="7" s="1"/>
  <c r="CR101" i="7" a="1"/>
  <c r="CR101" i="7" s="1"/>
  <c r="CS101" i="7" a="1"/>
  <c r="CS101" i="7"/>
  <c r="CT101" i="7" a="1"/>
  <c r="CT101" i="7"/>
  <c r="CU101" i="7" a="1"/>
  <c r="CU101" i="7" s="1"/>
  <c r="CV101" i="7" a="1"/>
  <c r="CV101" i="7" s="1"/>
  <c r="CW101" i="7" a="1"/>
  <c r="CW101" i="7"/>
  <c r="CX101" i="7" a="1"/>
  <c r="CX101" i="7"/>
  <c r="CI102" i="7" a="1"/>
  <c r="CI102" i="7" s="1"/>
  <c r="CJ102" i="7" a="1"/>
  <c r="CJ102" i="7" s="1"/>
  <c r="CK102" i="7" a="1"/>
  <c r="CK102" i="7"/>
  <c r="CL102" i="7" a="1"/>
  <c r="CL102" i="7"/>
  <c r="CM102" i="7" a="1"/>
  <c r="CM102" i="7" s="1"/>
  <c r="CN102" i="7" a="1"/>
  <c r="CN102" i="7" s="1"/>
  <c r="CO102" i="7" a="1"/>
  <c r="CO102" i="7"/>
  <c r="CP102" i="7" a="1"/>
  <c r="CP102" i="7"/>
  <c r="CQ102" i="7" a="1"/>
  <c r="CQ102" i="7" s="1"/>
  <c r="CR102" i="7" a="1"/>
  <c r="CR102" i="7" s="1"/>
  <c r="CS102" i="7" a="1"/>
  <c r="CS102" i="7"/>
  <c r="CT102" i="7" a="1"/>
  <c r="CT102" i="7"/>
  <c r="CU102" i="7" a="1"/>
  <c r="CU102" i="7" s="1"/>
  <c r="CV102" i="7" a="1"/>
  <c r="CV102" i="7" s="1"/>
  <c r="CW102" i="7" a="1"/>
  <c r="CW102" i="7"/>
  <c r="CX102" i="7" a="1"/>
  <c r="CX102" i="7"/>
  <c r="CN95" i="7" a="1"/>
  <c r="CN95" i="7" s="1"/>
  <c r="CO95" i="7" a="1"/>
  <c r="CO95" i="7" s="1"/>
  <c r="CP95" i="7" a="1"/>
  <c r="CP95" i="7" s="1"/>
  <c r="CQ95" i="7" a="1"/>
  <c r="CQ95" i="7"/>
  <c r="CR95" i="7" a="1"/>
  <c r="CR95" i="7" s="1"/>
  <c r="CS95" i="7" a="1"/>
  <c r="CS95" i="7" s="1"/>
  <c r="CT95" i="7" a="1"/>
  <c r="CT95" i="7" s="1"/>
  <c r="CU95" i="7" a="1"/>
  <c r="CU95" i="7"/>
  <c r="CV95" i="7" a="1"/>
  <c r="CV95" i="7" s="1"/>
  <c r="CW95" i="7" a="1"/>
  <c r="CW95" i="7" s="1"/>
  <c r="CG95" i="7" a="1"/>
  <c r="CG95" i="7" s="1"/>
  <c r="CF95" i="7" a="1"/>
  <c r="CF95" i="7" s="1"/>
  <c r="CE95" i="7" a="1"/>
  <c r="CE95" i="7" s="1"/>
  <c r="CD95" i="7" a="1"/>
  <c r="CD95" i="7" s="1"/>
  <c r="CC95" i="7" a="1"/>
  <c r="CC95" i="7" s="1"/>
  <c r="CB95" i="7" a="1"/>
  <c r="CB95" i="7" s="1"/>
  <c r="CA95" i="7" a="1"/>
  <c r="CA95" i="7" s="1"/>
  <c r="BZ95" i="7" a="1"/>
  <c r="BZ95" i="7" s="1"/>
  <c r="BY95" i="7" a="1"/>
  <c r="BY95" i="7" s="1"/>
  <c r="BX95" i="7" a="1"/>
  <c r="BX95" i="7" s="1"/>
  <c r="BW95" i="7" a="1"/>
  <c r="BW95" i="7" s="1"/>
  <c r="BV95" i="7" a="1"/>
  <c r="BV95" i="7" s="1"/>
  <c r="BU95" i="7" a="1"/>
  <c r="BU95" i="7" s="1"/>
  <c r="BT95" i="7" a="1"/>
  <c r="BT95" i="7" s="1"/>
  <c r="BD105" i="7"/>
  <c r="BR103" i="7"/>
  <c r="BQ103" i="7"/>
  <c r="BP103" i="7"/>
  <c r="BO103" i="7"/>
  <c r="BN95" i="7"/>
  <c r="BM95" i="7"/>
  <c r="BL95" i="7"/>
  <c r="BK95" i="7"/>
  <c r="BF95" i="7"/>
  <c r="BE95" i="7"/>
  <c r="BD95" i="7"/>
  <c r="BC95" i="7"/>
  <c r="BB104" i="7"/>
  <c r="BA104" i="7"/>
  <c r="BA103" i="7"/>
  <c r="BA95" i="7"/>
  <c r="BA96" i="7"/>
  <c r="BA97" i="7"/>
  <c r="BA98" i="7"/>
  <c r="BA99" i="7"/>
  <c r="BA100" i="7"/>
  <c r="BA101" i="7"/>
  <c r="BA102" i="7"/>
  <c r="AZ123" i="7" l="1"/>
  <c r="BA123" i="7" s="1"/>
  <c r="AZ122" i="7"/>
  <c r="BA122" i="7" s="1"/>
  <c r="CH96" i="7"/>
  <c r="CY104" i="7" a="1"/>
  <c r="CY104" i="7" s="1"/>
  <c r="CY105" i="7" s="1"/>
  <c r="AK109" i="7" s="1"/>
  <c r="AL109" i="7" l="1"/>
  <c r="AJ111" i="7"/>
  <c r="AZ104" i="7" l="1"/>
  <c r="AZ103" i="7"/>
  <c r="AZ95" i="7"/>
  <c r="AY103" i="7"/>
  <c r="AX103" i="7"/>
  <c r="AW103" i="7"/>
  <c r="AV103" i="7"/>
  <c r="AU95" i="7"/>
  <c r="AT95" i="7"/>
  <c r="AS95" i="7"/>
  <c r="AR95" i="7"/>
  <c r="AM95" i="7"/>
  <c r="AL95" i="7"/>
  <c r="AK95" i="7"/>
  <c r="AJ95" i="7"/>
  <c r="AJ96" i="7"/>
  <c r="AM96" i="7" s="1"/>
  <c r="AK96" i="7"/>
  <c r="AL96" i="7"/>
  <c r="AN96" i="7"/>
  <c r="AO96" i="7"/>
  <c r="AQ96" i="7" s="1"/>
  <c r="AP96" i="7"/>
  <c r="AR96" i="7"/>
  <c r="AS96" i="7"/>
  <c r="AU96" i="7" s="1"/>
  <c r="AT96" i="7"/>
  <c r="AV96" i="7"/>
  <c r="AW96" i="7"/>
  <c r="AY96" i="7" s="1"/>
  <c r="AX96" i="7"/>
  <c r="BC96" i="7"/>
  <c r="BD96" i="7"/>
  <c r="BE96" i="7"/>
  <c r="BF96" i="7"/>
  <c r="BG96" i="7"/>
  <c r="BH96" i="7"/>
  <c r="BI96" i="7"/>
  <c r="BJ96" i="7"/>
  <c r="BK96" i="7"/>
  <c r="BL96" i="7"/>
  <c r="BM96" i="7"/>
  <c r="BN96" i="7"/>
  <c r="BO96" i="7"/>
  <c r="BP96" i="7"/>
  <c r="BQ96" i="7"/>
  <c r="BR96" i="7"/>
  <c r="AJ97" i="7"/>
  <c r="AK97" i="7"/>
  <c r="AL97" i="7"/>
  <c r="AM97" i="7"/>
  <c r="AZ97" i="7" s="1"/>
  <c r="AN97" i="7"/>
  <c r="AO97" i="7"/>
  <c r="AP97" i="7"/>
  <c r="AQ97" i="7"/>
  <c r="AR97" i="7"/>
  <c r="AS97" i="7"/>
  <c r="AT97" i="7"/>
  <c r="AU97" i="7"/>
  <c r="AV97" i="7"/>
  <c r="AW97" i="7"/>
  <c r="AX97" i="7"/>
  <c r="AY97" i="7"/>
  <c r="BC97" i="7"/>
  <c r="BD97" i="7"/>
  <c r="BF97" i="7" s="1"/>
  <c r="BE97" i="7"/>
  <c r="BG97" i="7"/>
  <c r="BH97" i="7"/>
  <c r="BJ97" i="7" s="1"/>
  <c r="BI97" i="7"/>
  <c r="BK97" i="7"/>
  <c r="BL97" i="7"/>
  <c r="BN97" i="7" s="1"/>
  <c r="BM97" i="7"/>
  <c r="BO97" i="7"/>
  <c r="BP97" i="7"/>
  <c r="BR97" i="7" s="1"/>
  <c r="BQ97" i="7"/>
  <c r="AJ98" i="7"/>
  <c r="AK98" i="7"/>
  <c r="AM98" i="7" s="1"/>
  <c r="AL98" i="7"/>
  <c r="AN98" i="7"/>
  <c r="AO98" i="7"/>
  <c r="AQ98" i="7" s="1"/>
  <c r="AP98" i="7"/>
  <c r="AR98" i="7"/>
  <c r="AS98" i="7"/>
  <c r="AU98" i="7" s="1"/>
  <c r="AT98" i="7"/>
  <c r="AV98" i="7"/>
  <c r="AW98" i="7"/>
  <c r="AY98" i="7" s="1"/>
  <c r="AX98" i="7"/>
  <c r="BC98" i="7"/>
  <c r="BD98" i="7"/>
  <c r="BE98" i="7"/>
  <c r="BF98" i="7"/>
  <c r="BG98" i="7"/>
  <c r="BH98" i="7"/>
  <c r="BI98" i="7"/>
  <c r="BJ98" i="7"/>
  <c r="BK98" i="7"/>
  <c r="BL98" i="7"/>
  <c r="BM98" i="7"/>
  <c r="BN98" i="7"/>
  <c r="BO98" i="7"/>
  <c r="BP98" i="7"/>
  <c r="BQ98" i="7"/>
  <c r="BR98" i="7"/>
  <c r="AJ99" i="7"/>
  <c r="AK99" i="7"/>
  <c r="AL99" i="7"/>
  <c r="AM99" i="7"/>
  <c r="AZ99" i="7" s="1"/>
  <c r="AN99" i="7"/>
  <c r="AO99" i="7"/>
  <c r="AP99" i="7"/>
  <c r="AQ99" i="7"/>
  <c r="AR99" i="7"/>
  <c r="AS99" i="7"/>
  <c r="AT99" i="7"/>
  <c r="AU99" i="7"/>
  <c r="AV99" i="7"/>
  <c r="AW99" i="7"/>
  <c r="AX99" i="7"/>
  <c r="AY99" i="7"/>
  <c r="BC99" i="7"/>
  <c r="BD99" i="7"/>
  <c r="BF99" i="7" s="1"/>
  <c r="BE99" i="7"/>
  <c r="BG99" i="7"/>
  <c r="BH99" i="7"/>
  <c r="BJ99" i="7" s="1"/>
  <c r="BI99" i="7"/>
  <c r="BK99" i="7"/>
  <c r="BL99" i="7"/>
  <c r="BN99" i="7" s="1"/>
  <c r="BM99" i="7"/>
  <c r="BO99" i="7"/>
  <c r="BP99" i="7"/>
  <c r="BR99" i="7" s="1"/>
  <c r="BQ99" i="7"/>
  <c r="AJ100" i="7"/>
  <c r="AK100" i="7"/>
  <c r="AM100" i="7" s="1"/>
  <c r="AL100" i="7"/>
  <c r="AN100" i="7"/>
  <c r="AO100" i="7"/>
  <c r="AQ100" i="7" s="1"/>
  <c r="AP100" i="7"/>
  <c r="AR100" i="7"/>
  <c r="AS100" i="7"/>
  <c r="AU100" i="7" s="1"/>
  <c r="AT100" i="7"/>
  <c r="AV100" i="7"/>
  <c r="AW100" i="7"/>
  <c r="AY100" i="7" s="1"/>
  <c r="AX100" i="7"/>
  <c r="BC100" i="7"/>
  <c r="BD100" i="7"/>
  <c r="BE100" i="7"/>
  <c r="BF100" i="7"/>
  <c r="BG100" i="7"/>
  <c r="BH100" i="7"/>
  <c r="BI100" i="7"/>
  <c r="BJ100" i="7"/>
  <c r="BK100" i="7"/>
  <c r="BL100" i="7"/>
  <c r="BM100" i="7"/>
  <c r="BN100" i="7"/>
  <c r="BO100" i="7"/>
  <c r="BP100" i="7"/>
  <c r="BQ100" i="7"/>
  <c r="BR100" i="7"/>
  <c r="AJ101" i="7"/>
  <c r="AK101" i="7"/>
  <c r="AL101" i="7"/>
  <c r="AM101" i="7"/>
  <c r="AZ101" i="7" s="1"/>
  <c r="AN101" i="7"/>
  <c r="AO101" i="7"/>
  <c r="AP101" i="7"/>
  <c r="AQ101" i="7"/>
  <c r="AR101" i="7"/>
  <c r="AS101" i="7"/>
  <c r="AT101" i="7"/>
  <c r="AU101" i="7"/>
  <c r="AV101" i="7"/>
  <c r="AW101" i="7"/>
  <c r="AX101" i="7"/>
  <c r="AY101" i="7"/>
  <c r="BC101" i="7"/>
  <c r="BD101" i="7"/>
  <c r="BF101" i="7" s="1"/>
  <c r="BE101" i="7"/>
  <c r="BG101" i="7"/>
  <c r="BH101" i="7"/>
  <c r="BJ101" i="7" s="1"/>
  <c r="BI101" i="7"/>
  <c r="BK101" i="7"/>
  <c r="BL101" i="7"/>
  <c r="BN101" i="7" s="1"/>
  <c r="BM101" i="7"/>
  <c r="BO101" i="7"/>
  <c r="BP101" i="7"/>
  <c r="BR101" i="7" s="1"/>
  <c r="BQ101" i="7"/>
  <c r="AJ102" i="7"/>
  <c r="AK102" i="7"/>
  <c r="AM102" i="7" s="1"/>
  <c r="AL102" i="7"/>
  <c r="AN102" i="7"/>
  <c r="AO102" i="7"/>
  <c r="AQ102" i="7" s="1"/>
  <c r="AP102" i="7"/>
  <c r="AR102" i="7"/>
  <c r="AS102" i="7"/>
  <c r="AU102" i="7" s="1"/>
  <c r="AT102" i="7"/>
  <c r="AV102" i="7"/>
  <c r="AW102" i="7"/>
  <c r="AY102" i="7" s="1"/>
  <c r="AX102" i="7"/>
  <c r="BC102" i="7"/>
  <c r="BD102" i="7"/>
  <c r="BE102" i="7"/>
  <c r="BF102" i="7"/>
  <c r="BG102" i="7"/>
  <c r="BH102" i="7"/>
  <c r="BI102" i="7"/>
  <c r="BJ102" i="7"/>
  <c r="BK102" i="7"/>
  <c r="BL102" i="7"/>
  <c r="BM102" i="7"/>
  <c r="BN102" i="7"/>
  <c r="BO102" i="7"/>
  <c r="BP102" i="7"/>
  <c r="BQ102" i="7"/>
  <c r="BR102" i="7"/>
  <c r="AJ103" i="7"/>
  <c r="AK103" i="7"/>
  <c r="AL103" i="7"/>
  <c r="AM103" i="7"/>
  <c r="AN103" i="7"/>
  <c r="AO103" i="7"/>
  <c r="AP103" i="7"/>
  <c r="AQ103" i="7"/>
  <c r="AR103" i="7"/>
  <c r="AS103" i="7"/>
  <c r="AT103" i="7"/>
  <c r="AU103" i="7"/>
  <c r="BC103" i="7"/>
  <c r="BD103" i="7"/>
  <c r="BF103" i="7" s="1"/>
  <c r="BE103" i="7"/>
  <c r="BG103" i="7"/>
  <c r="BH103" i="7"/>
  <c r="BJ103" i="7" s="1"/>
  <c r="BI103" i="7"/>
  <c r="BK103" i="7"/>
  <c r="BL103" i="7"/>
  <c r="BN103" i="7" s="1"/>
  <c r="BM103" i="7"/>
  <c r="B84" i="7"/>
  <c r="B82" i="7"/>
  <c r="AP77" i="7"/>
  <c r="AP76" i="7"/>
  <c r="AO76" i="7"/>
  <c r="AN76" i="7"/>
  <c r="AM76" i="7"/>
  <c r="AP67" i="7"/>
  <c r="AO67" i="7"/>
  <c r="AN67" i="7"/>
  <c r="AM67" i="7"/>
  <c r="AL67" i="7"/>
  <c r="AK67" i="7"/>
  <c r="AJ67" i="7"/>
  <c r="AI67" i="7"/>
  <c r="B60" i="7"/>
  <c r="B58" i="7"/>
  <c r="AA53" i="7"/>
  <c r="AL48" i="7" s="1"/>
  <c r="O53" i="7"/>
  <c r="AI48" i="7" s="1"/>
  <c r="AP53" i="7"/>
  <c r="AM52" i="7"/>
  <c r="AP52" i="7"/>
  <c r="AO52" i="7"/>
  <c r="AN52" i="7"/>
  <c r="AP48" i="7"/>
  <c r="AO48" i="7"/>
  <c r="AN48" i="7"/>
  <c r="AM48" i="7"/>
  <c r="AK48" i="7"/>
  <c r="AJ48" i="7"/>
  <c r="B34" i="7"/>
  <c r="B32" i="7"/>
  <c r="BO27" i="7"/>
  <c r="BN27" i="7"/>
  <c r="BM27" i="7"/>
  <c r="BP27" i="7" s="1"/>
  <c r="BB28" i="7" s="1"/>
  <c r="BL27" i="7"/>
  <c r="BK27" i="7"/>
  <c r="BJ27" i="7"/>
  <c r="BI27" i="7"/>
  <c r="BD27" i="7"/>
  <c r="BC27" i="7"/>
  <c r="BB27" i="7"/>
  <c r="BA27" i="7"/>
  <c r="AY27" i="7"/>
  <c r="AX27" i="7"/>
  <c r="AW27" i="7"/>
  <c r="AV27" i="7"/>
  <c r="AU27" i="7"/>
  <c r="AT27" i="7"/>
  <c r="AS27" i="7"/>
  <c r="AR27" i="7"/>
  <c r="AQ27" i="7"/>
  <c r="AP27" i="7"/>
  <c r="AO27" i="7"/>
  <c r="AN27" i="7"/>
  <c r="AL27" i="7"/>
  <c r="AK27" i="7"/>
  <c r="AM27" i="7" s="1"/>
  <c r="AZ27" i="7" s="1"/>
  <c r="AJ27" i="7"/>
  <c r="AZ102" i="7" l="1"/>
  <c r="AZ100" i="7"/>
  <c r="AZ98" i="7"/>
  <c r="AZ96" i="7"/>
  <c r="BO597" i="11" l="1"/>
  <c r="BK24" i="11"/>
  <c r="BJ24" i="11"/>
  <c r="BI24" i="11"/>
  <c r="BH24" i="11"/>
  <c r="BG24" i="11"/>
  <c r="BF24" i="11"/>
  <c r="BE24" i="11"/>
  <c r="BD24" i="11"/>
  <c r="BC24" i="11"/>
  <c r="BB24" i="11"/>
  <c r="BA24" i="11"/>
  <c r="AZ24" i="11"/>
  <c r="AY24" i="11"/>
  <c r="AX24" i="11"/>
  <c r="AW24" i="11"/>
  <c r="AV24" i="11"/>
  <c r="AU24" i="11"/>
  <c r="AT24" i="11"/>
  <c r="AS24" i="11"/>
  <c r="AR24" i="11"/>
  <c r="AQ24" i="11"/>
  <c r="AP24" i="11"/>
  <c r="AO24" i="11"/>
  <c r="AN24" i="11"/>
  <c r="AM24" i="11"/>
  <c r="AL24" i="11"/>
  <c r="AK24" i="11"/>
  <c r="AJ24" i="11"/>
  <c r="AI24" i="11"/>
  <c r="AH24" i="11"/>
  <c r="AG24" i="11"/>
  <c r="AF24" i="11"/>
  <c r="AE24" i="11"/>
  <c r="AD24" i="11"/>
  <c r="AC24" i="11"/>
  <c r="AB24" i="11"/>
  <c r="AA24" i="11"/>
  <c r="Z24" i="11"/>
  <c r="Y24" i="11"/>
  <c r="X24" i="11"/>
  <c r="W24" i="11"/>
  <c r="V24" i="11"/>
  <c r="U24" i="11"/>
  <c r="T24" i="11"/>
  <c r="S24" i="11"/>
  <c r="R24" i="11"/>
  <c r="Q24" i="11"/>
  <c r="P24" i="11"/>
  <c r="O24" i="11"/>
  <c r="N24" i="11"/>
  <c r="M24" i="11"/>
  <c r="L24" i="11"/>
  <c r="K24" i="11"/>
  <c r="BM19" i="11"/>
  <c r="DN24" i="11"/>
  <c r="DM24" i="11"/>
  <c r="DL24" i="11"/>
  <c r="DK24" i="11"/>
  <c r="DJ24" i="11"/>
  <c r="DI24" i="11"/>
  <c r="DH24" i="11"/>
  <c r="DG24" i="11"/>
  <c r="DF24" i="11"/>
  <c r="DE24" i="11"/>
  <c r="DD24" i="11"/>
  <c r="DC24" i="11"/>
  <c r="DB24" i="11"/>
  <c r="DA24" i="11"/>
  <c r="CZ24" i="11"/>
  <c r="CY24" i="11"/>
  <c r="CX24" i="11"/>
  <c r="CW24" i="11"/>
  <c r="CV24" i="11"/>
  <c r="CU24" i="11"/>
  <c r="CT24" i="11"/>
  <c r="CS24" i="11"/>
  <c r="CR24" i="11"/>
  <c r="CQ24" i="11"/>
  <c r="CP24" i="11"/>
  <c r="CO24" i="11"/>
  <c r="CN24" i="11"/>
  <c r="CM24" i="11"/>
  <c r="CL24" i="11"/>
  <c r="CK24" i="11"/>
  <c r="CJ24" i="11"/>
  <c r="CI24" i="11"/>
  <c r="CH24" i="11"/>
  <c r="CG24" i="11"/>
  <c r="CF24" i="11"/>
  <c r="CE24" i="11"/>
  <c r="CD24" i="11"/>
  <c r="CC24" i="11"/>
  <c r="CB24" i="11"/>
  <c r="CA24" i="11"/>
  <c r="BZ24" i="11"/>
  <c r="BY24" i="11"/>
  <c r="BX24" i="11"/>
  <c r="BW24" i="11"/>
  <c r="BV24" i="11"/>
  <c r="BU24" i="11"/>
  <c r="BT24" i="11"/>
  <c r="BS24" i="11"/>
  <c r="BR24" i="11"/>
  <c r="BQ24" i="11"/>
  <c r="DK21" i="11"/>
  <c r="DJ21" i="11"/>
  <c r="DI21" i="11"/>
  <c r="DH21" i="11"/>
  <c r="DG21" i="11"/>
  <c r="DF21" i="11"/>
  <c r="DE21" i="11"/>
  <c r="DD21" i="11"/>
  <c r="DC21" i="11"/>
  <c r="DB21" i="11"/>
  <c r="DA21" i="11"/>
  <c r="CZ21" i="11"/>
  <c r="CY21" i="11"/>
  <c r="CX21" i="11"/>
  <c r="CW21" i="11"/>
  <c r="CV21" i="11"/>
  <c r="CU21" i="11"/>
  <c r="CT21" i="11"/>
  <c r="CS21" i="11"/>
  <c r="CR21" i="11"/>
  <c r="CQ21" i="11"/>
  <c r="CP21" i="11"/>
  <c r="CO21" i="11"/>
  <c r="CN21" i="11"/>
  <c r="CM21" i="11"/>
  <c r="CL21" i="11"/>
  <c r="CK21" i="11"/>
  <c r="CJ21" i="11"/>
  <c r="CI21" i="11"/>
  <c r="CH21" i="11"/>
  <c r="CG21" i="11"/>
  <c r="CF21" i="11"/>
  <c r="CE21" i="11"/>
  <c r="CD21" i="11"/>
  <c r="CC21" i="11"/>
  <c r="CB21" i="11"/>
  <c r="CA21" i="11"/>
  <c r="BZ21" i="11"/>
  <c r="BY21" i="11"/>
  <c r="BX21" i="11"/>
  <c r="BW21" i="11"/>
  <c r="BV21" i="11"/>
  <c r="BU21" i="11"/>
  <c r="BT21" i="11"/>
  <c r="BS21" i="11"/>
  <c r="BR21" i="11"/>
  <c r="BQ21" i="11"/>
  <c r="BP21" i="11"/>
  <c r="BO21" i="11"/>
  <c r="BN21" i="11"/>
  <c r="DK19" i="11"/>
  <c r="DJ19" i="11"/>
  <c r="DI19" i="11"/>
  <c r="DH19" i="11"/>
  <c r="DG19" i="11"/>
  <c r="DF19" i="11"/>
  <c r="DE19" i="11"/>
  <c r="DD19" i="11"/>
  <c r="DC19" i="11"/>
  <c r="DB19" i="11"/>
  <c r="DA19" i="11"/>
  <c r="CZ19" i="11"/>
  <c r="CY19" i="11"/>
  <c r="CX19" i="11"/>
  <c r="CW19" i="11"/>
  <c r="CV19" i="11"/>
  <c r="CU19" i="11"/>
  <c r="CT19" i="11"/>
  <c r="CS19" i="11"/>
  <c r="CR19" i="11"/>
  <c r="CQ19" i="11"/>
  <c r="CP19" i="11"/>
  <c r="CO19" i="11"/>
  <c r="CN19" i="11"/>
  <c r="CM19" i="11"/>
  <c r="CL19" i="11"/>
  <c r="CK19" i="11"/>
  <c r="CJ19" i="11"/>
  <c r="CI19" i="11"/>
  <c r="CH19" i="11"/>
  <c r="CG19" i="11"/>
  <c r="CF19" i="11"/>
  <c r="CE19" i="11"/>
  <c r="CD19" i="11"/>
  <c r="CC19" i="11"/>
  <c r="CB19" i="11"/>
  <c r="CA19" i="11"/>
  <c r="BZ19" i="11"/>
  <c r="BY19" i="11"/>
  <c r="BX19" i="11"/>
  <c r="BW19" i="11"/>
  <c r="BV19" i="11"/>
  <c r="BU19" i="11"/>
  <c r="BT19" i="11"/>
  <c r="BS19" i="11"/>
  <c r="BR19" i="11"/>
  <c r="BQ19" i="11"/>
  <c r="BP19" i="11"/>
  <c r="BO19" i="11"/>
  <c r="BN19" i="11"/>
  <c r="DU598" i="11"/>
  <c r="DT598" i="11"/>
  <c r="DS598" i="11"/>
  <c r="DR598" i="11"/>
  <c r="DT597" i="11"/>
  <c r="DS597" i="11"/>
  <c r="DU597" i="11" s="1"/>
  <c r="DR597" i="11"/>
  <c r="BN597" i="11"/>
  <c r="DU596" i="11"/>
  <c r="DT596" i="11"/>
  <c r="DS596" i="11"/>
  <c r="DR596" i="11"/>
  <c r="BO596" i="11"/>
  <c r="BN596" i="11"/>
  <c r="DT595" i="11"/>
  <c r="DS595" i="11"/>
  <c r="DU595" i="11" s="1"/>
  <c r="DR595" i="11"/>
  <c r="BO595" i="11"/>
  <c r="BN595" i="11"/>
  <c r="DU594" i="11"/>
  <c r="DT594" i="11"/>
  <c r="DS594" i="11"/>
  <c r="DR594" i="11"/>
  <c r="DT593" i="11"/>
  <c r="DS593" i="11"/>
  <c r="DU593" i="11" s="1"/>
  <c r="DR593" i="11"/>
  <c r="DU592" i="11"/>
  <c r="DT592" i="11"/>
  <c r="DS592" i="11"/>
  <c r="DR592" i="11"/>
  <c r="DT591" i="11"/>
  <c r="DS591" i="11"/>
  <c r="DU591" i="11" s="1"/>
  <c r="DR591" i="11"/>
  <c r="DU590" i="11"/>
  <c r="DT590" i="11"/>
  <c r="DS590" i="11"/>
  <c r="DR590" i="11"/>
  <c r="DT589" i="11"/>
  <c r="DS589" i="11"/>
  <c r="DU589" i="11" s="1"/>
  <c r="DR589" i="11"/>
  <c r="DU588" i="11"/>
  <c r="DT588" i="11"/>
  <c r="DS588" i="11"/>
  <c r="DR588" i="11"/>
  <c r="DT587" i="11"/>
  <c r="DS587" i="11"/>
  <c r="DU587" i="11" s="1"/>
  <c r="DR587" i="11"/>
  <c r="DU586" i="11"/>
  <c r="DT586" i="11"/>
  <c r="DS586" i="11"/>
  <c r="DR586" i="11"/>
  <c r="DT585" i="11"/>
  <c r="DS585" i="11"/>
  <c r="DU585" i="11" s="1"/>
  <c r="DR585" i="11"/>
  <c r="DU584" i="11"/>
  <c r="DT584" i="11"/>
  <c r="DS584" i="11"/>
  <c r="DR584" i="11"/>
  <c r="DT583" i="11"/>
  <c r="DS583" i="11"/>
  <c r="DU583" i="11" s="1"/>
  <c r="DR583" i="11"/>
  <c r="DU582" i="11"/>
  <c r="DT582" i="11"/>
  <c r="DS582" i="11"/>
  <c r="DR582" i="11"/>
  <c r="DT581" i="11"/>
  <c r="DS581" i="11"/>
  <c r="DU581" i="11" s="1"/>
  <c r="DR581" i="11"/>
  <c r="DU580" i="11"/>
  <c r="DT580" i="11"/>
  <c r="DS580" i="11"/>
  <c r="DR580" i="11"/>
  <c r="DT579" i="11"/>
  <c r="DS579" i="11"/>
  <c r="DU579" i="11" s="1"/>
  <c r="DR579" i="11"/>
  <c r="DU578" i="11"/>
  <c r="DT578" i="11"/>
  <c r="DS578" i="11"/>
  <c r="DR578" i="11"/>
  <c r="DT577" i="11"/>
  <c r="DS577" i="11"/>
  <c r="DU577" i="11" s="1"/>
  <c r="DR577" i="11"/>
  <c r="DU576" i="11"/>
  <c r="DT576" i="11"/>
  <c r="DS576" i="11"/>
  <c r="DR576" i="11"/>
  <c r="DT575" i="11"/>
  <c r="DS575" i="11"/>
  <c r="DU575" i="11" s="1"/>
  <c r="DR575" i="11"/>
  <c r="DU574" i="11"/>
  <c r="DT574" i="11"/>
  <c r="DS574" i="11"/>
  <c r="DR574" i="11"/>
  <c r="DT573" i="11"/>
  <c r="DS573" i="11"/>
  <c r="DU573" i="11" s="1"/>
  <c r="DR573" i="11"/>
  <c r="DU572" i="11"/>
  <c r="DT572" i="11"/>
  <c r="DS572" i="11"/>
  <c r="DR572" i="11"/>
  <c r="DT571" i="11"/>
  <c r="DS571" i="11"/>
  <c r="DU571" i="11" s="1"/>
  <c r="DR571" i="11"/>
  <c r="DU570" i="11"/>
  <c r="DT570" i="11"/>
  <c r="DS570" i="11"/>
  <c r="DR570" i="11"/>
  <c r="DT569" i="11"/>
  <c r="DS569" i="11"/>
  <c r="DU569" i="11" s="1"/>
  <c r="DR569" i="11"/>
  <c r="DU568" i="11"/>
  <c r="DT568" i="11"/>
  <c r="DS568" i="11"/>
  <c r="DR568" i="11"/>
  <c r="DT567" i="11"/>
  <c r="DS567" i="11"/>
  <c r="DU567" i="11" s="1"/>
  <c r="DR567" i="11"/>
  <c r="DU566" i="11"/>
  <c r="DT566" i="11"/>
  <c r="DS566" i="11"/>
  <c r="DR566" i="11"/>
  <c r="DT565" i="11"/>
  <c r="DS565" i="11"/>
  <c r="DU565" i="11" s="1"/>
  <c r="DR565" i="11"/>
  <c r="DU564" i="11"/>
  <c r="DT564" i="11"/>
  <c r="DS564" i="11"/>
  <c r="DR564" i="11"/>
  <c r="DT563" i="11"/>
  <c r="DS563" i="11"/>
  <c r="DU563" i="11" s="1"/>
  <c r="DR563" i="11"/>
  <c r="DU562" i="11"/>
  <c r="DT562" i="11"/>
  <c r="DS562" i="11"/>
  <c r="DR562" i="11"/>
  <c r="DT561" i="11"/>
  <c r="DS561" i="11"/>
  <c r="DU561" i="11" s="1"/>
  <c r="DR561" i="11"/>
  <c r="DU560" i="11"/>
  <c r="DT560" i="11"/>
  <c r="DS560" i="11"/>
  <c r="DR560" i="11"/>
  <c r="DT559" i="11"/>
  <c r="DS559" i="11"/>
  <c r="DU559" i="11" s="1"/>
  <c r="DR559" i="11"/>
  <c r="DU558" i="11"/>
  <c r="DT558" i="11"/>
  <c r="DS558" i="11"/>
  <c r="DR558" i="11"/>
  <c r="DT557" i="11"/>
  <c r="DS557" i="11"/>
  <c r="DU557" i="11" s="1"/>
  <c r="DR557" i="11"/>
  <c r="DU556" i="11"/>
  <c r="DT556" i="11"/>
  <c r="DS556" i="11"/>
  <c r="DR556" i="11"/>
  <c r="DT555" i="11"/>
  <c r="DS555" i="11"/>
  <c r="DU555" i="11" s="1"/>
  <c r="DR555" i="11"/>
  <c r="DU554" i="11"/>
  <c r="DT554" i="11"/>
  <c r="DS554" i="11"/>
  <c r="DR554" i="11"/>
  <c r="DT553" i="11"/>
  <c r="DS553" i="11"/>
  <c r="DU553" i="11" s="1"/>
  <c r="DR553" i="11"/>
  <c r="DU552" i="11"/>
  <c r="DT552" i="11"/>
  <c r="DS552" i="11"/>
  <c r="DR552" i="11"/>
  <c r="DT551" i="11"/>
  <c r="DS551" i="11"/>
  <c r="DU551" i="11" s="1"/>
  <c r="DR551" i="11"/>
  <c r="DU550" i="11"/>
  <c r="DT550" i="11"/>
  <c r="DS550" i="11"/>
  <c r="DR550" i="11"/>
  <c r="DT549" i="11"/>
  <c r="DS549" i="11"/>
  <c r="DU549" i="11" s="1"/>
  <c r="DR549" i="11"/>
  <c r="DU548" i="11"/>
  <c r="DT548" i="11"/>
  <c r="DS548" i="11"/>
  <c r="DR548" i="11"/>
  <c r="DT547" i="11"/>
  <c r="DS547" i="11"/>
  <c r="DU547" i="11" s="1"/>
  <c r="DR547" i="11"/>
  <c r="DU546" i="11"/>
  <c r="DT546" i="11"/>
  <c r="DS546" i="11"/>
  <c r="DR546" i="11"/>
  <c r="DT545" i="11"/>
  <c r="DS545" i="11"/>
  <c r="DU545" i="11" s="1"/>
  <c r="DR545" i="11"/>
  <c r="DU544" i="11"/>
  <c r="DT544" i="11"/>
  <c r="DS544" i="11"/>
  <c r="DR544" i="11"/>
  <c r="DT543" i="11"/>
  <c r="DS543" i="11"/>
  <c r="DU543" i="11" s="1"/>
  <c r="DR543" i="11"/>
  <c r="DU542" i="11"/>
  <c r="DT542" i="11"/>
  <c r="DS542" i="11"/>
  <c r="DR542" i="11"/>
  <c r="DT541" i="11"/>
  <c r="DS541" i="11"/>
  <c r="DU541" i="11" s="1"/>
  <c r="DR541" i="11"/>
  <c r="DU540" i="11"/>
  <c r="DT540" i="11"/>
  <c r="DS540" i="11"/>
  <c r="DR540" i="11"/>
  <c r="DT539" i="11"/>
  <c r="DS539" i="11"/>
  <c r="DU539" i="11" s="1"/>
  <c r="DR539" i="11"/>
  <c r="DU538" i="11"/>
  <c r="DT538" i="11"/>
  <c r="DS538" i="11"/>
  <c r="DR538" i="11"/>
  <c r="DT537" i="11"/>
  <c r="DS537" i="11"/>
  <c r="DU537" i="11" s="1"/>
  <c r="DR537" i="11"/>
  <c r="DU536" i="11"/>
  <c r="DT536" i="11"/>
  <c r="DS536" i="11"/>
  <c r="DR536" i="11"/>
  <c r="DT535" i="11"/>
  <c r="DS535" i="11"/>
  <c r="DU535" i="11" s="1"/>
  <c r="DR535" i="11"/>
  <c r="DU534" i="11"/>
  <c r="DT534" i="11"/>
  <c r="DS534" i="11"/>
  <c r="DR534" i="11"/>
  <c r="DT533" i="11"/>
  <c r="DS533" i="11"/>
  <c r="DU533" i="11" s="1"/>
  <c r="DR533" i="11"/>
  <c r="DU532" i="11"/>
  <c r="DT532" i="11"/>
  <c r="DS532" i="11"/>
  <c r="DR532" i="11"/>
  <c r="DT531" i="11"/>
  <c r="DS531" i="11"/>
  <c r="DU531" i="11" s="1"/>
  <c r="DR531" i="11"/>
  <c r="DU530" i="11"/>
  <c r="DT530" i="11"/>
  <c r="DS530" i="11"/>
  <c r="DR530" i="11"/>
  <c r="DT529" i="11"/>
  <c r="DS529" i="11"/>
  <c r="DU529" i="11" s="1"/>
  <c r="DR529" i="11"/>
  <c r="DU528" i="11"/>
  <c r="DT528" i="11"/>
  <c r="DS528" i="11"/>
  <c r="DR528" i="11"/>
  <c r="DT527" i="11"/>
  <c r="DS527" i="11"/>
  <c r="DU527" i="11" s="1"/>
  <c r="DR527" i="11"/>
  <c r="DU526" i="11"/>
  <c r="DT526" i="11"/>
  <c r="DS526" i="11"/>
  <c r="DR526" i="11"/>
  <c r="DT525" i="11"/>
  <c r="DS525" i="11"/>
  <c r="DU525" i="11" s="1"/>
  <c r="DR525" i="11"/>
  <c r="DU524" i="11"/>
  <c r="DT524" i="11"/>
  <c r="DS524" i="11"/>
  <c r="DR524" i="11"/>
  <c r="DT523" i="11"/>
  <c r="DS523" i="11"/>
  <c r="DU523" i="11" s="1"/>
  <c r="DR523" i="11"/>
  <c r="DU522" i="11"/>
  <c r="DT522" i="11"/>
  <c r="DS522" i="11"/>
  <c r="DR522" i="11"/>
  <c r="DT521" i="11"/>
  <c r="DS521" i="11"/>
  <c r="DU521" i="11" s="1"/>
  <c r="DR521" i="11"/>
  <c r="DU520" i="11"/>
  <c r="DT520" i="11"/>
  <c r="DS520" i="11"/>
  <c r="DR520" i="11"/>
  <c r="DT519" i="11"/>
  <c r="DS519" i="11"/>
  <c r="DU519" i="11" s="1"/>
  <c r="DR519" i="11"/>
  <c r="DU518" i="11"/>
  <c r="DT518" i="11"/>
  <c r="DS518" i="11"/>
  <c r="DR518" i="11"/>
  <c r="DT517" i="11"/>
  <c r="DS517" i="11"/>
  <c r="DU517" i="11" s="1"/>
  <c r="DR517" i="11"/>
  <c r="DU516" i="11"/>
  <c r="DT516" i="11"/>
  <c r="DS516" i="11"/>
  <c r="DR516" i="11"/>
  <c r="DT515" i="11"/>
  <c r="DS515" i="11"/>
  <c r="DU515" i="11" s="1"/>
  <c r="DR515" i="11"/>
  <c r="DU514" i="11"/>
  <c r="DT514" i="11"/>
  <c r="DS514" i="11"/>
  <c r="DR514" i="11"/>
  <c r="DT513" i="11"/>
  <c r="DS513" i="11"/>
  <c r="DU513" i="11" s="1"/>
  <c r="DR513" i="11"/>
  <c r="DU512" i="11"/>
  <c r="DT512" i="11"/>
  <c r="DS512" i="11"/>
  <c r="DR512" i="11"/>
  <c r="DT511" i="11"/>
  <c r="DS511" i="11"/>
  <c r="DU511" i="11" s="1"/>
  <c r="DR511" i="11"/>
  <c r="DU510" i="11"/>
  <c r="DT510" i="11"/>
  <c r="DS510" i="11"/>
  <c r="DR510" i="11"/>
  <c r="DT509" i="11"/>
  <c r="DS509" i="11"/>
  <c r="DU509" i="11" s="1"/>
  <c r="DR509" i="11"/>
  <c r="DU508" i="11"/>
  <c r="DT508" i="11"/>
  <c r="DS508" i="11"/>
  <c r="DR508" i="11"/>
  <c r="DT507" i="11"/>
  <c r="DS507" i="11"/>
  <c r="DU507" i="11" s="1"/>
  <c r="DR507" i="11"/>
  <c r="DU506" i="11"/>
  <c r="DT506" i="11"/>
  <c r="DS506" i="11"/>
  <c r="DR506" i="11"/>
  <c r="DT505" i="11"/>
  <c r="DS505" i="11"/>
  <c r="DU505" i="11" s="1"/>
  <c r="DR505" i="11"/>
  <c r="DU504" i="11"/>
  <c r="DT504" i="11"/>
  <c r="DS504" i="11"/>
  <c r="DR504" i="11"/>
  <c r="DT503" i="11"/>
  <c r="DS503" i="11"/>
  <c r="DU503" i="11" s="1"/>
  <c r="DR503" i="11"/>
  <c r="DU502" i="11"/>
  <c r="DT502" i="11"/>
  <c r="DS502" i="11"/>
  <c r="DR502" i="11"/>
  <c r="DT501" i="11"/>
  <c r="DS501" i="11"/>
  <c r="DU501" i="11" s="1"/>
  <c r="DR501" i="11"/>
  <c r="DU500" i="11"/>
  <c r="DT500" i="11"/>
  <c r="DS500" i="11"/>
  <c r="DR500" i="11"/>
  <c r="DT499" i="11"/>
  <c r="DS499" i="11"/>
  <c r="DU499" i="11" s="1"/>
  <c r="DR499" i="11"/>
  <c r="DU498" i="11"/>
  <c r="DT498" i="11"/>
  <c r="DS498" i="11"/>
  <c r="DR498" i="11"/>
  <c r="DT497" i="11"/>
  <c r="DS497" i="11"/>
  <c r="DU497" i="11" s="1"/>
  <c r="DR497" i="11"/>
  <c r="DU496" i="11"/>
  <c r="DT496" i="11"/>
  <c r="DS496" i="11"/>
  <c r="DR496" i="11"/>
  <c r="DT495" i="11"/>
  <c r="DS495" i="11"/>
  <c r="DU495" i="11" s="1"/>
  <c r="DR495" i="11"/>
  <c r="DU494" i="11"/>
  <c r="DT494" i="11"/>
  <c r="DS494" i="11"/>
  <c r="DR494" i="11"/>
  <c r="DT493" i="11"/>
  <c r="DS493" i="11"/>
  <c r="DU493" i="11" s="1"/>
  <c r="DR493" i="11"/>
  <c r="DU492" i="11"/>
  <c r="DT492" i="11"/>
  <c r="DS492" i="11"/>
  <c r="DR492" i="11"/>
  <c r="DT491" i="11"/>
  <c r="DS491" i="11"/>
  <c r="DU491" i="11" s="1"/>
  <c r="DR491" i="11"/>
  <c r="DU490" i="11"/>
  <c r="DT490" i="11"/>
  <c r="DS490" i="11"/>
  <c r="DR490" i="11"/>
  <c r="DT489" i="11"/>
  <c r="DS489" i="11"/>
  <c r="DU489" i="11" s="1"/>
  <c r="DR489" i="11"/>
  <c r="DU488" i="11"/>
  <c r="DT488" i="11"/>
  <c r="DS488" i="11"/>
  <c r="DR488" i="11"/>
  <c r="DT487" i="11"/>
  <c r="DS487" i="11"/>
  <c r="DU487" i="11" s="1"/>
  <c r="DR487" i="11"/>
  <c r="DU486" i="11"/>
  <c r="DT486" i="11"/>
  <c r="DS486" i="11"/>
  <c r="DR486" i="11"/>
  <c r="DT485" i="11"/>
  <c r="DS485" i="11"/>
  <c r="DU485" i="11" s="1"/>
  <c r="DR485" i="11"/>
  <c r="DU484" i="11"/>
  <c r="DT484" i="11"/>
  <c r="DS484" i="11"/>
  <c r="DR484" i="11"/>
  <c r="DT483" i="11"/>
  <c r="DS483" i="11"/>
  <c r="DU483" i="11" s="1"/>
  <c r="DR483" i="11"/>
  <c r="DU482" i="11"/>
  <c r="DT482" i="11"/>
  <c r="DS482" i="11"/>
  <c r="DR482" i="11"/>
  <c r="DT481" i="11"/>
  <c r="DS481" i="11"/>
  <c r="DU481" i="11" s="1"/>
  <c r="DR481" i="11"/>
  <c r="DU480" i="11"/>
  <c r="DT480" i="11"/>
  <c r="DS480" i="11"/>
  <c r="DR480" i="11"/>
  <c r="DT479" i="11"/>
  <c r="DS479" i="11"/>
  <c r="DU479" i="11" s="1"/>
  <c r="DR479" i="11"/>
  <c r="DU478" i="11"/>
  <c r="DT478" i="11"/>
  <c r="DS478" i="11"/>
  <c r="DR478" i="11"/>
  <c r="DT477" i="11"/>
  <c r="DS477" i="11"/>
  <c r="DU477" i="11" s="1"/>
  <c r="DR477" i="11"/>
  <c r="DU476" i="11"/>
  <c r="DT476" i="11"/>
  <c r="DS476" i="11"/>
  <c r="DR476" i="11"/>
  <c r="DT475" i="11"/>
  <c r="DS475" i="11"/>
  <c r="DU475" i="11" s="1"/>
  <c r="DR475" i="11"/>
  <c r="DU474" i="11"/>
  <c r="DT474" i="11"/>
  <c r="DS474" i="11"/>
  <c r="DR474" i="11"/>
  <c r="DT473" i="11"/>
  <c r="DS473" i="11"/>
  <c r="DU473" i="11" s="1"/>
  <c r="DR473" i="11"/>
  <c r="DU472" i="11"/>
  <c r="DT472" i="11"/>
  <c r="DS472" i="11"/>
  <c r="DR472" i="11"/>
  <c r="DT471" i="11"/>
  <c r="DS471" i="11"/>
  <c r="DU471" i="11" s="1"/>
  <c r="DR471" i="11"/>
  <c r="DU470" i="11"/>
  <c r="DT470" i="11"/>
  <c r="DS470" i="11"/>
  <c r="DR470" i="11"/>
  <c r="DT469" i="11"/>
  <c r="DS469" i="11"/>
  <c r="DU469" i="11" s="1"/>
  <c r="DR469" i="11"/>
  <c r="DU468" i="11"/>
  <c r="DT468" i="11"/>
  <c r="DS468" i="11"/>
  <c r="DR468" i="11"/>
  <c r="DT467" i="11"/>
  <c r="DS467" i="11"/>
  <c r="DU467" i="11" s="1"/>
  <c r="DR467" i="11"/>
  <c r="DU466" i="11"/>
  <c r="DT466" i="11"/>
  <c r="DS466" i="11"/>
  <c r="DR466" i="11"/>
  <c r="DT465" i="11"/>
  <c r="DS465" i="11"/>
  <c r="DU465" i="11" s="1"/>
  <c r="DR465" i="11"/>
  <c r="DU464" i="11"/>
  <c r="DT464" i="11"/>
  <c r="DS464" i="11"/>
  <c r="DR464" i="11"/>
  <c r="DT463" i="11"/>
  <c r="DS463" i="11"/>
  <c r="DU463" i="11" s="1"/>
  <c r="DR463" i="11"/>
  <c r="DU462" i="11"/>
  <c r="DT462" i="11"/>
  <c r="DS462" i="11"/>
  <c r="DR462" i="11"/>
  <c r="DT461" i="11"/>
  <c r="DS461" i="11"/>
  <c r="DU461" i="11" s="1"/>
  <c r="DR461" i="11"/>
  <c r="DU460" i="11"/>
  <c r="DT460" i="11"/>
  <c r="DS460" i="11"/>
  <c r="DR460" i="11"/>
  <c r="DT459" i="11"/>
  <c r="DS459" i="11"/>
  <c r="DU459" i="11" s="1"/>
  <c r="DR459" i="11"/>
  <c r="DU458" i="11"/>
  <c r="DT458" i="11"/>
  <c r="DS458" i="11"/>
  <c r="DR458" i="11"/>
  <c r="DT457" i="11"/>
  <c r="DS457" i="11"/>
  <c r="DU457" i="11" s="1"/>
  <c r="DR457" i="11"/>
  <c r="DU456" i="11"/>
  <c r="DT456" i="11"/>
  <c r="DS456" i="11"/>
  <c r="DR456" i="11"/>
  <c r="DT455" i="11"/>
  <c r="DS455" i="11"/>
  <c r="DU455" i="11" s="1"/>
  <c r="DR455" i="11"/>
  <c r="DU454" i="11"/>
  <c r="DT454" i="11"/>
  <c r="DS454" i="11"/>
  <c r="DR454" i="11"/>
  <c r="DT453" i="11"/>
  <c r="DS453" i="11"/>
  <c r="DU453" i="11" s="1"/>
  <c r="DR453" i="11"/>
  <c r="DU452" i="11"/>
  <c r="DT452" i="11"/>
  <c r="DS452" i="11"/>
  <c r="DR452" i="11"/>
  <c r="DT451" i="11"/>
  <c r="DS451" i="11"/>
  <c r="DU451" i="11" s="1"/>
  <c r="DR451" i="11"/>
  <c r="DU450" i="11"/>
  <c r="DT450" i="11"/>
  <c r="DS450" i="11"/>
  <c r="DR450" i="11"/>
  <c r="DT449" i="11"/>
  <c r="DS449" i="11"/>
  <c r="DU449" i="11" s="1"/>
  <c r="DR449" i="11"/>
  <c r="DU448" i="11"/>
  <c r="DT448" i="11"/>
  <c r="DS448" i="11"/>
  <c r="DR448" i="11"/>
  <c r="DT447" i="11"/>
  <c r="DS447" i="11"/>
  <c r="DU447" i="11" s="1"/>
  <c r="DR447" i="11"/>
  <c r="DU446" i="11"/>
  <c r="DT446" i="11"/>
  <c r="DS446" i="11"/>
  <c r="DR446" i="11"/>
  <c r="DT445" i="11"/>
  <c r="DS445" i="11"/>
  <c r="DU445" i="11" s="1"/>
  <c r="DR445" i="11"/>
  <c r="DU444" i="11"/>
  <c r="DT444" i="11"/>
  <c r="DS444" i="11"/>
  <c r="DR444" i="11"/>
  <c r="DT443" i="11"/>
  <c r="DS443" i="11"/>
  <c r="DU443" i="11" s="1"/>
  <c r="DR443" i="11"/>
  <c r="DU442" i="11"/>
  <c r="DT442" i="11"/>
  <c r="DS442" i="11"/>
  <c r="DR442" i="11"/>
  <c r="DT441" i="11"/>
  <c r="DS441" i="11"/>
  <c r="DU441" i="11" s="1"/>
  <c r="DR441" i="11"/>
  <c r="DU440" i="11"/>
  <c r="DT440" i="11"/>
  <c r="DS440" i="11"/>
  <c r="DR440" i="11"/>
  <c r="DT439" i="11"/>
  <c r="DS439" i="11"/>
  <c r="DU439" i="11" s="1"/>
  <c r="DR439" i="11"/>
  <c r="DU438" i="11"/>
  <c r="DT438" i="11"/>
  <c r="DS438" i="11"/>
  <c r="DR438" i="11"/>
  <c r="DT437" i="11"/>
  <c r="DS437" i="11"/>
  <c r="DU437" i="11" s="1"/>
  <c r="DR437" i="11"/>
  <c r="DU436" i="11"/>
  <c r="DT436" i="11"/>
  <c r="DS436" i="11"/>
  <c r="DR436" i="11"/>
  <c r="DT435" i="11"/>
  <c r="DS435" i="11"/>
  <c r="DU435" i="11" s="1"/>
  <c r="DR435" i="11"/>
  <c r="DU434" i="11"/>
  <c r="DT434" i="11"/>
  <c r="DS434" i="11"/>
  <c r="DR434" i="11"/>
  <c r="DT433" i="11"/>
  <c r="DS433" i="11"/>
  <c r="DU433" i="11" s="1"/>
  <c r="DR433" i="11"/>
  <c r="DU432" i="11"/>
  <c r="DT432" i="11"/>
  <c r="DS432" i="11"/>
  <c r="DR432" i="11"/>
  <c r="DT431" i="11"/>
  <c r="DS431" i="11"/>
  <c r="DU431" i="11" s="1"/>
  <c r="DR431" i="11"/>
  <c r="DU430" i="11"/>
  <c r="DT430" i="11"/>
  <c r="DS430" i="11"/>
  <c r="DR430" i="11"/>
  <c r="DT429" i="11"/>
  <c r="DS429" i="11"/>
  <c r="DU429" i="11" s="1"/>
  <c r="DR429" i="11"/>
  <c r="DU428" i="11"/>
  <c r="DT428" i="11"/>
  <c r="DS428" i="11"/>
  <c r="DR428" i="11"/>
  <c r="DT427" i="11"/>
  <c r="DS427" i="11"/>
  <c r="DU427" i="11" s="1"/>
  <c r="DR427" i="11"/>
  <c r="DU426" i="11"/>
  <c r="DT426" i="11"/>
  <c r="DS426" i="11"/>
  <c r="DR426" i="11"/>
  <c r="DT425" i="11"/>
  <c r="DS425" i="11"/>
  <c r="DU425" i="11" s="1"/>
  <c r="DR425" i="11"/>
  <c r="DU424" i="11"/>
  <c r="DT424" i="11"/>
  <c r="DS424" i="11"/>
  <c r="DR424" i="11"/>
  <c r="DT423" i="11"/>
  <c r="DS423" i="11"/>
  <c r="DU423" i="11" s="1"/>
  <c r="DR423" i="11"/>
  <c r="DU422" i="11"/>
  <c r="DT422" i="11"/>
  <c r="DS422" i="11"/>
  <c r="DR422" i="11"/>
  <c r="DT421" i="11"/>
  <c r="DS421" i="11"/>
  <c r="DU421" i="11" s="1"/>
  <c r="DR421" i="11"/>
  <c r="DU420" i="11"/>
  <c r="DT420" i="11"/>
  <c r="DS420" i="11"/>
  <c r="DR420" i="11"/>
  <c r="DT419" i="11"/>
  <c r="DS419" i="11"/>
  <c r="DU419" i="11" s="1"/>
  <c r="DR419" i="11"/>
  <c r="DU418" i="11"/>
  <c r="DT418" i="11"/>
  <c r="DS418" i="11"/>
  <c r="DR418" i="11"/>
  <c r="DT417" i="11"/>
  <c r="DS417" i="11"/>
  <c r="DU417" i="11" s="1"/>
  <c r="DR417" i="11"/>
  <c r="DU416" i="11"/>
  <c r="DT416" i="11"/>
  <c r="DS416" i="11"/>
  <c r="DR416" i="11"/>
  <c r="DT415" i="11"/>
  <c r="DS415" i="11"/>
  <c r="DU415" i="11" s="1"/>
  <c r="DR415" i="11"/>
  <c r="DU414" i="11"/>
  <c r="DT414" i="11"/>
  <c r="DS414" i="11"/>
  <c r="DR414" i="11"/>
  <c r="DT413" i="11"/>
  <c r="DS413" i="11"/>
  <c r="DU413" i="11" s="1"/>
  <c r="DR413" i="11"/>
  <c r="DU412" i="11"/>
  <c r="DT412" i="11"/>
  <c r="DS412" i="11"/>
  <c r="DR412" i="11"/>
  <c r="DT411" i="11"/>
  <c r="DS411" i="11"/>
  <c r="DU411" i="11" s="1"/>
  <c r="DR411" i="11"/>
  <c r="DU410" i="11"/>
  <c r="DT410" i="11"/>
  <c r="DS410" i="11"/>
  <c r="DR410" i="11"/>
  <c r="DT409" i="11"/>
  <c r="DS409" i="11"/>
  <c r="DU409" i="11" s="1"/>
  <c r="DR409" i="11"/>
  <c r="DU408" i="11"/>
  <c r="DT408" i="11"/>
  <c r="DS408" i="11"/>
  <c r="DR408" i="11"/>
  <c r="DT407" i="11"/>
  <c r="DS407" i="11"/>
  <c r="DU407" i="11" s="1"/>
  <c r="DR407" i="11"/>
  <c r="DU406" i="11"/>
  <c r="DT406" i="11"/>
  <c r="DS406" i="11"/>
  <c r="DR406" i="11"/>
  <c r="DT405" i="11"/>
  <c r="DS405" i="11"/>
  <c r="DU405" i="11" s="1"/>
  <c r="DR405" i="11"/>
  <c r="DU404" i="11"/>
  <c r="DT404" i="11"/>
  <c r="DS404" i="11"/>
  <c r="DR404" i="11"/>
  <c r="DT403" i="11"/>
  <c r="DS403" i="11"/>
  <c r="DU403" i="11" s="1"/>
  <c r="DR403" i="11"/>
  <c r="DU402" i="11"/>
  <c r="DT402" i="11"/>
  <c r="DS402" i="11"/>
  <c r="DR402" i="11"/>
  <c r="DT401" i="11"/>
  <c r="DS401" i="11"/>
  <c r="DR401" i="11"/>
  <c r="DU401" i="11" s="1"/>
  <c r="DU400" i="11"/>
  <c r="DT400" i="11"/>
  <c r="DS400" i="11"/>
  <c r="DR400" i="11"/>
  <c r="DT399" i="11"/>
  <c r="DS399" i="11"/>
  <c r="DU399" i="11" s="1"/>
  <c r="DR399" i="11"/>
  <c r="DT398" i="11"/>
  <c r="DU398" i="11" s="1"/>
  <c r="DS398" i="11"/>
  <c r="DR398" i="11"/>
  <c r="DT397" i="11"/>
  <c r="DS397" i="11"/>
  <c r="DR397" i="11"/>
  <c r="DU396" i="11"/>
  <c r="DT396" i="11"/>
  <c r="DS396" i="11"/>
  <c r="DR396" i="11"/>
  <c r="DT395" i="11"/>
  <c r="DS395" i="11"/>
  <c r="DU395" i="11" s="1"/>
  <c r="DR395" i="11"/>
  <c r="DT394" i="11"/>
  <c r="DU394" i="11" s="1"/>
  <c r="DS394" i="11"/>
  <c r="DR394" i="11"/>
  <c r="DT393" i="11"/>
  <c r="DS393" i="11"/>
  <c r="DR393" i="11"/>
  <c r="DU392" i="11"/>
  <c r="DT392" i="11"/>
  <c r="DS392" i="11"/>
  <c r="DR392" i="11"/>
  <c r="DT391" i="11"/>
  <c r="DS391" i="11"/>
  <c r="DU391" i="11" s="1"/>
  <c r="DR391" i="11"/>
  <c r="DT390" i="11"/>
  <c r="DU390" i="11" s="1"/>
  <c r="DS390" i="11"/>
  <c r="DR390" i="11"/>
  <c r="DT389" i="11"/>
  <c r="DS389" i="11"/>
  <c r="DR389" i="11"/>
  <c r="DU389" i="11" s="1"/>
  <c r="DU388" i="11"/>
  <c r="DT388" i="11"/>
  <c r="DS388" i="11"/>
  <c r="DR388" i="11"/>
  <c r="DT387" i="11"/>
  <c r="DS387" i="11"/>
  <c r="DU387" i="11" s="1"/>
  <c r="DR387" i="11"/>
  <c r="DU386" i="11"/>
  <c r="DT386" i="11"/>
  <c r="DS386" i="11"/>
  <c r="DR386" i="11"/>
  <c r="DT385" i="11"/>
  <c r="DS385" i="11"/>
  <c r="DR385" i="11"/>
  <c r="DU385" i="11" s="1"/>
  <c r="DU384" i="11"/>
  <c r="DT384" i="11"/>
  <c r="DS384" i="11"/>
  <c r="DR384" i="11"/>
  <c r="DT383" i="11"/>
  <c r="DS383" i="11"/>
  <c r="DU383" i="11" s="1"/>
  <c r="DR383" i="11"/>
  <c r="DT382" i="11"/>
  <c r="DU382" i="11" s="1"/>
  <c r="DS382" i="11"/>
  <c r="DR382" i="11"/>
  <c r="DT381" i="11"/>
  <c r="DS381" i="11"/>
  <c r="DR381" i="11"/>
  <c r="DU380" i="11"/>
  <c r="DT380" i="11"/>
  <c r="DS380" i="11"/>
  <c r="DR380" i="11"/>
  <c r="DT379" i="11"/>
  <c r="DS379" i="11"/>
  <c r="DU379" i="11" s="1"/>
  <c r="DR379" i="11"/>
  <c r="DT378" i="11"/>
  <c r="DU378" i="11" s="1"/>
  <c r="DS378" i="11"/>
  <c r="DR378" i="11"/>
  <c r="DT377" i="11"/>
  <c r="DS377" i="11"/>
  <c r="DR377" i="11"/>
  <c r="DU376" i="11"/>
  <c r="DT376" i="11"/>
  <c r="DS376" i="11"/>
  <c r="DR376" i="11"/>
  <c r="DT375" i="11"/>
  <c r="DS375" i="11"/>
  <c r="DU375" i="11" s="1"/>
  <c r="DR375" i="11"/>
  <c r="DT374" i="11"/>
  <c r="DU374" i="11" s="1"/>
  <c r="DS374" i="11"/>
  <c r="DR374" i="11"/>
  <c r="DT373" i="11"/>
  <c r="DS373" i="11"/>
  <c r="DR373" i="11"/>
  <c r="DU373" i="11" s="1"/>
  <c r="DU372" i="11"/>
  <c r="DT372" i="11"/>
  <c r="DS372" i="11"/>
  <c r="DR372" i="11"/>
  <c r="DT371" i="11"/>
  <c r="DS371" i="11"/>
  <c r="DU371" i="11" s="1"/>
  <c r="DR371" i="11"/>
  <c r="DU370" i="11"/>
  <c r="DT370" i="11"/>
  <c r="DS370" i="11"/>
  <c r="DR370" i="11"/>
  <c r="DT369" i="11"/>
  <c r="DS369" i="11"/>
  <c r="DR369" i="11"/>
  <c r="DU369" i="11" s="1"/>
  <c r="DU368" i="11"/>
  <c r="DT368" i="11"/>
  <c r="DS368" i="11"/>
  <c r="DR368" i="11"/>
  <c r="DT367" i="11"/>
  <c r="DS367" i="11"/>
  <c r="DU367" i="11" s="1"/>
  <c r="DR367" i="11"/>
  <c r="DT366" i="11"/>
  <c r="DU366" i="11" s="1"/>
  <c r="DS366" i="11"/>
  <c r="DR366" i="11"/>
  <c r="DT365" i="11"/>
  <c r="DS365" i="11"/>
  <c r="DR365" i="11"/>
  <c r="DU364" i="11"/>
  <c r="DT364" i="11"/>
  <c r="DS364" i="11"/>
  <c r="DR364" i="11"/>
  <c r="DT363" i="11"/>
  <c r="DS363" i="11"/>
  <c r="DU363" i="11" s="1"/>
  <c r="DR363" i="11"/>
  <c r="DT362" i="11"/>
  <c r="DU362" i="11" s="1"/>
  <c r="DS362" i="11"/>
  <c r="DR362" i="11"/>
  <c r="DT361" i="11"/>
  <c r="DS361" i="11"/>
  <c r="DR361" i="11"/>
  <c r="DU360" i="11"/>
  <c r="DT360" i="11"/>
  <c r="DS360" i="11"/>
  <c r="DR360" i="11"/>
  <c r="DT359" i="11"/>
  <c r="DS359" i="11"/>
  <c r="DU359" i="11" s="1"/>
  <c r="DR359" i="11"/>
  <c r="DT358" i="11"/>
  <c r="DU358" i="11" s="1"/>
  <c r="DS358" i="11"/>
  <c r="DR358" i="11"/>
  <c r="DT357" i="11"/>
  <c r="DS357" i="11"/>
  <c r="DR357" i="11"/>
  <c r="DU357" i="11" s="1"/>
  <c r="DU356" i="11"/>
  <c r="DT356" i="11"/>
  <c r="DS356" i="11"/>
  <c r="DR356" i="11"/>
  <c r="DT355" i="11"/>
  <c r="DS355" i="11"/>
  <c r="DU355" i="11" s="1"/>
  <c r="DR355" i="11"/>
  <c r="DU354" i="11"/>
  <c r="DT354" i="11"/>
  <c r="DS354" i="11"/>
  <c r="DR354" i="11"/>
  <c r="DT353" i="11"/>
  <c r="DS353" i="11"/>
  <c r="DR353" i="11"/>
  <c r="DU353" i="11" s="1"/>
  <c r="DU352" i="11"/>
  <c r="DT352" i="11"/>
  <c r="DS352" i="11"/>
  <c r="DR352" i="11"/>
  <c r="DT351" i="11"/>
  <c r="DS351" i="11"/>
  <c r="DU351" i="11" s="1"/>
  <c r="DR351" i="11"/>
  <c r="DU350" i="11"/>
  <c r="DT350" i="11"/>
  <c r="DS350" i="11"/>
  <c r="DR350" i="11"/>
  <c r="DT349" i="11"/>
  <c r="DS349" i="11"/>
  <c r="DR349" i="11"/>
  <c r="DU348" i="11"/>
  <c r="DT348" i="11"/>
  <c r="DS348" i="11"/>
  <c r="DR348" i="11"/>
  <c r="DT347" i="11"/>
  <c r="DS347" i="11"/>
  <c r="DU347" i="11" s="1"/>
  <c r="DR347" i="11"/>
  <c r="DT346" i="11"/>
  <c r="DU346" i="11" s="1"/>
  <c r="DS346" i="11"/>
  <c r="DR346" i="11"/>
  <c r="DT345" i="11"/>
  <c r="DS345" i="11"/>
  <c r="DR345" i="11"/>
  <c r="DU344" i="11"/>
  <c r="DT344" i="11"/>
  <c r="DS344" i="11"/>
  <c r="DR344" i="11"/>
  <c r="DT343" i="11"/>
  <c r="DS343" i="11"/>
  <c r="DU343" i="11" s="1"/>
  <c r="DR343" i="11"/>
  <c r="DT342" i="11"/>
  <c r="DU342" i="11" s="1"/>
  <c r="DS342" i="11"/>
  <c r="DR342" i="11"/>
  <c r="DT341" i="11"/>
  <c r="DS341" i="11"/>
  <c r="DR341" i="11"/>
  <c r="DU341" i="11" s="1"/>
  <c r="DU340" i="11"/>
  <c r="DT340" i="11"/>
  <c r="DS340" i="11"/>
  <c r="DR340" i="11"/>
  <c r="DT339" i="11"/>
  <c r="DS339" i="11"/>
  <c r="DU339" i="11" s="1"/>
  <c r="DR339" i="11"/>
  <c r="DU338" i="11"/>
  <c r="DT338" i="11"/>
  <c r="DS338" i="11"/>
  <c r="DR338" i="11"/>
  <c r="DT337" i="11"/>
  <c r="DS337" i="11"/>
  <c r="DR337" i="11"/>
  <c r="DU337" i="11" s="1"/>
  <c r="DU336" i="11"/>
  <c r="DT336" i="11"/>
  <c r="DS336" i="11"/>
  <c r="DR336" i="11"/>
  <c r="DT335" i="11"/>
  <c r="DS335" i="11"/>
  <c r="DU335" i="11" s="1"/>
  <c r="DR335" i="11"/>
  <c r="DU334" i="11"/>
  <c r="DT334" i="11"/>
  <c r="DS334" i="11"/>
  <c r="DR334" i="11"/>
  <c r="DT333" i="11"/>
  <c r="DS333" i="11"/>
  <c r="DR333" i="11"/>
  <c r="DU332" i="11"/>
  <c r="DT332" i="11"/>
  <c r="DS332" i="11"/>
  <c r="DR332" i="11"/>
  <c r="DT331" i="11"/>
  <c r="DS331" i="11"/>
  <c r="DU331" i="11" s="1"/>
  <c r="DR331" i="11"/>
  <c r="DT330" i="11"/>
  <c r="DU330" i="11" s="1"/>
  <c r="DS330" i="11"/>
  <c r="DR330" i="11"/>
  <c r="DT329" i="11"/>
  <c r="DS329" i="11"/>
  <c r="DR329" i="11"/>
  <c r="DU328" i="11"/>
  <c r="DT328" i="11"/>
  <c r="DS328" i="11"/>
  <c r="DR328" i="11"/>
  <c r="DU327" i="11"/>
  <c r="DT327" i="11"/>
  <c r="DS327" i="11"/>
  <c r="DR327" i="11"/>
  <c r="DT326" i="11"/>
  <c r="DS326" i="11"/>
  <c r="DU326" i="11" s="1"/>
  <c r="DR326" i="11"/>
  <c r="DT325" i="11"/>
  <c r="DS325" i="11"/>
  <c r="DR325" i="11"/>
  <c r="DU325" i="11" s="1"/>
  <c r="DU324" i="11"/>
  <c r="DT324" i="11"/>
  <c r="DS324" i="11"/>
  <c r="DR324" i="11"/>
  <c r="DU323" i="11"/>
  <c r="DT323" i="11"/>
  <c r="DS323" i="11"/>
  <c r="DR323" i="11"/>
  <c r="DT322" i="11"/>
  <c r="DU322" i="11" s="1"/>
  <c r="DS322" i="11"/>
  <c r="DR322" i="11"/>
  <c r="DT321" i="11"/>
  <c r="DS321" i="11"/>
  <c r="DR321" i="11"/>
  <c r="DU321" i="11" s="1"/>
  <c r="DU320" i="11"/>
  <c r="DT320" i="11"/>
  <c r="DS320" i="11"/>
  <c r="DR320" i="11"/>
  <c r="DT319" i="11"/>
  <c r="DS319" i="11"/>
  <c r="DU319" i="11" s="1"/>
  <c r="DR319" i="11"/>
  <c r="DT318" i="11"/>
  <c r="DS318" i="11"/>
  <c r="DU318" i="11" s="1"/>
  <c r="DR318" i="11"/>
  <c r="DT317" i="11"/>
  <c r="DS317" i="11"/>
  <c r="DR317" i="11"/>
  <c r="DU316" i="11"/>
  <c r="DT316" i="11"/>
  <c r="DS316" i="11"/>
  <c r="DR316" i="11"/>
  <c r="DU315" i="11"/>
  <c r="DT315" i="11"/>
  <c r="DS315" i="11"/>
  <c r="DR315" i="11"/>
  <c r="DT314" i="11"/>
  <c r="DS314" i="11"/>
  <c r="DU314" i="11" s="1"/>
  <c r="DR314" i="11"/>
  <c r="DT313" i="11"/>
  <c r="DS313" i="11"/>
  <c r="DR313" i="11"/>
  <c r="DU313" i="11" s="1"/>
  <c r="DU312" i="11"/>
  <c r="DT312" i="11"/>
  <c r="DS312" i="11"/>
  <c r="DR312" i="11"/>
  <c r="DT311" i="11"/>
  <c r="DS311" i="11"/>
  <c r="DU311" i="11" s="1"/>
  <c r="DR311" i="11"/>
  <c r="DT310" i="11"/>
  <c r="DS310" i="11"/>
  <c r="DU310" i="11" s="1"/>
  <c r="DR310" i="11"/>
  <c r="DT309" i="11"/>
  <c r="DS309" i="11"/>
  <c r="DR309" i="11"/>
  <c r="DU308" i="11"/>
  <c r="DT308" i="11"/>
  <c r="DS308" i="11"/>
  <c r="DR308" i="11"/>
  <c r="DT307" i="11"/>
  <c r="DS307" i="11"/>
  <c r="DU307" i="11" s="1"/>
  <c r="DR307" i="11"/>
  <c r="DT306" i="11"/>
  <c r="DS306" i="11"/>
  <c r="DU306" i="11" s="1"/>
  <c r="DR306" i="11"/>
  <c r="DT305" i="11"/>
  <c r="DS305" i="11"/>
  <c r="DR305" i="11"/>
  <c r="DU304" i="11"/>
  <c r="DT304" i="11"/>
  <c r="DS304" i="11"/>
  <c r="DR304" i="11"/>
  <c r="DT303" i="11"/>
  <c r="DS303" i="11"/>
  <c r="DU303" i="11" s="1"/>
  <c r="DR303" i="11"/>
  <c r="DU302" i="11"/>
  <c r="DT302" i="11"/>
  <c r="DS302" i="11"/>
  <c r="DR302" i="11"/>
  <c r="DT301" i="11"/>
  <c r="DS301" i="11"/>
  <c r="DR301" i="11"/>
  <c r="DU301" i="11" s="1"/>
  <c r="DU300" i="11"/>
  <c r="DT300" i="11"/>
  <c r="DS300" i="11"/>
  <c r="DR300" i="11"/>
  <c r="DT299" i="11"/>
  <c r="DS299" i="11"/>
  <c r="DU299" i="11" s="1"/>
  <c r="DR299" i="11"/>
  <c r="DT298" i="11"/>
  <c r="DU298" i="11" s="1"/>
  <c r="DS298" i="11"/>
  <c r="DR298" i="11"/>
  <c r="DT297" i="11"/>
  <c r="DS297" i="11"/>
  <c r="DR297" i="11"/>
  <c r="DU296" i="11"/>
  <c r="DT296" i="11"/>
  <c r="DS296" i="11"/>
  <c r="DR296" i="11"/>
  <c r="DU295" i="11"/>
  <c r="DT295" i="11"/>
  <c r="DS295" i="11"/>
  <c r="DR295" i="11"/>
  <c r="DU294" i="11"/>
  <c r="DT294" i="11"/>
  <c r="DS294" i="11"/>
  <c r="DR294" i="11"/>
  <c r="DT293" i="11"/>
  <c r="DS293" i="11"/>
  <c r="DR293" i="11"/>
  <c r="DU293" i="11" s="1"/>
  <c r="DU292" i="11"/>
  <c r="DT292" i="11"/>
  <c r="DS292" i="11"/>
  <c r="DR292" i="11"/>
  <c r="DU291" i="11"/>
  <c r="DT291" i="11"/>
  <c r="DS291" i="11"/>
  <c r="DR291" i="11"/>
  <c r="DT290" i="11"/>
  <c r="DU290" i="11" s="1"/>
  <c r="DS290" i="11"/>
  <c r="DR290" i="11"/>
  <c r="DT289" i="11"/>
  <c r="DS289" i="11"/>
  <c r="DR289" i="11"/>
  <c r="DU289" i="11" s="1"/>
  <c r="DU288" i="11"/>
  <c r="DT288" i="11"/>
  <c r="DS288" i="11"/>
  <c r="DR288" i="11"/>
  <c r="DT287" i="11"/>
  <c r="DS287" i="11"/>
  <c r="DU287" i="11" s="1"/>
  <c r="DR287" i="11"/>
  <c r="DT286" i="11"/>
  <c r="DS286" i="11"/>
  <c r="DU286" i="11" s="1"/>
  <c r="DR286" i="11"/>
  <c r="DT285" i="11"/>
  <c r="DS285" i="11"/>
  <c r="DR285" i="11"/>
  <c r="DU284" i="11"/>
  <c r="DT284" i="11"/>
  <c r="DS284" i="11"/>
  <c r="DR284" i="11"/>
  <c r="DU283" i="11"/>
  <c r="DT283" i="11"/>
  <c r="DS283" i="11"/>
  <c r="DR283" i="11"/>
  <c r="DT282" i="11"/>
  <c r="DS282" i="11"/>
  <c r="DU282" i="11" s="1"/>
  <c r="DR282" i="11"/>
  <c r="DT281" i="11"/>
  <c r="DS281" i="11"/>
  <c r="DR281" i="11"/>
  <c r="DU281" i="11" s="1"/>
  <c r="DU280" i="11"/>
  <c r="DT280" i="11"/>
  <c r="DS280" i="11"/>
  <c r="DR280" i="11"/>
  <c r="DT279" i="11"/>
  <c r="DS279" i="11"/>
  <c r="DU279" i="11" s="1"/>
  <c r="DR279" i="11"/>
  <c r="DT278" i="11"/>
  <c r="DS278" i="11"/>
  <c r="DU278" i="11" s="1"/>
  <c r="DR278" i="11"/>
  <c r="DT277" i="11"/>
  <c r="DS277" i="11"/>
  <c r="DR277" i="11"/>
  <c r="DU277" i="11" s="1"/>
  <c r="DU276" i="11"/>
  <c r="DT276" i="11"/>
  <c r="DS276" i="11"/>
  <c r="DR276" i="11"/>
  <c r="DT275" i="11"/>
  <c r="DS275" i="11"/>
  <c r="DU275" i="11" s="1"/>
  <c r="DR275" i="11"/>
  <c r="DT274" i="11"/>
  <c r="DS274" i="11"/>
  <c r="DU274" i="11" s="1"/>
  <c r="DR274" i="11"/>
  <c r="DT273" i="11"/>
  <c r="DS273" i="11"/>
  <c r="DR273" i="11"/>
  <c r="DU272" i="11"/>
  <c r="DT272" i="11"/>
  <c r="DS272" i="11"/>
  <c r="DR272" i="11"/>
  <c r="DT271" i="11"/>
  <c r="DS271" i="11"/>
  <c r="DU271" i="11" s="1"/>
  <c r="DR271" i="11"/>
  <c r="DU270" i="11"/>
  <c r="DT270" i="11"/>
  <c r="DS270" i="11"/>
  <c r="DR270" i="11"/>
  <c r="DT269" i="11"/>
  <c r="DS269" i="11"/>
  <c r="DR269" i="11"/>
  <c r="DU269" i="11" s="1"/>
  <c r="DU268" i="11"/>
  <c r="DT268" i="11"/>
  <c r="DS268" i="11"/>
  <c r="DR268" i="11"/>
  <c r="DT267" i="11"/>
  <c r="DS267" i="11"/>
  <c r="DU267" i="11" s="1"/>
  <c r="DR267" i="11"/>
  <c r="DT266" i="11"/>
  <c r="DU266" i="11" s="1"/>
  <c r="DS266" i="11"/>
  <c r="DR266" i="11"/>
  <c r="DT265" i="11"/>
  <c r="DS265" i="11"/>
  <c r="DR265" i="11"/>
  <c r="DU264" i="11"/>
  <c r="DT264" i="11"/>
  <c r="DS264" i="11"/>
  <c r="DR264" i="11"/>
  <c r="DU263" i="11"/>
  <c r="DT263" i="11"/>
  <c r="DS263" i="11"/>
  <c r="DR263" i="11"/>
  <c r="DT262" i="11"/>
  <c r="DS262" i="11"/>
  <c r="DU262" i="11" s="1"/>
  <c r="DR262" i="11"/>
  <c r="DT261" i="11"/>
  <c r="DS261" i="11"/>
  <c r="DR261" i="11"/>
  <c r="DU261" i="11" s="1"/>
  <c r="DT260" i="11"/>
  <c r="DS260" i="11"/>
  <c r="DU260" i="11" s="1"/>
  <c r="DR260" i="11"/>
  <c r="DU259" i="11"/>
  <c r="DT259" i="11"/>
  <c r="DS259" i="11"/>
  <c r="DR259" i="11"/>
  <c r="DT258" i="11"/>
  <c r="DU258" i="11" s="1"/>
  <c r="DS258" i="11"/>
  <c r="DR258" i="11"/>
  <c r="DT257" i="11"/>
  <c r="DS257" i="11"/>
  <c r="DR257" i="11"/>
  <c r="DU257" i="11" s="1"/>
  <c r="DT256" i="11"/>
  <c r="DS256" i="11"/>
  <c r="DU256" i="11" s="1"/>
  <c r="DR256" i="11"/>
  <c r="DU255" i="11"/>
  <c r="DT255" i="11"/>
  <c r="DS255" i="11"/>
  <c r="DR255" i="11"/>
  <c r="DT254" i="11"/>
  <c r="DU254" i="11" s="1"/>
  <c r="DS254" i="11"/>
  <c r="DR254" i="11"/>
  <c r="DT253" i="11"/>
  <c r="DS253" i="11"/>
  <c r="DR253" i="11"/>
  <c r="DU253" i="11" s="1"/>
  <c r="DT252" i="11"/>
  <c r="DS252" i="11"/>
  <c r="DU252" i="11" s="1"/>
  <c r="DR252" i="11"/>
  <c r="DU251" i="11"/>
  <c r="DT251" i="11"/>
  <c r="DS251" i="11"/>
  <c r="DR251" i="11"/>
  <c r="DT250" i="11"/>
  <c r="DU250" i="11" s="1"/>
  <c r="DS250" i="11"/>
  <c r="DR250" i="11"/>
  <c r="DT249" i="11"/>
  <c r="DS249" i="11"/>
  <c r="DR249" i="11"/>
  <c r="DU249" i="11" s="1"/>
  <c r="DT248" i="11"/>
  <c r="DS248" i="11"/>
  <c r="DU248" i="11" s="1"/>
  <c r="DR248" i="11"/>
  <c r="DU247" i="11"/>
  <c r="DT247" i="11"/>
  <c r="DS247" i="11"/>
  <c r="DR247" i="11"/>
  <c r="DT246" i="11"/>
  <c r="DU246" i="11" s="1"/>
  <c r="DS246" i="11"/>
  <c r="DR246" i="11"/>
  <c r="DT245" i="11"/>
  <c r="DS245" i="11"/>
  <c r="DR245" i="11"/>
  <c r="DU245" i="11" s="1"/>
  <c r="DT244" i="11"/>
  <c r="DS244" i="11"/>
  <c r="DU244" i="11" s="1"/>
  <c r="DR244" i="11"/>
  <c r="DU243" i="11"/>
  <c r="DT243" i="11"/>
  <c r="DS243" i="11"/>
  <c r="DR243" i="11"/>
  <c r="DT242" i="11"/>
  <c r="DU242" i="11" s="1"/>
  <c r="DS242" i="11"/>
  <c r="DR242" i="11"/>
  <c r="DT241" i="11"/>
  <c r="DS241" i="11"/>
  <c r="DR241" i="11"/>
  <c r="DU241" i="11" s="1"/>
  <c r="DT240" i="11"/>
  <c r="DS240" i="11"/>
  <c r="DU240" i="11" s="1"/>
  <c r="DR240" i="11"/>
  <c r="DU239" i="11"/>
  <c r="DT239" i="11"/>
  <c r="DS239" i="11"/>
  <c r="DR239" i="11"/>
  <c r="DT238" i="11"/>
  <c r="DU238" i="11" s="1"/>
  <c r="DS238" i="11"/>
  <c r="DR238" i="11"/>
  <c r="DT237" i="11"/>
  <c r="DS237" i="11"/>
  <c r="DR237" i="11"/>
  <c r="DU237" i="11" s="1"/>
  <c r="DT236" i="11"/>
  <c r="DS236" i="11"/>
  <c r="DU236" i="11" s="1"/>
  <c r="DR236" i="11"/>
  <c r="DU235" i="11"/>
  <c r="DT235" i="11"/>
  <c r="DS235" i="11"/>
  <c r="DR235" i="11"/>
  <c r="DT234" i="11"/>
  <c r="DU234" i="11" s="1"/>
  <c r="DS234" i="11"/>
  <c r="DR234" i="11"/>
  <c r="DT233" i="11"/>
  <c r="DS233" i="11"/>
  <c r="DR233" i="11"/>
  <c r="DU233" i="11" s="1"/>
  <c r="DT232" i="11"/>
  <c r="DS232" i="11"/>
  <c r="DU232" i="11" s="1"/>
  <c r="DR232" i="11"/>
  <c r="DU231" i="11"/>
  <c r="DT231" i="11"/>
  <c r="DS231" i="11"/>
  <c r="DR231" i="11"/>
  <c r="DT230" i="11"/>
  <c r="DU230" i="11" s="1"/>
  <c r="DS230" i="11"/>
  <c r="DR230" i="11"/>
  <c r="DT229" i="11"/>
  <c r="DS229" i="11"/>
  <c r="DR229" i="11"/>
  <c r="DU229" i="11" s="1"/>
  <c r="DT228" i="11"/>
  <c r="DS228" i="11"/>
  <c r="DU228" i="11" s="1"/>
  <c r="DR228" i="11"/>
  <c r="DU227" i="11"/>
  <c r="DT227" i="11"/>
  <c r="DS227" i="11"/>
  <c r="DR227" i="11"/>
  <c r="DT226" i="11"/>
  <c r="DU226" i="11" s="1"/>
  <c r="DS226" i="11"/>
  <c r="DR226" i="11"/>
  <c r="DT225" i="11"/>
  <c r="DS225" i="11"/>
  <c r="DR225" i="11"/>
  <c r="DU225" i="11" s="1"/>
  <c r="DT224" i="11"/>
  <c r="DS224" i="11"/>
  <c r="DU224" i="11" s="1"/>
  <c r="DR224" i="11"/>
  <c r="DU223" i="11"/>
  <c r="DT223" i="11"/>
  <c r="DS223" i="11"/>
  <c r="DR223" i="11"/>
  <c r="DT222" i="11"/>
  <c r="DU222" i="11" s="1"/>
  <c r="DS222" i="11"/>
  <c r="DR222" i="11"/>
  <c r="DT221" i="11"/>
  <c r="DS221" i="11"/>
  <c r="DR221" i="11"/>
  <c r="DU221" i="11" s="1"/>
  <c r="DT220" i="11"/>
  <c r="DS220" i="11"/>
  <c r="DU220" i="11" s="1"/>
  <c r="DR220" i="11"/>
  <c r="DU219" i="11"/>
  <c r="DT219" i="11"/>
  <c r="DS219" i="11"/>
  <c r="DR219" i="11"/>
  <c r="DT218" i="11"/>
  <c r="DU218" i="11" s="1"/>
  <c r="DS218" i="11"/>
  <c r="DR218" i="11"/>
  <c r="DT217" i="11"/>
  <c r="DS217" i="11"/>
  <c r="DR217" i="11"/>
  <c r="DU217" i="11" s="1"/>
  <c r="DT216" i="11"/>
  <c r="DS216" i="11"/>
  <c r="DU216" i="11" s="1"/>
  <c r="DR216" i="11"/>
  <c r="DU215" i="11"/>
  <c r="DT215" i="11"/>
  <c r="DS215" i="11"/>
  <c r="DR215" i="11"/>
  <c r="DT214" i="11"/>
  <c r="DU214" i="11" s="1"/>
  <c r="DS214" i="11"/>
  <c r="DR214" i="11"/>
  <c r="DT213" i="11"/>
  <c r="DS213" i="11"/>
  <c r="DR213" i="11"/>
  <c r="DU213" i="11" s="1"/>
  <c r="DT212" i="11"/>
  <c r="DS212" i="11"/>
  <c r="DU212" i="11" s="1"/>
  <c r="DR212" i="11"/>
  <c r="DU211" i="11"/>
  <c r="DT211" i="11"/>
  <c r="DS211" i="11"/>
  <c r="DR211" i="11"/>
  <c r="DT210" i="11"/>
  <c r="DU210" i="11" s="1"/>
  <c r="DS210" i="11"/>
  <c r="DR210" i="11"/>
  <c r="DT209" i="11"/>
  <c r="DS209" i="11"/>
  <c r="DR209" i="11"/>
  <c r="DU209" i="11" s="1"/>
  <c r="DT208" i="11"/>
  <c r="DS208" i="11"/>
  <c r="DU208" i="11" s="1"/>
  <c r="DR208" i="11"/>
  <c r="DU207" i="11"/>
  <c r="DT207" i="11"/>
  <c r="DS207" i="11"/>
  <c r="DR207" i="11"/>
  <c r="DT206" i="11"/>
  <c r="DU206" i="11" s="1"/>
  <c r="DS206" i="11"/>
  <c r="DR206" i="11"/>
  <c r="DT205" i="11"/>
  <c r="DS205" i="11"/>
  <c r="DR205" i="11"/>
  <c r="DU205" i="11" s="1"/>
  <c r="DT204" i="11"/>
  <c r="DS204" i="11"/>
  <c r="DU204" i="11" s="1"/>
  <c r="DR204" i="11"/>
  <c r="DU203" i="11"/>
  <c r="DT203" i="11"/>
  <c r="DS203" i="11"/>
  <c r="DR203" i="11"/>
  <c r="DT202" i="11"/>
  <c r="DU202" i="11" s="1"/>
  <c r="DS202" i="11"/>
  <c r="DR202" i="11"/>
  <c r="DT201" i="11"/>
  <c r="DS201" i="11"/>
  <c r="DR201" i="11"/>
  <c r="DU201" i="11" s="1"/>
  <c r="DT200" i="11"/>
  <c r="DS200" i="11"/>
  <c r="DU200" i="11" s="1"/>
  <c r="DR200" i="11"/>
  <c r="DU199" i="11"/>
  <c r="DT199" i="11"/>
  <c r="DS199" i="11"/>
  <c r="DR199" i="11"/>
  <c r="DT198" i="11"/>
  <c r="DU198" i="11" s="1"/>
  <c r="DS198" i="11"/>
  <c r="DR198" i="11"/>
  <c r="DT197" i="11"/>
  <c r="DS197" i="11"/>
  <c r="DR197" i="11"/>
  <c r="DU197" i="11" s="1"/>
  <c r="DT196" i="11"/>
  <c r="DS196" i="11"/>
  <c r="DU196" i="11" s="1"/>
  <c r="DR196" i="11"/>
  <c r="DU195" i="11"/>
  <c r="DT195" i="11"/>
  <c r="DS195" i="11"/>
  <c r="DR195" i="11"/>
  <c r="DT194" i="11"/>
  <c r="DU194" i="11" s="1"/>
  <c r="DS194" i="11"/>
  <c r="DR194" i="11"/>
  <c r="DT193" i="11"/>
  <c r="DS193" i="11"/>
  <c r="DR193" i="11"/>
  <c r="DU193" i="11" s="1"/>
  <c r="DT192" i="11"/>
  <c r="DS192" i="11"/>
  <c r="DU192" i="11" s="1"/>
  <c r="DR192" i="11"/>
  <c r="DU191" i="11"/>
  <c r="DT191" i="11"/>
  <c r="DS191" i="11"/>
  <c r="DR191" i="11"/>
  <c r="DT190" i="11"/>
  <c r="DU190" i="11" s="1"/>
  <c r="DS190" i="11"/>
  <c r="DR190" i="11"/>
  <c r="DT189" i="11"/>
  <c r="DS189" i="11"/>
  <c r="DR189" i="11"/>
  <c r="DU189" i="11" s="1"/>
  <c r="DT188" i="11"/>
  <c r="DS188" i="11"/>
  <c r="DU188" i="11" s="1"/>
  <c r="DR188" i="11"/>
  <c r="DU187" i="11"/>
  <c r="DT187" i="11"/>
  <c r="DS187" i="11"/>
  <c r="DR187" i="11"/>
  <c r="DT186" i="11"/>
  <c r="DU186" i="11" s="1"/>
  <c r="DS186" i="11"/>
  <c r="DR186" i="11"/>
  <c r="DT185" i="11"/>
  <c r="DS185" i="11"/>
  <c r="DR185" i="11"/>
  <c r="DU185" i="11" s="1"/>
  <c r="DT184" i="11"/>
  <c r="DS184" i="11"/>
  <c r="DU184" i="11" s="1"/>
  <c r="DR184" i="11"/>
  <c r="DU183" i="11"/>
  <c r="DT183" i="11"/>
  <c r="DS183" i="11"/>
  <c r="DR183" i="11"/>
  <c r="DT182" i="11"/>
  <c r="DU182" i="11" s="1"/>
  <c r="DS182" i="11"/>
  <c r="DR182" i="11"/>
  <c r="DT181" i="11"/>
  <c r="DS181" i="11"/>
  <c r="DR181" i="11"/>
  <c r="DU181" i="11" s="1"/>
  <c r="DT180" i="11"/>
  <c r="DS180" i="11"/>
  <c r="DU180" i="11" s="1"/>
  <c r="DR180" i="11"/>
  <c r="DU179" i="11"/>
  <c r="DT179" i="11"/>
  <c r="DS179" i="11"/>
  <c r="DR179" i="11"/>
  <c r="DT178" i="11"/>
  <c r="DU178" i="11" s="1"/>
  <c r="DS178" i="11"/>
  <c r="DR178" i="11"/>
  <c r="DT177" i="11"/>
  <c r="DS177" i="11"/>
  <c r="DR177" i="11"/>
  <c r="DU177" i="11" s="1"/>
  <c r="DT176" i="11"/>
  <c r="DS176" i="11"/>
  <c r="DU176" i="11" s="1"/>
  <c r="DR176" i="11"/>
  <c r="DU175" i="11"/>
  <c r="DT175" i="11"/>
  <c r="DS175" i="11"/>
  <c r="DR175" i="11"/>
  <c r="DT174" i="11"/>
  <c r="DU174" i="11" s="1"/>
  <c r="DS174" i="11"/>
  <c r="DR174" i="11"/>
  <c r="DT173" i="11"/>
  <c r="DS173" i="11"/>
  <c r="DR173" i="11"/>
  <c r="DU173" i="11" s="1"/>
  <c r="DT172" i="11"/>
  <c r="DS172" i="11"/>
  <c r="DU172" i="11" s="1"/>
  <c r="DR172" i="11"/>
  <c r="DU171" i="11"/>
  <c r="DT171" i="11"/>
  <c r="DS171" i="11"/>
  <c r="DR171" i="11"/>
  <c r="DT170" i="11"/>
  <c r="DU170" i="11" s="1"/>
  <c r="DS170" i="11"/>
  <c r="DR170" i="11"/>
  <c r="DT169" i="11"/>
  <c r="DS169" i="11"/>
  <c r="DR169" i="11"/>
  <c r="DU169" i="11" s="1"/>
  <c r="DT168" i="11"/>
  <c r="DS168" i="11"/>
  <c r="DU168" i="11" s="1"/>
  <c r="DR168" i="11"/>
  <c r="DU167" i="11"/>
  <c r="DT167" i="11"/>
  <c r="DS167" i="11"/>
  <c r="DR167" i="11"/>
  <c r="DT166" i="11"/>
  <c r="DU166" i="11" s="1"/>
  <c r="DS166" i="11"/>
  <c r="DR166" i="11"/>
  <c r="DT165" i="11"/>
  <c r="DS165" i="11"/>
  <c r="DR165" i="11"/>
  <c r="DU165" i="11" s="1"/>
  <c r="DT164" i="11"/>
  <c r="DS164" i="11"/>
  <c r="DU164" i="11" s="1"/>
  <c r="DR164" i="11"/>
  <c r="DU163" i="11"/>
  <c r="DT163" i="11"/>
  <c r="DS163" i="11"/>
  <c r="DR163" i="11"/>
  <c r="DT162" i="11"/>
  <c r="DU162" i="11" s="1"/>
  <c r="DS162" i="11"/>
  <c r="DR162" i="11"/>
  <c r="DT161" i="11"/>
  <c r="DS161" i="11"/>
  <c r="DR161" i="11"/>
  <c r="DU161" i="11" s="1"/>
  <c r="DT160" i="11"/>
  <c r="DS160" i="11"/>
  <c r="DU160" i="11" s="1"/>
  <c r="DR160" i="11"/>
  <c r="DU159" i="11"/>
  <c r="DT159" i="11"/>
  <c r="DS159" i="11"/>
  <c r="DR159" i="11"/>
  <c r="DT158" i="11"/>
  <c r="DU158" i="11" s="1"/>
  <c r="DS158" i="11"/>
  <c r="DR158" i="11"/>
  <c r="DT157" i="11"/>
  <c r="DS157" i="11"/>
  <c r="DR157" i="11"/>
  <c r="DU157" i="11" s="1"/>
  <c r="DT156" i="11"/>
  <c r="DS156" i="11"/>
  <c r="DU156" i="11" s="1"/>
  <c r="DR156" i="11"/>
  <c r="DU155" i="11"/>
  <c r="DT155" i="11"/>
  <c r="DS155" i="11"/>
  <c r="DR155" i="11"/>
  <c r="DT154" i="11"/>
  <c r="DU154" i="11" s="1"/>
  <c r="DS154" i="11"/>
  <c r="DR154" i="11"/>
  <c r="DT153" i="11"/>
  <c r="DS153" i="11"/>
  <c r="DR153" i="11"/>
  <c r="DU153" i="11" s="1"/>
  <c r="DT152" i="11"/>
  <c r="DS152" i="11"/>
  <c r="DU152" i="11" s="1"/>
  <c r="DR152" i="11"/>
  <c r="DU151" i="11"/>
  <c r="DT151" i="11"/>
  <c r="DS151" i="11"/>
  <c r="DR151" i="11"/>
  <c r="DT150" i="11"/>
  <c r="DU150" i="11" s="1"/>
  <c r="DS150" i="11"/>
  <c r="DR150" i="11"/>
  <c r="DT149" i="11"/>
  <c r="DS149" i="11"/>
  <c r="DR149" i="11"/>
  <c r="DU149" i="11" s="1"/>
  <c r="DT148" i="11"/>
  <c r="DS148" i="11"/>
  <c r="DU148" i="11" s="1"/>
  <c r="DR148" i="11"/>
  <c r="DU147" i="11"/>
  <c r="DT147" i="11"/>
  <c r="DS147" i="11"/>
  <c r="DR147" i="11"/>
  <c r="DT146" i="11"/>
  <c r="DU146" i="11" s="1"/>
  <c r="DS146" i="11"/>
  <c r="DR146" i="11"/>
  <c r="DT145" i="11"/>
  <c r="DS145" i="11"/>
  <c r="DR145" i="11"/>
  <c r="DU145" i="11" s="1"/>
  <c r="DT144" i="11"/>
  <c r="DS144" i="11"/>
  <c r="DU144" i="11" s="1"/>
  <c r="DR144" i="11"/>
  <c r="DU143" i="11"/>
  <c r="DT143" i="11"/>
  <c r="DS143" i="11"/>
  <c r="DR143" i="11"/>
  <c r="DT142" i="11"/>
  <c r="DU142" i="11" s="1"/>
  <c r="DS142" i="11"/>
  <c r="DR142" i="11"/>
  <c r="DT141" i="11"/>
  <c r="DS141" i="11"/>
  <c r="DR141" i="11"/>
  <c r="DU141" i="11" s="1"/>
  <c r="DT140" i="11"/>
  <c r="DS140" i="11"/>
  <c r="DU140" i="11" s="1"/>
  <c r="DR140" i="11"/>
  <c r="DU139" i="11"/>
  <c r="DT139" i="11"/>
  <c r="DS139" i="11"/>
  <c r="DR139" i="11"/>
  <c r="DT138" i="11"/>
  <c r="DU138" i="11" s="1"/>
  <c r="DS138" i="11"/>
  <c r="DR138" i="11"/>
  <c r="DT137" i="11"/>
  <c r="DS137" i="11"/>
  <c r="DR137" i="11"/>
  <c r="DU137" i="11" s="1"/>
  <c r="DT136" i="11"/>
  <c r="DS136" i="11"/>
  <c r="DU136" i="11" s="1"/>
  <c r="DR136" i="11"/>
  <c r="DU135" i="11"/>
  <c r="DT135" i="11"/>
  <c r="DS135" i="11"/>
  <c r="DR135" i="11"/>
  <c r="DT134" i="11"/>
  <c r="DU134" i="11" s="1"/>
  <c r="DS134" i="11"/>
  <c r="DR134" i="11"/>
  <c r="DT133" i="11"/>
  <c r="DS133" i="11"/>
  <c r="DR133" i="11"/>
  <c r="DU133" i="11" s="1"/>
  <c r="DT132" i="11"/>
  <c r="DS132" i="11"/>
  <c r="DU132" i="11" s="1"/>
  <c r="DR132" i="11"/>
  <c r="DU131" i="11"/>
  <c r="DT131" i="11"/>
  <c r="DS131" i="11"/>
  <c r="DR131" i="11"/>
  <c r="DT130" i="11"/>
  <c r="DU130" i="11" s="1"/>
  <c r="DS130" i="11"/>
  <c r="DR130" i="11"/>
  <c r="DT129" i="11"/>
  <c r="DS129" i="11"/>
  <c r="DR129" i="11"/>
  <c r="DU129" i="11" s="1"/>
  <c r="DT128" i="11"/>
  <c r="DS128" i="11"/>
  <c r="DU128" i="11" s="1"/>
  <c r="DR128" i="11"/>
  <c r="DU127" i="11"/>
  <c r="DT127" i="11"/>
  <c r="DS127" i="11"/>
  <c r="DR127" i="11"/>
  <c r="DT126" i="11"/>
  <c r="DU126" i="11" s="1"/>
  <c r="DS126" i="11"/>
  <c r="DR126" i="11"/>
  <c r="DT125" i="11"/>
  <c r="DS125" i="11"/>
  <c r="DR125" i="11"/>
  <c r="DU125" i="11" s="1"/>
  <c r="DT124" i="11"/>
  <c r="DS124" i="11"/>
  <c r="DU124" i="11" s="1"/>
  <c r="DR124" i="11"/>
  <c r="DU123" i="11"/>
  <c r="DT123" i="11"/>
  <c r="DS123" i="11"/>
  <c r="DR123" i="11"/>
  <c r="DT122" i="11"/>
  <c r="DU122" i="11" s="1"/>
  <c r="DS122" i="11"/>
  <c r="DR122" i="11"/>
  <c r="DT121" i="11"/>
  <c r="DS121" i="11"/>
  <c r="DR121" i="11"/>
  <c r="DU121" i="11" s="1"/>
  <c r="DT120" i="11"/>
  <c r="DS120" i="11"/>
  <c r="DU120" i="11" s="1"/>
  <c r="DR120" i="11"/>
  <c r="DU119" i="11"/>
  <c r="DT119" i="11"/>
  <c r="DS119" i="11"/>
  <c r="DR119" i="11"/>
  <c r="DT118" i="11"/>
  <c r="DU118" i="11" s="1"/>
  <c r="DS118" i="11"/>
  <c r="DR118" i="11"/>
  <c r="DT117" i="11"/>
  <c r="DS117" i="11"/>
  <c r="DR117" i="11"/>
  <c r="DU117" i="11" s="1"/>
  <c r="DT116" i="11"/>
  <c r="DS116" i="11"/>
  <c r="DU116" i="11" s="1"/>
  <c r="DR116" i="11"/>
  <c r="DU115" i="11"/>
  <c r="DT115" i="11"/>
  <c r="DS115" i="11"/>
  <c r="DR115" i="11"/>
  <c r="DT114" i="11"/>
  <c r="DU114" i="11" s="1"/>
  <c r="DS114" i="11"/>
  <c r="DR114" i="11"/>
  <c r="DT113" i="11"/>
  <c r="DS113" i="11"/>
  <c r="DR113" i="11"/>
  <c r="DU113" i="11" s="1"/>
  <c r="DT112" i="11"/>
  <c r="DS112" i="11"/>
  <c r="DU112" i="11" s="1"/>
  <c r="DR112" i="11"/>
  <c r="DU111" i="11"/>
  <c r="DT111" i="11"/>
  <c r="DS111" i="11"/>
  <c r="DR111" i="11"/>
  <c r="DT110" i="11"/>
  <c r="DU110" i="11" s="1"/>
  <c r="DS110" i="11"/>
  <c r="DR110" i="11"/>
  <c r="DT109" i="11"/>
  <c r="DS109" i="11"/>
  <c r="DR109" i="11"/>
  <c r="DU109" i="11" s="1"/>
  <c r="DT108" i="11"/>
  <c r="DS108" i="11"/>
  <c r="DU108" i="11" s="1"/>
  <c r="DR108" i="11"/>
  <c r="DU107" i="11"/>
  <c r="DT107" i="11"/>
  <c r="DS107" i="11"/>
  <c r="DR107" i="11"/>
  <c r="DT106" i="11"/>
  <c r="DU106" i="11" s="1"/>
  <c r="DS106" i="11"/>
  <c r="DR106" i="11"/>
  <c r="DT105" i="11"/>
  <c r="DS105" i="11"/>
  <c r="DR105" i="11"/>
  <c r="DT104" i="11"/>
  <c r="DS104" i="11"/>
  <c r="DU104" i="11" s="1"/>
  <c r="DR104" i="11"/>
  <c r="DU103" i="11"/>
  <c r="DT103" i="11"/>
  <c r="DS103" i="11"/>
  <c r="DR103" i="11"/>
  <c r="DT102" i="11"/>
  <c r="DU102" i="11" s="1"/>
  <c r="DS102" i="11"/>
  <c r="DR102" i="11"/>
  <c r="DT101" i="11"/>
  <c r="DS101" i="11"/>
  <c r="DR101" i="11"/>
  <c r="DT100" i="11"/>
  <c r="DS100" i="11"/>
  <c r="DU100" i="11" s="1"/>
  <c r="DR100" i="11"/>
  <c r="DU99" i="11"/>
  <c r="DT99" i="11"/>
  <c r="DS99" i="11"/>
  <c r="DR99" i="11"/>
  <c r="DT98" i="11"/>
  <c r="DU98" i="11" s="1"/>
  <c r="DS98" i="11"/>
  <c r="DR98" i="11"/>
  <c r="DT97" i="11"/>
  <c r="DS97" i="11"/>
  <c r="DR97" i="11"/>
  <c r="DT96" i="11"/>
  <c r="DS96" i="11"/>
  <c r="DU96" i="11" s="1"/>
  <c r="DR96" i="11"/>
  <c r="DU95" i="11"/>
  <c r="DT95" i="11"/>
  <c r="DS95" i="11"/>
  <c r="DR95" i="11"/>
  <c r="DT94" i="11"/>
  <c r="DU94" i="11" s="1"/>
  <c r="DS94" i="11"/>
  <c r="DR94" i="11"/>
  <c r="DT93" i="11"/>
  <c r="DS93" i="11"/>
  <c r="DR93" i="11"/>
  <c r="DU93" i="11" s="1"/>
  <c r="DT92" i="11"/>
  <c r="DS92" i="11"/>
  <c r="DU92" i="11" s="1"/>
  <c r="DR92" i="11"/>
  <c r="DU91" i="11"/>
  <c r="DT91" i="11"/>
  <c r="DS91" i="11"/>
  <c r="DR91" i="11"/>
  <c r="DU90" i="11"/>
  <c r="DT90" i="11"/>
  <c r="DS90" i="11"/>
  <c r="DR90" i="11"/>
  <c r="DT89" i="11"/>
  <c r="DS89" i="11"/>
  <c r="DR89" i="11"/>
  <c r="DT88" i="11"/>
  <c r="DS88" i="11"/>
  <c r="DU88" i="11" s="1"/>
  <c r="DR88" i="11"/>
  <c r="DU87" i="11"/>
  <c r="DT87" i="11"/>
  <c r="DS87" i="11"/>
  <c r="DR87" i="11"/>
  <c r="DT86" i="11"/>
  <c r="DU86" i="11" s="1"/>
  <c r="DS86" i="11"/>
  <c r="DR86" i="11"/>
  <c r="DT85" i="11"/>
  <c r="DS85" i="11"/>
  <c r="DR85" i="11"/>
  <c r="DT84" i="11"/>
  <c r="DS84" i="11"/>
  <c r="DU84" i="11" s="1"/>
  <c r="DR84" i="11"/>
  <c r="DU83" i="11"/>
  <c r="DT83" i="11"/>
  <c r="DS83" i="11"/>
  <c r="DR83" i="11"/>
  <c r="DT82" i="11"/>
  <c r="DU82" i="11" s="1"/>
  <c r="DS82" i="11"/>
  <c r="DR82" i="11"/>
  <c r="DT81" i="11"/>
  <c r="DS81" i="11"/>
  <c r="DR81" i="11"/>
  <c r="DT80" i="11"/>
  <c r="DS80" i="11"/>
  <c r="DU80" i="11" s="1"/>
  <c r="DR80" i="11"/>
  <c r="DU79" i="11"/>
  <c r="DT79" i="11"/>
  <c r="DS79" i="11"/>
  <c r="DR79" i="11"/>
  <c r="DT78" i="11"/>
  <c r="DU78" i="11" s="1"/>
  <c r="DS78" i="11"/>
  <c r="DR78" i="11"/>
  <c r="DT77" i="11"/>
  <c r="DS77" i="11"/>
  <c r="DR77" i="11"/>
  <c r="DU77" i="11" s="1"/>
  <c r="DT76" i="11"/>
  <c r="DS76" i="11"/>
  <c r="DU76" i="11" s="1"/>
  <c r="DR76" i="11"/>
  <c r="DU75" i="11"/>
  <c r="DT75" i="11"/>
  <c r="DS75" i="11"/>
  <c r="DR75" i="11"/>
  <c r="DU74" i="11"/>
  <c r="DT74" i="11"/>
  <c r="DS74" i="11"/>
  <c r="DR74" i="11"/>
  <c r="DT73" i="11"/>
  <c r="DS73" i="11"/>
  <c r="DR73" i="11"/>
  <c r="DT72" i="11"/>
  <c r="DS72" i="11"/>
  <c r="DU72" i="11" s="1"/>
  <c r="DR72" i="11"/>
  <c r="DU71" i="11"/>
  <c r="DT71" i="11"/>
  <c r="DS71" i="11"/>
  <c r="DR71" i="11"/>
  <c r="DT70" i="11"/>
  <c r="DU70" i="11" s="1"/>
  <c r="DS70" i="11"/>
  <c r="DR70" i="11"/>
  <c r="DT69" i="11"/>
  <c r="DS69" i="11"/>
  <c r="DR69" i="11"/>
  <c r="DT68" i="11"/>
  <c r="DS68" i="11"/>
  <c r="DU68" i="11" s="1"/>
  <c r="DR68" i="11"/>
  <c r="DU67" i="11"/>
  <c r="DT67" i="11"/>
  <c r="DS67" i="11"/>
  <c r="DR67" i="11"/>
  <c r="DT66" i="11"/>
  <c r="DU66" i="11" s="1"/>
  <c r="DS66" i="11"/>
  <c r="DR66" i="11"/>
  <c r="DT65" i="11"/>
  <c r="DS65" i="11"/>
  <c r="DR65" i="11"/>
  <c r="DT64" i="11"/>
  <c r="DS64" i="11"/>
  <c r="DU64" i="11" s="1"/>
  <c r="DR64" i="11"/>
  <c r="DU63" i="11"/>
  <c r="DT63" i="11"/>
  <c r="DS63" i="11"/>
  <c r="DR63" i="11"/>
  <c r="DT62" i="11"/>
  <c r="DU62" i="11" s="1"/>
  <c r="DS62" i="11"/>
  <c r="DR62" i="11"/>
  <c r="DT61" i="11"/>
  <c r="DS61" i="11"/>
  <c r="DR61" i="11"/>
  <c r="DU61" i="11" s="1"/>
  <c r="DT60" i="11"/>
  <c r="DS60" i="11"/>
  <c r="DU60" i="11" s="1"/>
  <c r="DR60" i="11"/>
  <c r="DU59" i="11"/>
  <c r="DT59" i="11"/>
  <c r="DS59" i="11"/>
  <c r="DR59" i="11"/>
  <c r="DU58" i="11"/>
  <c r="DT58" i="11"/>
  <c r="DS58" i="11"/>
  <c r="DR58" i="11"/>
  <c r="DT57" i="11"/>
  <c r="DS57" i="11"/>
  <c r="DR57" i="11"/>
  <c r="DT56" i="11"/>
  <c r="DS56" i="11"/>
  <c r="DU56" i="11" s="1"/>
  <c r="DR56" i="11"/>
  <c r="DU55" i="11"/>
  <c r="DT55" i="11"/>
  <c r="DS55" i="11"/>
  <c r="DR55" i="11"/>
  <c r="DT54" i="11"/>
  <c r="DU54" i="11" s="1"/>
  <c r="DS54" i="11"/>
  <c r="DR54" i="11"/>
  <c r="DT53" i="11"/>
  <c r="DS53" i="11"/>
  <c r="DR53" i="11"/>
  <c r="DT52" i="11"/>
  <c r="DS52" i="11"/>
  <c r="DU52" i="11" s="1"/>
  <c r="DR52" i="11"/>
  <c r="DU51" i="11"/>
  <c r="DT51" i="11"/>
  <c r="DS51" i="11"/>
  <c r="DR51" i="11"/>
  <c r="DT50" i="11"/>
  <c r="DU50" i="11" s="1"/>
  <c r="DS50" i="11"/>
  <c r="DR50" i="11"/>
  <c r="DT49" i="11"/>
  <c r="DS49" i="11"/>
  <c r="DR49" i="11"/>
  <c r="DT48" i="11"/>
  <c r="DS48" i="11"/>
  <c r="DU48" i="11" s="1"/>
  <c r="DR48" i="11"/>
  <c r="DU47" i="11"/>
  <c r="DT47" i="11"/>
  <c r="DS47" i="11"/>
  <c r="DR47" i="11"/>
  <c r="DT46" i="11"/>
  <c r="DU46" i="11" s="1"/>
  <c r="DS46" i="11"/>
  <c r="DR46" i="11"/>
  <c r="DT45" i="11"/>
  <c r="DS45" i="11"/>
  <c r="DR45" i="11"/>
  <c r="DU45" i="11" s="1"/>
  <c r="DT44" i="11"/>
  <c r="DS44" i="11"/>
  <c r="DU44" i="11" s="1"/>
  <c r="DR44" i="11"/>
  <c r="DU43" i="11"/>
  <c r="DT43" i="11"/>
  <c r="DS43" i="11"/>
  <c r="DR43" i="11"/>
  <c r="DU42" i="11"/>
  <c r="DT42" i="11"/>
  <c r="DS42" i="11"/>
  <c r="DR42" i="11"/>
  <c r="DT41" i="11"/>
  <c r="DS41" i="11"/>
  <c r="DR41" i="11"/>
  <c r="DT40" i="11"/>
  <c r="DS40" i="11"/>
  <c r="DU40" i="11" s="1"/>
  <c r="DR40" i="11"/>
  <c r="DU39" i="11"/>
  <c r="DT39" i="11"/>
  <c r="DS39" i="11"/>
  <c r="DR39" i="11"/>
  <c r="DT38" i="11"/>
  <c r="DU38" i="11" s="1"/>
  <c r="DS38" i="11"/>
  <c r="DR38" i="11"/>
  <c r="DT37" i="11"/>
  <c r="DS37" i="11"/>
  <c r="DR37" i="11"/>
  <c r="DT36" i="11"/>
  <c r="DS36" i="11"/>
  <c r="DU36" i="11" s="1"/>
  <c r="DR36" i="11"/>
  <c r="DU35" i="11"/>
  <c r="DT35" i="11"/>
  <c r="DS35" i="11"/>
  <c r="DR35" i="11"/>
  <c r="DT34" i="11"/>
  <c r="DU34" i="11" s="1"/>
  <c r="DS34" i="11"/>
  <c r="DR34" i="11"/>
  <c r="DT33" i="11"/>
  <c r="DS33" i="11"/>
  <c r="DR33" i="11"/>
  <c r="DT32" i="11"/>
  <c r="DS32" i="11"/>
  <c r="DU32" i="11" s="1"/>
  <c r="DR32" i="11"/>
  <c r="DU31" i="11"/>
  <c r="DT31" i="11"/>
  <c r="DS31" i="11"/>
  <c r="DR31" i="11"/>
  <c r="DT30" i="11"/>
  <c r="DU30" i="11" s="1"/>
  <c r="DS30" i="11"/>
  <c r="DR30" i="11"/>
  <c r="DT29" i="11"/>
  <c r="DS29" i="11"/>
  <c r="DR29" i="11"/>
  <c r="DU29" i="11" s="1"/>
  <c r="DT28" i="11"/>
  <c r="DS28" i="11"/>
  <c r="DU28" i="11" s="1"/>
  <c r="DR28" i="11"/>
  <c r="DU27" i="11"/>
  <c r="DT27" i="11"/>
  <c r="DS27" i="11"/>
  <c r="DR27" i="11"/>
  <c r="DU26" i="11"/>
  <c r="DT26" i="11"/>
  <c r="DS26" i="11"/>
  <c r="DR26" i="11"/>
  <c r="AL97" i="6"/>
  <c r="AL96" i="6"/>
  <c r="AL95" i="6"/>
  <c r="AL94" i="6"/>
  <c r="AL93" i="6"/>
  <c r="AL92" i="6"/>
  <c r="AL91" i="6"/>
  <c r="AL90" i="6"/>
  <c r="AL89" i="6"/>
  <c r="AL88" i="6"/>
  <c r="AL87" i="6"/>
  <c r="AL86" i="6"/>
  <c r="AL85" i="6"/>
  <c r="AL84" i="6"/>
  <c r="AL83" i="6"/>
  <c r="AL82" i="6"/>
  <c r="AL81" i="6"/>
  <c r="AL80" i="6"/>
  <c r="AL79" i="6"/>
  <c r="AL78" i="6"/>
  <c r="AL77" i="6"/>
  <c r="AL76" i="6"/>
  <c r="AL75" i="6"/>
  <c r="AL74" i="6"/>
  <c r="AL73" i="6"/>
  <c r="AL72" i="6"/>
  <c r="AL71" i="6"/>
  <c r="AL70" i="6"/>
  <c r="AL69" i="6"/>
  <c r="AL68" i="6"/>
  <c r="AL67" i="6"/>
  <c r="AL66" i="6"/>
  <c r="AL65" i="6"/>
  <c r="AL64" i="6"/>
  <c r="AL63" i="6"/>
  <c r="AL62" i="6"/>
  <c r="AL61" i="6"/>
  <c r="AL60" i="6"/>
  <c r="AL59" i="6"/>
  <c r="AL58" i="6"/>
  <c r="AL57" i="6"/>
  <c r="AL56" i="6"/>
  <c r="AL55" i="6"/>
  <c r="AL54" i="6"/>
  <c r="AL53" i="6"/>
  <c r="AL52" i="6"/>
  <c r="AL51" i="6"/>
  <c r="AL50" i="6"/>
  <c r="AL49" i="6"/>
  <c r="AL48" i="6"/>
  <c r="AL47" i="6"/>
  <c r="AL46" i="6"/>
  <c r="DU37" i="11" l="1"/>
  <c r="DU53" i="11"/>
  <c r="DU69" i="11"/>
  <c r="DU85" i="11"/>
  <c r="DU101" i="11"/>
  <c r="DU33" i="11"/>
  <c r="DU49" i="11"/>
  <c r="DU65" i="11"/>
  <c r="DU81" i="11"/>
  <c r="DU97" i="11"/>
  <c r="DU41" i="11"/>
  <c r="DU57" i="11"/>
  <c r="DU73" i="11"/>
  <c r="DU89" i="11"/>
  <c r="DU105" i="11"/>
  <c r="DU265" i="11"/>
  <c r="DU297" i="11"/>
  <c r="DU329" i="11"/>
  <c r="DU345" i="11"/>
  <c r="DU361" i="11"/>
  <c r="DU377" i="11"/>
  <c r="DU393" i="11"/>
  <c r="DU285" i="11"/>
  <c r="DU317" i="11"/>
  <c r="DU309" i="11"/>
  <c r="DU273" i="11"/>
  <c r="DU305" i="11"/>
  <c r="DU333" i="11"/>
  <c r="DU349" i="11"/>
  <c r="DU365" i="11"/>
  <c r="DU381" i="11"/>
  <c r="DU397" i="11"/>
  <c r="AF21" i="8"/>
  <c r="O213" i="7"/>
  <c r="AC213" i="7"/>
  <c r="AB213" i="7"/>
  <c r="AA213" i="7"/>
  <c r="Z213" i="7"/>
  <c r="Y213" i="7"/>
  <c r="X213" i="7"/>
  <c r="W213" i="7"/>
  <c r="V213" i="7"/>
  <c r="U213" i="7"/>
  <c r="T213" i="7"/>
  <c r="S213" i="7"/>
  <c r="R213" i="7"/>
  <c r="Q213" i="7"/>
  <c r="P213" i="7"/>
  <c r="B128" i="7"/>
  <c r="AC125" i="7"/>
  <c r="AB125" i="7"/>
  <c r="AA125" i="7"/>
  <c r="Z125" i="7"/>
  <c r="Y125" i="7"/>
  <c r="X125" i="7"/>
  <c r="W125" i="7"/>
  <c r="V125" i="7"/>
  <c r="U125" i="7"/>
  <c r="T125" i="7"/>
  <c r="S125" i="7"/>
  <c r="R125" i="7"/>
  <c r="Q125" i="7"/>
  <c r="P125" i="7"/>
  <c r="O125" i="7"/>
  <c r="AC104" i="7"/>
  <c r="AB104" i="7"/>
  <c r="AA104" i="7"/>
  <c r="Z104" i="7"/>
  <c r="Y104" i="7"/>
  <c r="X104" i="7"/>
  <c r="W104" i="7"/>
  <c r="V104" i="7"/>
  <c r="U104" i="7"/>
  <c r="T104" i="7"/>
  <c r="S104" i="7"/>
  <c r="R104" i="7"/>
  <c r="Q104" i="7"/>
  <c r="P104" i="7"/>
  <c r="AA77" i="7"/>
  <c r="W77" i="7"/>
  <c r="S77" i="7"/>
  <c r="O77" i="7"/>
  <c r="W53" i="7"/>
  <c r="S53" i="7"/>
  <c r="CY96" i="7" a="1"/>
  <c r="CY96" i="7" s="1"/>
  <c r="CY97" i="7" a="1"/>
  <c r="CY97" i="7" s="1"/>
  <c r="CY98" i="7" a="1"/>
  <c r="CY98" i="7" s="1"/>
  <c r="CY99" i="7" a="1"/>
  <c r="CY99" i="7"/>
  <c r="CY100" i="7" a="1"/>
  <c r="CY100" i="7" s="1"/>
  <c r="CY101" i="7" a="1"/>
  <c r="CY101" i="7" s="1"/>
  <c r="CY102" i="7" a="1"/>
  <c r="CY102" i="7" s="1"/>
  <c r="CY103" i="7" a="1"/>
  <c r="CY103" i="7"/>
  <c r="BS161" i="7"/>
  <c r="BR161" i="7"/>
  <c r="BQ161" i="7"/>
  <c r="BT161" i="7" s="1"/>
  <c r="BK161" i="7"/>
  <c r="BJ161" i="7"/>
  <c r="BI161" i="7"/>
  <c r="AZ161" i="7"/>
  <c r="AY161" i="7"/>
  <c r="AX161" i="7"/>
  <c r="AW161" i="7"/>
  <c r="BR125" i="7"/>
  <c r="BQ121" i="7"/>
  <c r="BP121" i="7"/>
  <c r="BO121" i="7"/>
  <c r="BR121" i="7" s="1"/>
  <c r="BJ121" i="7"/>
  <c r="BI121" i="7"/>
  <c r="BH121" i="7"/>
  <c r="BG121" i="7"/>
  <c r="AX121" i="7"/>
  <c r="AW121" i="7"/>
  <c r="AV121" i="7"/>
  <c r="AY121" i="7" s="1"/>
  <c r="AT121" i="7"/>
  <c r="AS121" i="7"/>
  <c r="AU121" i="7" s="1"/>
  <c r="AR121" i="7"/>
  <c r="BQ95" i="7"/>
  <c r="BP95" i="7"/>
  <c r="BO95" i="7"/>
  <c r="BR95" i="7" s="1"/>
  <c r="BN104" i="7"/>
  <c r="BI95" i="7"/>
  <c r="BH95" i="7"/>
  <c r="BG95" i="7"/>
  <c r="BJ95" i="7" s="1"/>
  <c r="AX95" i="7"/>
  <c r="AW95" i="7"/>
  <c r="AV95" i="7"/>
  <c r="AY95" i="7" s="1"/>
  <c r="AP95" i="7"/>
  <c r="AO95" i="7"/>
  <c r="AN95" i="7"/>
  <c r="AQ95" i="7" s="1"/>
  <c r="AO75" i="7"/>
  <c r="AN75" i="7"/>
  <c r="AM75" i="7"/>
  <c r="AP75" i="7" s="1"/>
  <c r="AP74" i="7"/>
  <c r="AO74" i="7"/>
  <c r="AN74" i="7"/>
  <c r="AM74" i="7"/>
  <c r="AO73" i="7"/>
  <c r="AN73" i="7"/>
  <c r="AM73" i="7"/>
  <c r="AP73" i="7" s="1"/>
  <c r="AP72" i="7"/>
  <c r="AO72" i="7"/>
  <c r="AN72" i="7"/>
  <c r="AM72" i="7"/>
  <c r="AO71" i="7"/>
  <c r="AN71" i="7"/>
  <c r="AM71" i="7"/>
  <c r="AP71" i="7" s="1"/>
  <c r="AP70" i="7"/>
  <c r="AO70" i="7"/>
  <c r="AN70" i="7"/>
  <c r="AM70" i="7"/>
  <c r="AO69" i="7"/>
  <c r="AN69" i="7"/>
  <c r="AM69" i="7"/>
  <c r="AP69" i="7" s="1"/>
  <c r="AP68" i="7"/>
  <c r="AO68" i="7"/>
  <c r="AN68" i="7"/>
  <c r="AM68" i="7"/>
  <c r="AO51" i="7"/>
  <c r="AN51" i="7"/>
  <c r="AM51" i="7"/>
  <c r="AP51" i="7" s="1"/>
  <c r="AP50" i="7"/>
  <c r="AO50" i="7"/>
  <c r="AN50" i="7"/>
  <c r="AM50" i="7"/>
  <c r="AO49" i="7"/>
  <c r="AN49" i="7"/>
  <c r="AM49" i="7"/>
  <c r="AP49" i="7" s="1"/>
  <c r="BH27" i="7"/>
  <c r="BG27" i="7"/>
  <c r="BF27" i="7"/>
  <c r="BE27" i="7"/>
  <c r="AF21" i="7"/>
  <c r="BF104" i="7" l="1"/>
  <c r="BR104" i="7"/>
  <c r="BJ104" i="7"/>
  <c r="BJ125" i="7"/>
  <c r="BN125" i="7"/>
  <c r="BH213" i="7"/>
  <c r="BF125" i="7"/>
  <c r="BA145" i="7"/>
  <c r="BL161" i="7"/>
  <c r="BP213" i="7"/>
  <c r="B202" i="6"/>
  <c r="B201" i="6"/>
  <c r="B199" i="6"/>
  <c r="AD194" i="6"/>
  <c r="BC142" i="6" s="1"/>
  <c r="V194" i="6"/>
  <c r="W194" i="6"/>
  <c r="X194" i="6"/>
  <c r="Y194" i="6"/>
  <c r="Z194" i="6"/>
  <c r="AA194" i="6"/>
  <c r="AB194" i="6"/>
  <c r="AC194" i="6"/>
  <c r="BB142" i="6" s="1"/>
  <c r="U194" i="6"/>
  <c r="AJ194" i="6" s="1" a="1"/>
  <c r="AJ194" i="6" s="1"/>
  <c r="AJ195" i="6" s="1"/>
  <c r="BE194" i="6"/>
  <c r="BE193" i="6"/>
  <c r="BD193" i="6" a="1"/>
  <c r="BD193" i="6" s="1"/>
  <c r="BD143" i="6" a="1"/>
  <c r="BD143" i="6" s="1"/>
  <c r="BE143" i="6"/>
  <c r="BD144" i="6" a="1"/>
  <c r="BD144" i="6" s="1"/>
  <c r="BE144" i="6"/>
  <c r="BD145" i="6" a="1"/>
  <c r="BD145" i="6"/>
  <c r="BE145" i="6"/>
  <c r="BD146" i="6" a="1"/>
  <c r="BD146" i="6"/>
  <c r="BE146" i="6"/>
  <c r="BD147" i="6" a="1"/>
  <c r="BD147" i="6"/>
  <c r="BE147" i="6"/>
  <c r="BD148" i="6" a="1"/>
  <c r="BD148" i="6" s="1"/>
  <c r="BE148" i="6"/>
  <c r="BD149" i="6" a="1"/>
  <c r="BD149" i="6" s="1"/>
  <c r="BE149" i="6"/>
  <c r="BD150" i="6" a="1"/>
  <c r="BD150" i="6"/>
  <c r="BE150" i="6"/>
  <c r="BD151" i="6" a="1"/>
  <c r="BD151" i="6" s="1"/>
  <c r="BE151" i="6"/>
  <c r="BD152" i="6" a="1"/>
  <c r="BD152" i="6" s="1"/>
  <c r="BE152" i="6"/>
  <c r="BD153" i="6" a="1"/>
  <c r="BD153" i="6"/>
  <c r="BE153" i="6"/>
  <c r="BD154" i="6" a="1"/>
  <c r="BD154" i="6"/>
  <c r="BE154" i="6"/>
  <c r="BD155" i="6" a="1"/>
  <c r="BD155" i="6"/>
  <c r="BE155" i="6"/>
  <c r="BD156" i="6" a="1"/>
  <c r="BD156" i="6" s="1"/>
  <c r="BE156" i="6"/>
  <c r="BD157" i="6" a="1"/>
  <c r="BD157" i="6" s="1"/>
  <c r="BE157" i="6"/>
  <c r="BD158" i="6" a="1"/>
  <c r="BD158" i="6"/>
  <c r="BE158" i="6"/>
  <c r="BD159" i="6" a="1"/>
  <c r="BD159" i="6" s="1"/>
  <c r="BE159" i="6"/>
  <c r="BD160" i="6" a="1"/>
  <c r="BD160" i="6" s="1"/>
  <c r="BE160" i="6"/>
  <c r="BD161" i="6" a="1"/>
  <c r="BD161" i="6"/>
  <c r="BE161" i="6"/>
  <c r="BD162" i="6" a="1"/>
  <c r="BD162" i="6"/>
  <c r="BE162" i="6"/>
  <c r="BD163" i="6" a="1"/>
  <c r="BD163" i="6" s="1"/>
  <c r="BE163" i="6"/>
  <c r="BD164" i="6" a="1"/>
  <c r="BD164" i="6" s="1"/>
  <c r="BE164" i="6"/>
  <c r="BD165" i="6" a="1"/>
  <c r="BD165" i="6" s="1"/>
  <c r="BE165" i="6"/>
  <c r="BD166" i="6" a="1"/>
  <c r="BD166" i="6"/>
  <c r="BE166" i="6"/>
  <c r="BD167" i="6" a="1"/>
  <c r="BD167" i="6" s="1"/>
  <c r="BE167" i="6"/>
  <c r="BD168" i="6" a="1"/>
  <c r="BD168" i="6" s="1"/>
  <c r="BE168" i="6"/>
  <c r="BD169" i="6" a="1"/>
  <c r="BD169" i="6"/>
  <c r="BE169" i="6"/>
  <c r="BD170" i="6" a="1"/>
  <c r="BD170" i="6"/>
  <c r="BE170" i="6"/>
  <c r="BD171" i="6" a="1"/>
  <c r="BD171" i="6" s="1"/>
  <c r="BE171" i="6"/>
  <c r="BD172" i="6" a="1"/>
  <c r="BD172" i="6" s="1"/>
  <c r="BE172" i="6"/>
  <c r="BD173" i="6" a="1"/>
  <c r="BD173" i="6" s="1"/>
  <c r="BE173" i="6"/>
  <c r="BD174" i="6" a="1"/>
  <c r="BD174" i="6"/>
  <c r="BE174" i="6"/>
  <c r="BD175" i="6" a="1"/>
  <c r="BD175" i="6" s="1"/>
  <c r="BE175" i="6"/>
  <c r="BD176" i="6" a="1"/>
  <c r="BD176" i="6" s="1"/>
  <c r="BE176" i="6"/>
  <c r="BD177" i="6" a="1"/>
  <c r="BD177" i="6"/>
  <c r="BE177" i="6"/>
  <c r="BD178" i="6" a="1"/>
  <c r="BD178" i="6"/>
  <c r="BE178" i="6"/>
  <c r="BD179" i="6" a="1"/>
  <c r="BD179" i="6" s="1"/>
  <c r="BE179" i="6"/>
  <c r="BD180" i="6" a="1"/>
  <c r="BD180" i="6" s="1"/>
  <c r="BE180" i="6"/>
  <c r="BD181" i="6" a="1"/>
  <c r="BD181" i="6" s="1"/>
  <c r="BE181" i="6"/>
  <c r="BD182" i="6" a="1"/>
  <c r="BD182" i="6"/>
  <c r="BE182" i="6"/>
  <c r="BD183" i="6" a="1"/>
  <c r="BD183" i="6" s="1"/>
  <c r="BE183" i="6"/>
  <c r="BD184" i="6" a="1"/>
  <c r="BD184" i="6" s="1"/>
  <c r="BE184" i="6"/>
  <c r="BD185" i="6" a="1"/>
  <c r="BD185" i="6"/>
  <c r="BE185" i="6"/>
  <c r="BD186" i="6" a="1"/>
  <c r="BD186" i="6"/>
  <c r="BE186" i="6"/>
  <c r="BD187" i="6" a="1"/>
  <c r="BD187" i="6" s="1"/>
  <c r="BE187" i="6"/>
  <c r="BD188" i="6" a="1"/>
  <c r="BD188" i="6" s="1"/>
  <c r="BE188" i="6"/>
  <c r="BD189" i="6" a="1"/>
  <c r="BD189" i="6" s="1"/>
  <c r="BE189" i="6"/>
  <c r="BD190" i="6" a="1"/>
  <c r="BD190" i="6"/>
  <c r="BE190" i="6"/>
  <c r="BD191" i="6" a="1"/>
  <c r="BD191" i="6" s="1"/>
  <c r="BE191" i="6"/>
  <c r="BD192" i="6" a="1"/>
  <c r="BD192" i="6" s="1"/>
  <c r="BE192" i="6"/>
  <c r="BE142" i="6"/>
  <c r="BD142" i="6" a="1"/>
  <c r="BD142" i="6" s="1"/>
  <c r="AU142" i="6"/>
  <c r="AV142" i="6"/>
  <c r="AW142" i="6"/>
  <c r="AX142" i="6"/>
  <c r="AY142" i="6"/>
  <c r="AZ142" i="6"/>
  <c r="BA142" i="6"/>
  <c r="BC140" i="6"/>
  <c r="BB140" i="6"/>
  <c r="BA140" i="6"/>
  <c r="AZ140" i="6"/>
  <c r="AY140" i="6"/>
  <c r="AX140" i="6"/>
  <c r="AW140" i="6"/>
  <c r="AV140" i="6"/>
  <c r="AU140" i="6"/>
  <c r="AT140" i="6"/>
  <c r="AK194" i="6" a="1"/>
  <c r="AK194" i="6" s="1"/>
  <c r="AS142" i="6" a="1"/>
  <c r="AS142" i="6" s="1"/>
  <c r="AK143" i="6" a="1"/>
  <c r="AK143" i="6" s="1"/>
  <c r="AL143" i="6" a="1"/>
  <c r="AL143" i="6" s="1"/>
  <c r="AM143" i="6" a="1"/>
  <c r="AM143" i="6" s="1"/>
  <c r="AN143" i="6" a="1"/>
  <c r="AN143" i="6"/>
  <c r="AO143" i="6" a="1"/>
  <c r="AO143" i="6" s="1"/>
  <c r="AP143" i="6" a="1"/>
  <c r="AP143" i="6" s="1"/>
  <c r="AQ143" i="6" a="1"/>
  <c r="AQ143" i="6" s="1"/>
  <c r="AR143" i="6" a="1"/>
  <c r="AR143" i="6"/>
  <c r="AS143" i="6" a="1"/>
  <c r="AS143" i="6" s="1"/>
  <c r="AK144" i="6" a="1"/>
  <c r="AK144" i="6" s="1"/>
  <c r="AL144" i="6" a="1"/>
  <c r="AL144" i="6" s="1"/>
  <c r="AM144" i="6" a="1"/>
  <c r="AM144" i="6"/>
  <c r="AN144" i="6" a="1"/>
  <c r="AN144" i="6" s="1"/>
  <c r="AO144" i="6" a="1"/>
  <c r="AO144" i="6" s="1"/>
  <c r="AP144" i="6" a="1"/>
  <c r="AP144" i="6" s="1"/>
  <c r="AQ144" i="6" a="1"/>
  <c r="AQ144" i="6"/>
  <c r="AR144" i="6" a="1"/>
  <c r="AR144" i="6" s="1"/>
  <c r="AS144" i="6" a="1"/>
  <c r="AS144" i="6" s="1"/>
  <c r="AK145" i="6" a="1"/>
  <c r="AK145" i="6" s="1"/>
  <c r="AL145" i="6" a="1"/>
  <c r="AL145" i="6"/>
  <c r="AM145" i="6" a="1"/>
  <c r="AM145" i="6" s="1"/>
  <c r="AN145" i="6" a="1"/>
  <c r="AN145" i="6" s="1"/>
  <c r="AO145" i="6" a="1"/>
  <c r="AO145" i="6" s="1"/>
  <c r="AP145" i="6" a="1"/>
  <c r="AP145" i="6"/>
  <c r="AQ145" i="6" a="1"/>
  <c r="AQ145" i="6" s="1"/>
  <c r="AR145" i="6" a="1"/>
  <c r="AR145" i="6" s="1"/>
  <c r="AS145" i="6" a="1"/>
  <c r="AS145" i="6" s="1"/>
  <c r="AK146" i="6" a="1"/>
  <c r="AK146" i="6"/>
  <c r="AL146" i="6" a="1"/>
  <c r="AL146" i="6" s="1"/>
  <c r="AM146" i="6" a="1"/>
  <c r="AM146" i="6" s="1"/>
  <c r="AN146" i="6" a="1"/>
  <c r="AN146" i="6" s="1"/>
  <c r="AO146" i="6" a="1"/>
  <c r="AO146" i="6"/>
  <c r="AP146" i="6" a="1"/>
  <c r="AP146" i="6" s="1"/>
  <c r="AQ146" i="6" a="1"/>
  <c r="AQ146" i="6" s="1"/>
  <c r="AR146" i="6" a="1"/>
  <c r="AR146" i="6" s="1"/>
  <c r="AS146" i="6" a="1"/>
  <c r="AS146" i="6"/>
  <c r="AK147" i="6" a="1"/>
  <c r="AK147" i="6" s="1"/>
  <c r="AL147" i="6" a="1"/>
  <c r="AL147" i="6" s="1"/>
  <c r="AM147" i="6" a="1"/>
  <c r="AM147" i="6" s="1"/>
  <c r="AN147" i="6" a="1"/>
  <c r="AN147" i="6" s="1"/>
  <c r="AO147" i="6" a="1"/>
  <c r="AO147" i="6" s="1"/>
  <c r="AP147" i="6" a="1"/>
  <c r="AP147" i="6" s="1"/>
  <c r="AQ147" i="6" a="1"/>
  <c r="AQ147" i="6" s="1"/>
  <c r="AR147" i="6" a="1"/>
  <c r="AR147" i="6" s="1"/>
  <c r="AS147" i="6" a="1"/>
  <c r="AS147" i="6" s="1"/>
  <c r="AK148" i="6" a="1"/>
  <c r="AK148" i="6" s="1"/>
  <c r="AL148" i="6" a="1"/>
  <c r="AL148" i="6" s="1"/>
  <c r="AM148" i="6" a="1"/>
  <c r="AM148" i="6" s="1"/>
  <c r="AN148" i="6" a="1"/>
  <c r="AN148" i="6" s="1"/>
  <c r="AO148" i="6" a="1"/>
  <c r="AO148" i="6" s="1"/>
  <c r="AP148" i="6" a="1"/>
  <c r="AP148" i="6" s="1"/>
  <c r="AQ148" i="6" a="1"/>
  <c r="AQ148" i="6" s="1"/>
  <c r="AR148" i="6" a="1"/>
  <c r="AR148" i="6" s="1"/>
  <c r="AS148" i="6" a="1"/>
  <c r="AS148" i="6" s="1"/>
  <c r="AK149" i="6" a="1"/>
  <c r="AK149" i="6" s="1"/>
  <c r="AL149" i="6" a="1"/>
  <c r="AL149" i="6"/>
  <c r="AM149" i="6" a="1"/>
  <c r="AM149" i="6" s="1"/>
  <c r="AN149" i="6" a="1"/>
  <c r="AN149" i="6" s="1"/>
  <c r="AO149" i="6" a="1"/>
  <c r="AO149" i="6" s="1"/>
  <c r="AP149" i="6" a="1"/>
  <c r="AP149" i="6"/>
  <c r="AQ149" i="6" a="1"/>
  <c r="AQ149" i="6" s="1"/>
  <c r="AR149" i="6" a="1"/>
  <c r="AR149" i="6" s="1"/>
  <c r="AS149" i="6" a="1"/>
  <c r="AS149" i="6" s="1"/>
  <c r="AK150" i="6" a="1"/>
  <c r="AK150" i="6"/>
  <c r="AL150" i="6" a="1"/>
  <c r="AL150" i="6" s="1"/>
  <c r="AM150" i="6" a="1"/>
  <c r="AM150" i="6" s="1"/>
  <c r="AN150" i="6" a="1"/>
  <c r="AN150" i="6" s="1"/>
  <c r="AO150" i="6" a="1"/>
  <c r="AO150" i="6"/>
  <c r="AP150" i="6" a="1"/>
  <c r="AP150" i="6" s="1"/>
  <c r="AQ150" i="6" a="1"/>
  <c r="AQ150" i="6" s="1"/>
  <c r="AR150" i="6" a="1"/>
  <c r="AR150" i="6" s="1"/>
  <c r="AS150" i="6" a="1"/>
  <c r="AS150" i="6" s="1"/>
  <c r="AK151" i="6" a="1"/>
  <c r="AK151" i="6" s="1"/>
  <c r="AL151" i="6" a="1"/>
  <c r="AL151" i="6" s="1"/>
  <c r="AM151" i="6" a="1"/>
  <c r="AM151" i="6" s="1"/>
  <c r="AN151" i="6" a="1"/>
  <c r="AN151" i="6" s="1"/>
  <c r="AO151" i="6" a="1"/>
  <c r="AO151" i="6" s="1"/>
  <c r="AP151" i="6" a="1"/>
  <c r="AP151" i="6" s="1"/>
  <c r="AQ151" i="6" a="1"/>
  <c r="AQ151" i="6" s="1"/>
  <c r="AR151" i="6" a="1"/>
  <c r="AR151" i="6" s="1"/>
  <c r="AS151" i="6" a="1"/>
  <c r="AS151" i="6" s="1"/>
  <c r="AK152" i="6" a="1"/>
  <c r="AK152" i="6" s="1"/>
  <c r="AL152" i="6" a="1"/>
  <c r="AL152" i="6" s="1"/>
  <c r="AM152" i="6" a="1"/>
  <c r="AM152" i="6" s="1"/>
  <c r="AN152" i="6" a="1"/>
  <c r="AN152" i="6" s="1"/>
  <c r="AO152" i="6" a="1"/>
  <c r="AO152" i="6" s="1"/>
  <c r="AP152" i="6" a="1"/>
  <c r="AP152" i="6" s="1"/>
  <c r="AQ152" i="6" a="1"/>
  <c r="AQ152" i="6"/>
  <c r="AR152" i="6" a="1"/>
  <c r="AR152" i="6" s="1"/>
  <c r="AS152" i="6" a="1"/>
  <c r="AS152" i="6" s="1"/>
  <c r="AK153" i="6" a="1"/>
  <c r="AK153" i="6" s="1"/>
  <c r="AL153" i="6" a="1"/>
  <c r="AL153" i="6"/>
  <c r="AM153" i="6" a="1"/>
  <c r="AM153" i="6" s="1"/>
  <c r="AN153" i="6" a="1"/>
  <c r="AN153" i="6" s="1"/>
  <c r="AO153" i="6" a="1"/>
  <c r="AO153" i="6" s="1"/>
  <c r="AP153" i="6" a="1"/>
  <c r="AP153" i="6"/>
  <c r="AQ153" i="6" a="1"/>
  <c r="AQ153" i="6" s="1"/>
  <c r="AR153" i="6" a="1"/>
  <c r="AR153" i="6" s="1"/>
  <c r="AS153" i="6" a="1"/>
  <c r="AS153" i="6" s="1"/>
  <c r="AK154" i="6" a="1"/>
  <c r="AK154" i="6"/>
  <c r="AL154" i="6" a="1"/>
  <c r="AL154" i="6" s="1"/>
  <c r="AM154" i="6" a="1"/>
  <c r="AM154" i="6" s="1"/>
  <c r="AN154" i="6" a="1"/>
  <c r="AN154" i="6" s="1"/>
  <c r="AO154" i="6" a="1"/>
  <c r="AO154" i="6" s="1"/>
  <c r="AP154" i="6" a="1"/>
  <c r="AP154" i="6" s="1"/>
  <c r="AQ154" i="6" a="1"/>
  <c r="AQ154" i="6" s="1"/>
  <c r="AR154" i="6" a="1"/>
  <c r="AR154" i="6" s="1"/>
  <c r="AS154" i="6" a="1"/>
  <c r="AS154" i="6" s="1"/>
  <c r="AK155" i="6" a="1"/>
  <c r="AK155" i="6" s="1"/>
  <c r="AL155" i="6" a="1"/>
  <c r="AL155" i="6" s="1"/>
  <c r="AM155" i="6" a="1"/>
  <c r="AM155" i="6" s="1"/>
  <c r="AN155" i="6" a="1"/>
  <c r="AN155" i="6" s="1"/>
  <c r="AO155" i="6" a="1"/>
  <c r="AO155" i="6" s="1"/>
  <c r="AP155" i="6" a="1"/>
  <c r="AP155" i="6" s="1"/>
  <c r="AQ155" i="6" a="1"/>
  <c r="AQ155" i="6" s="1"/>
  <c r="AR155" i="6" a="1"/>
  <c r="AR155" i="6" s="1"/>
  <c r="AS155" i="6" a="1"/>
  <c r="AS155" i="6" s="1"/>
  <c r="AK156" i="6" a="1"/>
  <c r="AK156" i="6" s="1"/>
  <c r="AL156" i="6" a="1"/>
  <c r="AL156" i="6" s="1"/>
  <c r="AM156" i="6" a="1"/>
  <c r="AM156" i="6"/>
  <c r="AN156" i="6" a="1"/>
  <c r="AN156" i="6" s="1"/>
  <c r="AO156" i="6" a="1"/>
  <c r="AO156" i="6" s="1"/>
  <c r="AP156" i="6" a="1"/>
  <c r="AP156" i="6" s="1"/>
  <c r="AQ156" i="6" a="1"/>
  <c r="AQ156" i="6"/>
  <c r="AR156" i="6" a="1"/>
  <c r="AR156" i="6" s="1"/>
  <c r="AS156" i="6" a="1"/>
  <c r="AS156" i="6" s="1"/>
  <c r="AK157" i="6" a="1"/>
  <c r="AK157" i="6" s="1"/>
  <c r="AL157" i="6" a="1"/>
  <c r="AL157" i="6"/>
  <c r="AM157" i="6" a="1"/>
  <c r="AM157" i="6" s="1"/>
  <c r="AN157" i="6" a="1"/>
  <c r="AN157" i="6" s="1"/>
  <c r="AO157" i="6" a="1"/>
  <c r="AO157" i="6" s="1"/>
  <c r="AP157" i="6" a="1"/>
  <c r="AP157" i="6"/>
  <c r="AQ157" i="6" a="1"/>
  <c r="AQ157" i="6" s="1"/>
  <c r="AR157" i="6" a="1"/>
  <c r="AR157" i="6" s="1"/>
  <c r="AS157" i="6" a="1"/>
  <c r="AS157" i="6" s="1"/>
  <c r="AK158" i="6" a="1"/>
  <c r="AK158" i="6" s="1"/>
  <c r="AL158" i="6" a="1"/>
  <c r="AL158" i="6" s="1"/>
  <c r="AM158" i="6" a="1"/>
  <c r="AM158" i="6" s="1"/>
  <c r="AN158" i="6" a="1"/>
  <c r="AN158" i="6" s="1"/>
  <c r="AO158" i="6" a="1"/>
  <c r="AO158" i="6" s="1"/>
  <c r="AP158" i="6" a="1"/>
  <c r="AP158" i="6" s="1"/>
  <c r="AQ158" i="6" a="1"/>
  <c r="AQ158" i="6" s="1"/>
  <c r="AR158" i="6" a="1"/>
  <c r="AR158" i="6" s="1"/>
  <c r="AS158" i="6" a="1"/>
  <c r="AS158" i="6" s="1"/>
  <c r="AK159" i="6" a="1"/>
  <c r="AK159" i="6" s="1"/>
  <c r="AL159" i="6" a="1"/>
  <c r="AL159" i="6" s="1"/>
  <c r="AM159" i="6" a="1"/>
  <c r="AM159" i="6" s="1"/>
  <c r="AN159" i="6" a="1"/>
  <c r="AN159" i="6" s="1"/>
  <c r="AO159" i="6" a="1"/>
  <c r="AO159" i="6" s="1"/>
  <c r="AP159" i="6" a="1"/>
  <c r="AP159" i="6" s="1"/>
  <c r="AQ159" i="6" a="1"/>
  <c r="AQ159" i="6" s="1"/>
  <c r="AR159" i="6" a="1"/>
  <c r="AR159" i="6"/>
  <c r="AS159" i="6" a="1"/>
  <c r="AS159" i="6" s="1"/>
  <c r="AK160" i="6" a="1"/>
  <c r="AK160" i="6" s="1"/>
  <c r="AL160" i="6" a="1"/>
  <c r="AL160" i="6" s="1"/>
  <c r="AM160" i="6" a="1"/>
  <c r="AM160" i="6"/>
  <c r="AN160" i="6" a="1"/>
  <c r="AN160" i="6" s="1"/>
  <c r="AO160" i="6" a="1"/>
  <c r="AO160" i="6" s="1"/>
  <c r="AP160" i="6" a="1"/>
  <c r="AP160" i="6" s="1"/>
  <c r="AQ160" i="6" a="1"/>
  <c r="AQ160" i="6"/>
  <c r="AR160" i="6" a="1"/>
  <c r="AR160" i="6" s="1"/>
  <c r="AS160" i="6" a="1"/>
  <c r="AS160" i="6" s="1"/>
  <c r="AK161" i="6" a="1"/>
  <c r="AK161" i="6" s="1"/>
  <c r="AL161" i="6" a="1"/>
  <c r="AL161" i="6"/>
  <c r="AM161" i="6" a="1"/>
  <c r="AM161" i="6" s="1"/>
  <c r="AN161" i="6" a="1"/>
  <c r="AN161" i="6" s="1"/>
  <c r="AO161" i="6" a="1"/>
  <c r="AO161" i="6" s="1"/>
  <c r="AP161" i="6" a="1"/>
  <c r="AP161" i="6" s="1"/>
  <c r="AQ161" i="6" a="1"/>
  <c r="AQ161" i="6" s="1"/>
  <c r="AR161" i="6" a="1"/>
  <c r="AR161" i="6" s="1"/>
  <c r="AS161" i="6" a="1"/>
  <c r="AS161" i="6" s="1"/>
  <c r="AK162" i="6" a="1"/>
  <c r="AK162" i="6" s="1"/>
  <c r="AL162" i="6" a="1"/>
  <c r="AL162" i="6" s="1"/>
  <c r="AM162" i="6" a="1"/>
  <c r="AM162" i="6" s="1"/>
  <c r="AN162" i="6" a="1"/>
  <c r="AN162" i="6" s="1"/>
  <c r="AO162" i="6" a="1"/>
  <c r="AO162" i="6" s="1"/>
  <c r="AP162" i="6" a="1"/>
  <c r="AP162" i="6" s="1"/>
  <c r="AQ162" i="6" a="1"/>
  <c r="AQ162" i="6" s="1"/>
  <c r="AR162" i="6" a="1"/>
  <c r="AR162" i="6" s="1"/>
  <c r="AS162" i="6" a="1"/>
  <c r="AS162" i="6" s="1"/>
  <c r="AK163" i="6" a="1"/>
  <c r="AK163" i="6" s="1"/>
  <c r="AL163" i="6" a="1"/>
  <c r="AL163" i="6" s="1"/>
  <c r="AM163" i="6" a="1"/>
  <c r="AM163" i="6" s="1"/>
  <c r="AN163" i="6" a="1"/>
  <c r="AN163" i="6"/>
  <c r="AO163" i="6" a="1"/>
  <c r="AO163" i="6" s="1"/>
  <c r="AP163" i="6" a="1"/>
  <c r="AP163" i="6" s="1"/>
  <c r="AQ163" i="6" a="1"/>
  <c r="AQ163" i="6" s="1"/>
  <c r="AR163" i="6" a="1"/>
  <c r="AR163" i="6"/>
  <c r="AS163" i="6" a="1"/>
  <c r="AS163" i="6" s="1"/>
  <c r="AK164" i="6" a="1"/>
  <c r="AK164" i="6" s="1"/>
  <c r="AL164" i="6" a="1"/>
  <c r="AL164" i="6" s="1"/>
  <c r="AM164" i="6" a="1"/>
  <c r="AM164" i="6"/>
  <c r="AN164" i="6" a="1"/>
  <c r="AN164" i="6" s="1"/>
  <c r="AO164" i="6" a="1"/>
  <c r="AO164" i="6" s="1"/>
  <c r="AP164" i="6" a="1"/>
  <c r="AP164" i="6" s="1"/>
  <c r="AQ164" i="6" a="1"/>
  <c r="AQ164" i="6"/>
  <c r="AR164" i="6" a="1"/>
  <c r="AR164" i="6" s="1"/>
  <c r="AS164" i="6" a="1"/>
  <c r="AS164" i="6" s="1"/>
  <c r="AK165" i="6" a="1"/>
  <c r="AK165" i="6" s="1"/>
  <c r="AL165" i="6" a="1"/>
  <c r="AL165" i="6" s="1"/>
  <c r="AM165" i="6" a="1"/>
  <c r="AM165" i="6" s="1"/>
  <c r="AN165" i="6" a="1"/>
  <c r="AN165" i="6" s="1"/>
  <c r="AO165" i="6" a="1"/>
  <c r="AO165" i="6" s="1"/>
  <c r="AP165" i="6" a="1"/>
  <c r="AP165" i="6" s="1"/>
  <c r="AQ165" i="6" a="1"/>
  <c r="AQ165" i="6" s="1"/>
  <c r="AR165" i="6" a="1"/>
  <c r="AR165" i="6" s="1"/>
  <c r="AS165" i="6" a="1"/>
  <c r="AS165" i="6" s="1"/>
  <c r="AK166" i="6" a="1"/>
  <c r="AK166" i="6" s="1"/>
  <c r="AL166" i="6" a="1"/>
  <c r="AL166" i="6" s="1"/>
  <c r="AM166" i="6" a="1"/>
  <c r="AM166" i="6" s="1"/>
  <c r="AN166" i="6" a="1"/>
  <c r="AN166" i="6" s="1"/>
  <c r="AO166" i="6" a="1"/>
  <c r="AO166" i="6" s="1"/>
  <c r="AP166" i="6" a="1"/>
  <c r="AP166" i="6" s="1"/>
  <c r="AQ166" i="6" a="1"/>
  <c r="AQ166" i="6" s="1"/>
  <c r="AR166" i="6" a="1"/>
  <c r="AR166" i="6" s="1"/>
  <c r="AS166" i="6" a="1"/>
  <c r="AS166" i="6"/>
  <c r="AK167" i="6" a="1"/>
  <c r="AK167" i="6" s="1"/>
  <c r="AL167" i="6" a="1"/>
  <c r="AL167" i="6" s="1"/>
  <c r="AM167" i="6" a="1"/>
  <c r="AM167" i="6" s="1"/>
  <c r="AN167" i="6" a="1"/>
  <c r="AN167" i="6"/>
  <c r="AO167" i="6" a="1"/>
  <c r="AO167" i="6" s="1"/>
  <c r="AP167" i="6" a="1"/>
  <c r="AP167" i="6" s="1"/>
  <c r="AQ167" i="6" a="1"/>
  <c r="AQ167" i="6" s="1"/>
  <c r="AR167" i="6" a="1"/>
  <c r="AR167" i="6"/>
  <c r="AS167" i="6" a="1"/>
  <c r="AS167" i="6" s="1"/>
  <c r="AK168" i="6" a="1"/>
  <c r="AK168" i="6" s="1"/>
  <c r="AL168" i="6" a="1"/>
  <c r="AL168" i="6" s="1"/>
  <c r="AM168" i="6" a="1"/>
  <c r="AM168" i="6"/>
  <c r="AN168" i="6" a="1"/>
  <c r="AN168" i="6" s="1"/>
  <c r="AO168" i="6" a="1"/>
  <c r="AO168" i="6" s="1"/>
  <c r="AP168" i="6" a="1"/>
  <c r="AP168" i="6" s="1"/>
  <c r="AQ168" i="6" a="1"/>
  <c r="AQ168" i="6" s="1"/>
  <c r="AR168" i="6" a="1"/>
  <c r="AR168" i="6" s="1"/>
  <c r="AS168" i="6" a="1"/>
  <c r="AS168" i="6" s="1"/>
  <c r="AK169" i="6" a="1"/>
  <c r="AK169" i="6" s="1"/>
  <c r="AL169" i="6" a="1"/>
  <c r="AL169" i="6" s="1"/>
  <c r="AM169" i="6" a="1"/>
  <c r="AM169" i="6" s="1"/>
  <c r="AN169" i="6" a="1"/>
  <c r="AN169" i="6" s="1"/>
  <c r="AO169" i="6" a="1"/>
  <c r="AO169" i="6" s="1"/>
  <c r="AP169" i="6" a="1"/>
  <c r="AP169" i="6" s="1"/>
  <c r="AQ169" i="6" a="1"/>
  <c r="AQ169" i="6" s="1"/>
  <c r="AR169" i="6" a="1"/>
  <c r="AR169" i="6" s="1"/>
  <c r="AS169" i="6" a="1"/>
  <c r="AS169" i="6" s="1"/>
  <c r="AK170" i="6" a="1"/>
  <c r="AK170" i="6" s="1"/>
  <c r="AL170" i="6" a="1"/>
  <c r="AL170" i="6" s="1"/>
  <c r="AM170" i="6" a="1"/>
  <c r="AM170" i="6" s="1"/>
  <c r="AN170" i="6" a="1"/>
  <c r="AN170" i="6" s="1"/>
  <c r="AO170" i="6" a="1"/>
  <c r="AO170" i="6"/>
  <c r="AP170" i="6" a="1"/>
  <c r="AP170" i="6" s="1"/>
  <c r="AQ170" i="6" a="1"/>
  <c r="AQ170" i="6" s="1"/>
  <c r="AR170" i="6" a="1"/>
  <c r="AR170" i="6" s="1"/>
  <c r="AS170" i="6" a="1"/>
  <c r="AS170" i="6"/>
  <c r="AK171" i="6" a="1"/>
  <c r="AK171" i="6" s="1"/>
  <c r="AL171" i="6" a="1"/>
  <c r="AL171" i="6" s="1"/>
  <c r="AM171" i="6" a="1"/>
  <c r="AM171" i="6" s="1"/>
  <c r="AN171" i="6" a="1"/>
  <c r="AN171" i="6"/>
  <c r="AO171" i="6" a="1"/>
  <c r="AO171" i="6" s="1"/>
  <c r="AP171" i="6" a="1"/>
  <c r="AP171" i="6" s="1"/>
  <c r="AQ171" i="6" a="1"/>
  <c r="AQ171" i="6" s="1"/>
  <c r="AR171" i="6" a="1"/>
  <c r="AR171" i="6"/>
  <c r="AS171" i="6" a="1"/>
  <c r="AS171" i="6" s="1"/>
  <c r="AK172" i="6" a="1"/>
  <c r="AK172" i="6" s="1"/>
  <c r="AL172" i="6" a="1"/>
  <c r="AL172" i="6" s="1"/>
  <c r="AM172" i="6" a="1"/>
  <c r="AM172" i="6" s="1"/>
  <c r="AN172" i="6" a="1"/>
  <c r="AN172" i="6" s="1"/>
  <c r="AO172" i="6" a="1"/>
  <c r="AO172" i="6" s="1"/>
  <c r="AP172" i="6" a="1"/>
  <c r="AP172" i="6" s="1"/>
  <c r="AQ172" i="6" a="1"/>
  <c r="AQ172" i="6" s="1"/>
  <c r="AR172" i="6" a="1"/>
  <c r="AR172" i="6" s="1"/>
  <c r="AS172" i="6" a="1"/>
  <c r="AS172" i="6" s="1"/>
  <c r="AK173" i="6" a="1"/>
  <c r="AK173" i="6" s="1"/>
  <c r="AL173" i="6" a="1"/>
  <c r="AL173" i="6" s="1"/>
  <c r="AM173" i="6" a="1"/>
  <c r="AM173" i="6" s="1"/>
  <c r="AN173" i="6" a="1"/>
  <c r="AN173" i="6" s="1"/>
  <c r="AO173" i="6" a="1"/>
  <c r="AO173" i="6" s="1"/>
  <c r="AP173" i="6" a="1"/>
  <c r="AP173" i="6" s="1"/>
  <c r="AQ173" i="6" a="1"/>
  <c r="AQ173" i="6" s="1"/>
  <c r="AR173" i="6" a="1"/>
  <c r="AR173" i="6" s="1"/>
  <c r="AS173" i="6" a="1"/>
  <c r="AS173" i="6" s="1"/>
  <c r="AK174" i="6" a="1"/>
  <c r="AK174" i="6"/>
  <c r="AL174" i="6" a="1"/>
  <c r="AL174" i="6" s="1"/>
  <c r="AM174" i="6" a="1"/>
  <c r="AM174" i="6" s="1"/>
  <c r="AN174" i="6" a="1"/>
  <c r="AN174" i="6" s="1"/>
  <c r="AO174" i="6" a="1"/>
  <c r="AO174" i="6"/>
  <c r="AP174" i="6" a="1"/>
  <c r="AP174" i="6" s="1"/>
  <c r="AQ174" i="6" a="1"/>
  <c r="AQ174" i="6" s="1"/>
  <c r="AR174" i="6" a="1"/>
  <c r="AR174" i="6" s="1"/>
  <c r="AS174" i="6" a="1"/>
  <c r="AS174" i="6"/>
  <c r="AK175" i="6" a="1"/>
  <c r="AK175" i="6" s="1"/>
  <c r="AL175" i="6" a="1"/>
  <c r="AL175" i="6" s="1"/>
  <c r="AM175" i="6" a="1"/>
  <c r="AM175" i="6" s="1"/>
  <c r="AN175" i="6" a="1"/>
  <c r="AN175" i="6"/>
  <c r="AO175" i="6" a="1"/>
  <c r="AO175" i="6" s="1"/>
  <c r="AP175" i="6" a="1"/>
  <c r="AP175" i="6" s="1"/>
  <c r="AQ175" i="6" a="1"/>
  <c r="AQ175" i="6" s="1"/>
  <c r="AR175" i="6" a="1"/>
  <c r="AR175" i="6" s="1"/>
  <c r="AS175" i="6" a="1"/>
  <c r="AS175" i="6" s="1"/>
  <c r="AK176" i="6" a="1"/>
  <c r="AK176" i="6" s="1"/>
  <c r="AL176" i="6" a="1"/>
  <c r="AL176" i="6" s="1"/>
  <c r="AM176" i="6" a="1"/>
  <c r="AM176" i="6"/>
  <c r="AN176" i="6" a="1"/>
  <c r="AN176" i="6" s="1"/>
  <c r="AO176" i="6" a="1"/>
  <c r="AO176" i="6" s="1"/>
  <c r="AP176" i="6" a="1"/>
  <c r="AP176" i="6" s="1"/>
  <c r="AQ176" i="6" a="1"/>
  <c r="AQ176" i="6" s="1"/>
  <c r="AR176" i="6" a="1"/>
  <c r="AR176" i="6" s="1"/>
  <c r="AS176" i="6" a="1"/>
  <c r="AS176" i="6" s="1"/>
  <c r="AK177" i="6" a="1"/>
  <c r="AK177" i="6" s="1"/>
  <c r="AL177" i="6" a="1"/>
  <c r="AL177" i="6" s="1"/>
  <c r="AM177" i="6" a="1"/>
  <c r="AM177" i="6" s="1"/>
  <c r="AN177" i="6" a="1"/>
  <c r="AN177" i="6" s="1"/>
  <c r="AO177" i="6" a="1"/>
  <c r="AO177" i="6" s="1"/>
  <c r="AP177" i="6" a="1"/>
  <c r="AP177" i="6"/>
  <c r="AQ177" i="6" a="1"/>
  <c r="AQ177" i="6" s="1"/>
  <c r="AR177" i="6" a="1"/>
  <c r="AR177" i="6" s="1"/>
  <c r="AS177" i="6" a="1"/>
  <c r="AS177" i="6" s="1"/>
  <c r="AK178" i="6" a="1"/>
  <c r="AK178" i="6"/>
  <c r="AL178" i="6" a="1"/>
  <c r="AL178" i="6" s="1"/>
  <c r="AM178" i="6" a="1"/>
  <c r="AM178" i="6" s="1"/>
  <c r="AN178" i="6" a="1"/>
  <c r="AN178" i="6" s="1"/>
  <c r="AO178" i="6" a="1"/>
  <c r="AO178" i="6"/>
  <c r="AP178" i="6" a="1"/>
  <c r="AP178" i="6" s="1"/>
  <c r="AQ178" i="6" a="1"/>
  <c r="AQ178" i="6" s="1"/>
  <c r="AR178" i="6" a="1"/>
  <c r="AR178" i="6" s="1"/>
  <c r="AS178" i="6" a="1"/>
  <c r="AS178" i="6"/>
  <c r="AK179" i="6" a="1"/>
  <c r="AK179" i="6" s="1"/>
  <c r="AL179" i="6" a="1"/>
  <c r="AL179" i="6" s="1"/>
  <c r="AM179" i="6" a="1"/>
  <c r="AM179" i="6" s="1"/>
  <c r="AN179" i="6" a="1"/>
  <c r="AN179" i="6" s="1"/>
  <c r="AO179" i="6" a="1"/>
  <c r="AO179" i="6" s="1"/>
  <c r="AP179" i="6" a="1"/>
  <c r="AP179" i="6" s="1"/>
  <c r="AQ179" i="6" a="1"/>
  <c r="AQ179" i="6" s="1"/>
  <c r="AR179" i="6" a="1"/>
  <c r="AR179" i="6"/>
  <c r="AS179" i="6" a="1"/>
  <c r="AS179" i="6" s="1"/>
  <c r="AK180" i="6" a="1"/>
  <c r="AK180" i="6" s="1"/>
  <c r="AL180" i="6" a="1"/>
  <c r="AL180" i="6" s="1"/>
  <c r="AM180" i="6" a="1"/>
  <c r="AM180" i="6" s="1"/>
  <c r="AN180" i="6" a="1"/>
  <c r="AN180" i="6"/>
  <c r="AO180" i="6" a="1"/>
  <c r="AO180" i="6" s="1"/>
  <c r="AP180" i="6" a="1"/>
  <c r="AP180" i="6" s="1"/>
  <c r="AQ180" i="6" a="1"/>
  <c r="AQ180" i="6" s="1"/>
  <c r="AR180" i="6" a="1"/>
  <c r="AR180" i="6" s="1"/>
  <c r="AS180" i="6" a="1"/>
  <c r="AS180" i="6"/>
  <c r="AK181" i="6" a="1"/>
  <c r="AK181" i="6"/>
  <c r="AL181" i="6" a="1"/>
  <c r="AL181" i="6" s="1"/>
  <c r="AM181" i="6" a="1"/>
  <c r="AM181" i="6" s="1"/>
  <c r="AN181" i="6" a="1"/>
  <c r="AN181" i="6"/>
  <c r="AO181" i="6" a="1"/>
  <c r="AO181" i="6"/>
  <c r="AP181" i="6" a="1"/>
  <c r="AP181" i="6" s="1"/>
  <c r="AQ181" i="6" a="1"/>
  <c r="AQ181" i="6" s="1"/>
  <c r="AR181" i="6" a="1"/>
  <c r="AR181" i="6"/>
  <c r="AS181" i="6" a="1"/>
  <c r="AS181" i="6"/>
  <c r="AK182" i="6" a="1"/>
  <c r="AK182" i="6" s="1"/>
  <c r="AL182" i="6" a="1"/>
  <c r="AL182" i="6" s="1"/>
  <c r="AM182" i="6" a="1"/>
  <c r="AM182" i="6"/>
  <c r="AN182" i="6" a="1"/>
  <c r="AN182" i="6"/>
  <c r="AO182" i="6" a="1"/>
  <c r="AO182" i="6" s="1"/>
  <c r="AP182" i="6" a="1"/>
  <c r="AP182" i="6" s="1"/>
  <c r="AQ182" i="6" a="1"/>
  <c r="AQ182" i="6"/>
  <c r="AR182" i="6" a="1"/>
  <c r="AR182" i="6"/>
  <c r="AS182" i="6" a="1"/>
  <c r="AS182" i="6" s="1"/>
  <c r="AK183" i="6" a="1"/>
  <c r="AK183" i="6" s="1"/>
  <c r="AL183" i="6" a="1"/>
  <c r="AL183" i="6"/>
  <c r="AM183" i="6" a="1"/>
  <c r="AM183" i="6"/>
  <c r="AN183" i="6" a="1"/>
  <c r="AN183" i="6" s="1"/>
  <c r="AO183" i="6" a="1"/>
  <c r="AO183" i="6" s="1"/>
  <c r="AP183" i="6" a="1"/>
  <c r="AP183" i="6"/>
  <c r="AQ183" i="6" a="1"/>
  <c r="AQ183" i="6"/>
  <c r="AR183" i="6" a="1"/>
  <c r="AR183" i="6" s="1"/>
  <c r="AS183" i="6" a="1"/>
  <c r="AS183" i="6" s="1"/>
  <c r="AK184" i="6" a="1"/>
  <c r="AK184" i="6"/>
  <c r="AL184" i="6" a="1"/>
  <c r="AL184" i="6"/>
  <c r="AM184" i="6" a="1"/>
  <c r="AM184" i="6" s="1"/>
  <c r="AN184" i="6" a="1"/>
  <c r="AN184" i="6" s="1"/>
  <c r="AO184" i="6" a="1"/>
  <c r="AO184" i="6"/>
  <c r="AP184" i="6" a="1"/>
  <c r="AP184" i="6"/>
  <c r="AQ184" i="6" a="1"/>
  <c r="AQ184" i="6" s="1"/>
  <c r="AR184" i="6" a="1"/>
  <c r="AR184" i="6" s="1"/>
  <c r="AS184" i="6" a="1"/>
  <c r="AS184" i="6"/>
  <c r="AK185" i="6" a="1"/>
  <c r="AK185" i="6"/>
  <c r="AL185" i="6" a="1"/>
  <c r="AL185" i="6" s="1"/>
  <c r="AM185" i="6" a="1"/>
  <c r="AM185" i="6" s="1"/>
  <c r="AN185" i="6" a="1"/>
  <c r="AN185" i="6"/>
  <c r="AO185" i="6" a="1"/>
  <c r="AO185" i="6"/>
  <c r="AP185" i="6" a="1"/>
  <c r="AP185" i="6" s="1"/>
  <c r="AQ185" i="6" a="1"/>
  <c r="AQ185" i="6" s="1"/>
  <c r="AR185" i="6" a="1"/>
  <c r="AR185" i="6"/>
  <c r="AS185" i="6" a="1"/>
  <c r="AS185" i="6"/>
  <c r="AK186" i="6" a="1"/>
  <c r="AK186" i="6" s="1"/>
  <c r="AL186" i="6" a="1"/>
  <c r="AL186" i="6" s="1"/>
  <c r="AM186" i="6" a="1"/>
  <c r="AM186" i="6"/>
  <c r="AN186" i="6" a="1"/>
  <c r="AN186" i="6"/>
  <c r="AO186" i="6" a="1"/>
  <c r="AO186" i="6" s="1"/>
  <c r="AP186" i="6" a="1"/>
  <c r="AP186" i="6" s="1"/>
  <c r="AQ186" i="6" a="1"/>
  <c r="AQ186" i="6"/>
  <c r="AR186" i="6" a="1"/>
  <c r="AR186" i="6"/>
  <c r="AS186" i="6" a="1"/>
  <c r="AS186" i="6" s="1"/>
  <c r="AK187" i="6" a="1"/>
  <c r="AK187" i="6" s="1"/>
  <c r="AL187" i="6" a="1"/>
  <c r="AL187" i="6"/>
  <c r="AM187" i="6" a="1"/>
  <c r="AM187" i="6"/>
  <c r="AN187" i="6" a="1"/>
  <c r="AN187" i="6" s="1"/>
  <c r="AO187" i="6" a="1"/>
  <c r="AO187" i="6" s="1"/>
  <c r="AP187" i="6" a="1"/>
  <c r="AP187" i="6"/>
  <c r="AQ187" i="6" a="1"/>
  <c r="AQ187" i="6"/>
  <c r="AR187" i="6" a="1"/>
  <c r="AR187" i="6" s="1"/>
  <c r="AS187" i="6" a="1"/>
  <c r="AS187" i="6" s="1"/>
  <c r="AK188" i="6" a="1"/>
  <c r="AK188" i="6"/>
  <c r="AL188" i="6" a="1"/>
  <c r="AL188" i="6"/>
  <c r="AM188" i="6" a="1"/>
  <c r="AM188" i="6" s="1"/>
  <c r="AN188" i="6" a="1"/>
  <c r="AN188" i="6" s="1"/>
  <c r="AO188" i="6" a="1"/>
  <c r="AO188" i="6"/>
  <c r="AP188" i="6" a="1"/>
  <c r="AP188" i="6"/>
  <c r="AQ188" i="6" a="1"/>
  <c r="AQ188" i="6" s="1"/>
  <c r="AR188" i="6" a="1"/>
  <c r="AR188" i="6" s="1"/>
  <c r="AS188" i="6" a="1"/>
  <c r="AS188" i="6"/>
  <c r="AK189" i="6" a="1"/>
  <c r="AK189" i="6"/>
  <c r="AL189" i="6" a="1"/>
  <c r="AL189" i="6" s="1"/>
  <c r="AM189" i="6" a="1"/>
  <c r="AM189" i="6" s="1"/>
  <c r="AN189" i="6" a="1"/>
  <c r="AN189" i="6"/>
  <c r="AO189" i="6" a="1"/>
  <c r="AO189" i="6"/>
  <c r="AP189" i="6" a="1"/>
  <c r="AP189" i="6" s="1"/>
  <c r="AQ189" i="6" a="1"/>
  <c r="AQ189" i="6" s="1"/>
  <c r="AR189" i="6" a="1"/>
  <c r="AR189" i="6"/>
  <c r="AS189" i="6" a="1"/>
  <c r="AS189" i="6"/>
  <c r="AK190" i="6" a="1"/>
  <c r="AK190" i="6" s="1"/>
  <c r="AL190" i="6" a="1"/>
  <c r="AL190" i="6" s="1"/>
  <c r="AM190" i="6" a="1"/>
  <c r="AM190" i="6"/>
  <c r="AN190" i="6" a="1"/>
  <c r="AN190" i="6"/>
  <c r="AO190" i="6" a="1"/>
  <c r="AO190" i="6" s="1"/>
  <c r="AP190" i="6" a="1"/>
  <c r="AP190" i="6" s="1"/>
  <c r="AQ190" i="6" a="1"/>
  <c r="AQ190" i="6"/>
  <c r="AR190" i="6" a="1"/>
  <c r="AR190" i="6"/>
  <c r="AS190" i="6" a="1"/>
  <c r="AS190" i="6" s="1"/>
  <c r="AK191" i="6" a="1"/>
  <c r="AK191" i="6" s="1"/>
  <c r="AL191" i="6" a="1"/>
  <c r="AL191" i="6"/>
  <c r="AM191" i="6" a="1"/>
  <c r="AM191" i="6"/>
  <c r="AN191" i="6" a="1"/>
  <c r="AN191" i="6" s="1"/>
  <c r="AO191" i="6" a="1"/>
  <c r="AO191" i="6" s="1"/>
  <c r="AP191" i="6" a="1"/>
  <c r="AP191" i="6"/>
  <c r="AQ191" i="6" a="1"/>
  <c r="AQ191" i="6"/>
  <c r="AR191" i="6" a="1"/>
  <c r="AR191" i="6" s="1"/>
  <c r="AS191" i="6" a="1"/>
  <c r="AS191" i="6" s="1"/>
  <c r="AK192" i="6" a="1"/>
  <c r="AK192" i="6"/>
  <c r="AL192" i="6" a="1"/>
  <c r="AL192" i="6"/>
  <c r="AM192" i="6" a="1"/>
  <c r="AM192" i="6" s="1"/>
  <c r="AN192" i="6" a="1"/>
  <c r="AN192" i="6" s="1"/>
  <c r="AO192" i="6" a="1"/>
  <c r="AO192" i="6"/>
  <c r="AP192" i="6" a="1"/>
  <c r="AP192" i="6"/>
  <c r="AQ192" i="6" a="1"/>
  <c r="AQ192" i="6" s="1"/>
  <c r="AR192" i="6" a="1"/>
  <c r="AR192" i="6" s="1"/>
  <c r="AS192" i="6" a="1"/>
  <c r="AS192" i="6"/>
  <c r="AK193" i="6" a="1"/>
  <c r="AK193" i="6"/>
  <c r="AL193" i="6" a="1"/>
  <c r="AL193" i="6" s="1"/>
  <c r="AM193" i="6" a="1"/>
  <c r="AM193" i="6" s="1"/>
  <c r="AN193" i="6" a="1"/>
  <c r="AN193" i="6"/>
  <c r="AO193" i="6" a="1"/>
  <c r="AO193" i="6"/>
  <c r="AP193" i="6" a="1"/>
  <c r="AP193" i="6" s="1"/>
  <c r="AQ193" i="6" a="1"/>
  <c r="AQ193" i="6" s="1"/>
  <c r="AR193" i="6" a="1"/>
  <c r="AR193" i="6"/>
  <c r="AS193" i="6" a="1"/>
  <c r="AS193" i="6"/>
  <c r="AL194" i="6" a="1"/>
  <c r="AL194" i="6" s="1"/>
  <c r="AM194" i="6" a="1"/>
  <c r="AM194" i="6" s="1"/>
  <c r="AN194" i="6" a="1"/>
  <c r="AN194" i="6" s="1"/>
  <c r="AO194" i="6" a="1"/>
  <c r="AO194" i="6" s="1"/>
  <c r="AP194" i="6" a="1"/>
  <c r="AP194" i="6" s="1"/>
  <c r="AQ194" i="6" a="1"/>
  <c r="AQ194" i="6" s="1"/>
  <c r="AL142" i="6" a="1"/>
  <c r="AL142" i="6" s="1"/>
  <c r="AM142" i="6" a="1"/>
  <c r="AM142" i="6" s="1"/>
  <c r="AN142" i="6" a="1"/>
  <c r="AN142" i="6"/>
  <c r="AO142" i="6" a="1"/>
  <c r="AO142" i="6" s="1"/>
  <c r="AP142" i="6" a="1"/>
  <c r="AP142" i="6" s="1"/>
  <c r="AQ142" i="6" a="1"/>
  <c r="AQ142" i="6" s="1"/>
  <c r="AR142" i="6" a="1"/>
  <c r="AR142" i="6"/>
  <c r="AK142" i="6" a="1"/>
  <c r="AK142" i="6" s="1"/>
  <c r="AJ143" i="6" a="1"/>
  <c r="AJ143" i="6" s="1"/>
  <c r="AJ144" i="6" a="1"/>
  <c r="AJ144" i="6" s="1"/>
  <c r="AJ145" i="6" a="1"/>
  <c r="AJ145" i="6" s="1"/>
  <c r="AJ146" i="6" a="1"/>
  <c r="AJ146" i="6"/>
  <c r="AJ147" i="6" a="1"/>
  <c r="AJ147" i="6" s="1"/>
  <c r="AJ148" i="6" a="1"/>
  <c r="AJ148" i="6" s="1"/>
  <c r="AJ149" i="6" a="1"/>
  <c r="AJ149" i="6" s="1"/>
  <c r="AJ150" i="6" a="1"/>
  <c r="AJ150" i="6"/>
  <c r="AJ151" i="6" a="1"/>
  <c r="AJ151" i="6" s="1"/>
  <c r="AJ152" i="6" a="1"/>
  <c r="AJ152" i="6" s="1"/>
  <c r="AJ153" i="6" a="1"/>
  <c r="AJ153" i="6" s="1"/>
  <c r="AJ154" i="6" a="1"/>
  <c r="AJ154" i="6"/>
  <c r="AJ155" i="6" a="1"/>
  <c r="AJ155" i="6" s="1"/>
  <c r="AJ156" i="6" a="1"/>
  <c r="AJ156" i="6" s="1"/>
  <c r="AJ157" i="6" a="1"/>
  <c r="AJ157" i="6" s="1"/>
  <c r="AJ158" i="6" a="1"/>
  <c r="AJ158" i="6"/>
  <c r="AJ159" i="6" a="1"/>
  <c r="AJ159" i="6" s="1"/>
  <c r="AJ160" i="6" a="1"/>
  <c r="AJ160" i="6" s="1"/>
  <c r="AJ161" i="6" a="1"/>
  <c r="AJ161" i="6" s="1"/>
  <c r="AJ162" i="6" a="1"/>
  <c r="AJ162" i="6"/>
  <c r="AJ163" i="6" a="1"/>
  <c r="AJ163" i="6" s="1"/>
  <c r="AJ164" i="6" a="1"/>
  <c r="AJ164" i="6" s="1"/>
  <c r="AJ165" i="6" a="1"/>
  <c r="AJ165" i="6" s="1"/>
  <c r="AJ166" i="6" a="1"/>
  <c r="AJ166" i="6"/>
  <c r="AJ167" i="6" a="1"/>
  <c r="AJ167" i="6" s="1"/>
  <c r="AJ168" i="6" a="1"/>
  <c r="AJ168" i="6" s="1"/>
  <c r="AJ169" i="6" a="1"/>
  <c r="AJ169" i="6" s="1"/>
  <c r="AJ170" i="6" a="1"/>
  <c r="AJ170" i="6"/>
  <c r="AJ171" i="6" a="1"/>
  <c r="AJ171" i="6" s="1"/>
  <c r="AJ172" i="6" a="1"/>
  <c r="AJ172" i="6" s="1"/>
  <c r="AJ173" i="6" a="1"/>
  <c r="AJ173" i="6" s="1"/>
  <c r="AJ174" i="6" a="1"/>
  <c r="AJ174" i="6"/>
  <c r="AJ175" i="6" a="1"/>
  <c r="AJ175" i="6" s="1"/>
  <c r="AJ176" i="6" a="1"/>
  <c r="AJ176" i="6" s="1"/>
  <c r="AJ177" i="6" a="1"/>
  <c r="AJ177" i="6" s="1"/>
  <c r="AJ178" i="6" a="1"/>
  <c r="AJ178" i="6"/>
  <c r="AJ179" i="6" a="1"/>
  <c r="AJ179" i="6" s="1"/>
  <c r="AJ180" i="6" a="1"/>
  <c r="AJ180" i="6" s="1"/>
  <c r="AJ181" i="6" a="1"/>
  <c r="AJ181" i="6" s="1"/>
  <c r="AJ182" i="6" a="1"/>
  <c r="AJ182" i="6"/>
  <c r="AJ183" i="6" a="1"/>
  <c r="AJ183" i="6" s="1"/>
  <c r="AJ184" i="6" a="1"/>
  <c r="AJ184" i="6" s="1"/>
  <c r="AJ185" i="6" a="1"/>
  <c r="AJ185" i="6" s="1"/>
  <c r="AJ186" i="6" a="1"/>
  <c r="AJ186" i="6"/>
  <c r="AJ187" i="6" a="1"/>
  <c r="AJ187" i="6" s="1"/>
  <c r="AJ188" i="6" a="1"/>
  <c r="AJ188" i="6" s="1"/>
  <c r="AJ189" i="6" a="1"/>
  <c r="AJ189" i="6" s="1"/>
  <c r="AJ190" i="6" a="1"/>
  <c r="AJ190" i="6"/>
  <c r="AJ191" i="6" a="1"/>
  <c r="AJ191" i="6" s="1"/>
  <c r="AJ192" i="6" a="1"/>
  <c r="AJ192" i="6" s="1"/>
  <c r="AJ193" i="6" a="1"/>
  <c r="AJ193" i="6" s="1"/>
  <c r="AJ142" i="6" a="1"/>
  <c r="AJ142" i="6" s="1"/>
  <c r="B133" i="6"/>
  <c r="B132" i="6"/>
  <c r="B130" i="6"/>
  <c r="B126" i="6"/>
  <c r="Y123" i="6"/>
  <c r="AI114" i="6" s="1" a="1"/>
  <c r="AI114" i="6" s="1"/>
  <c r="AJ123" i="6"/>
  <c r="AJ122" i="6" a="1"/>
  <c r="AJ122" i="6" s="1"/>
  <c r="AJ115" i="6" a="1"/>
  <c r="AJ115" i="6" s="1"/>
  <c r="AJ116" i="6" a="1"/>
  <c r="AJ116" i="6" s="1"/>
  <c r="AJ117" i="6" a="1"/>
  <c r="AJ117" i="6" s="1"/>
  <c r="AJ118" i="6" a="1"/>
  <c r="AJ118" i="6"/>
  <c r="AJ119" i="6" a="1"/>
  <c r="AJ119" i="6" s="1"/>
  <c r="AJ120" i="6" a="1"/>
  <c r="AJ120" i="6" s="1"/>
  <c r="AJ121" i="6" a="1"/>
  <c r="AJ121" i="6" s="1"/>
  <c r="AJ114" i="6" a="1"/>
  <c r="AJ114" i="6" s="1"/>
  <c r="B103" i="6"/>
  <c r="Y98" i="6"/>
  <c r="B30" i="6"/>
  <c r="BL213" i="7" l="1"/>
  <c r="AS194" i="6" a="1"/>
  <c r="AS194" i="6" s="1"/>
  <c r="AR194" i="6" a="1"/>
  <c r="AR194" i="6" s="1"/>
  <c r="AS195" i="6" s="1"/>
  <c r="AK198" i="6" s="1"/>
  <c r="AT142" i="6"/>
  <c r="AL198" i="6" l="1"/>
  <c r="AL123" i="6"/>
  <c r="AL122" i="6"/>
  <c r="AL121" i="6"/>
  <c r="AL120" i="6"/>
  <c r="AL119" i="6"/>
  <c r="AL118" i="6"/>
  <c r="AL117" i="6"/>
  <c r="AL116" i="6"/>
  <c r="AL115" i="6"/>
  <c r="AL114" i="6"/>
  <c r="AF21" i="6" l="1"/>
  <c r="B32" i="5"/>
  <c r="AI27" i="5"/>
  <c r="AG21" i="7" s="1"/>
  <c r="AH27" i="5"/>
  <c r="B33" i="5" s="1"/>
  <c r="AG27" i="5"/>
  <c r="B31" i="5" s="1"/>
  <c r="AF27" i="5"/>
  <c r="B34" i="5" s="1"/>
  <c r="CK214" i="7" l="1"/>
  <c r="B221" i="7" s="1"/>
  <c r="AI161" i="7"/>
  <c r="AH213" i="7" s="1"/>
  <c r="B219" i="7" s="1"/>
  <c r="AG164" i="7"/>
  <c r="AG172" i="7"/>
  <c r="AG180" i="7"/>
  <c r="AG188" i="7"/>
  <c r="AG196" i="7"/>
  <c r="AG204" i="7"/>
  <c r="AG194" i="7"/>
  <c r="AG171" i="7"/>
  <c r="AG161" i="7"/>
  <c r="AG165" i="7"/>
  <c r="AG173" i="7"/>
  <c r="AG181" i="7"/>
  <c r="AG189" i="7"/>
  <c r="AG197" i="7"/>
  <c r="AG205" i="7"/>
  <c r="AG143" i="7"/>
  <c r="B147" i="7" s="1"/>
  <c r="AG211" i="7"/>
  <c r="AG166" i="7"/>
  <c r="AG174" i="7"/>
  <c r="AG182" i="7"/>
  <c r="AG190" i="7"/>
  <c r="AG198" i="7"/>
  <c r="AG206" i="7"/>
  <c r="AG121" i="7"/>
  <c r="B131" i="7" s="1"/>
  <c r="AG162" i="7"/>
  <c r="AG186" i="7"/>
  <c r="AG202" i="7"/>
  <c r="AG163" i="7"/>
  <c r="AG179" i="7"/>
  <c r="AG195" i="7"/>
  <c r="AG167" i="7"/>
  <c r="AG175" i="7"/>
  <c r="AG183" i="7"/>
  <c r="AG191" i="7"/>
  <c r="AG199" i="7"/>
  <c r="AG207" i="7"/>
  <c r="AG178" i="7"/>
  <c r="AG187" i="7"/>
  <c r="AG203" i="7"/>
  <c r="AG168" i="7"/>
  <c r="AG176" i="7"/>
  <c r="AG184" i="7"/>
  <c r="AG192" i="7"/>
  <c r="AG200" i="7"/>
  <c r="AG208" i="7"/>
  <c r="AH121" i="7"/>
  <c r="B133" i="7" s="1"/>
  <c r="AG210" i="7"/>
  <c r="AG212" i="7"/>
  <c r="AG169" i="7"/>
  <c r="AG177" i="7"/>
  <c r="AG185" i="7"/>
  <c r="AG193" i="7"/>
  <c r="AG201" i="7"/>
  <c r="AG209" i="7"/>
  <c r="AH143" i="7"/>
  <c r="B149" i="7" s="1"/>
  <c r="AG170" i="7"/>
  <c r="AH95" i="7"/>
  <c r="B110" i="7" s="1"/>
  <c r="AL68" i="7"/>
  <c r="B85" i="7" s="1"/>
  <c r="AG95" i="7"/>
  <c r="B108" i="7" s="1"/>
  <c r="AH48" i="7"/>
  <c r="B59" i="7" s="1"/>
  <c r="B31" i="7"/>
  <c r="AG67" i="7"/>
  <c r="B81" i="7" s="1"/>
  <c r="AG48" i="7"/>
  <c r="B57" i="7" s="1"/>
  <c r="AH27" i="7"/>
  <c r="B33" i="7" s="1"/>
  <c r="AL49" i="7"/>
  <c r="B61" i="7" s="1"/>
  <c r="AI27" i="7" a="1"/>
  <c r="AI27" i="7" s="1"/>
  <c r="B35" i="7" s="1"/>
  <c r="AH67" i="7"/>
  <c r="B83" i="7" s="1"/>
  <c r="AG21" i="6"/>
  <c r="B10" i="10"/>
  <c r="B10" i="9"/>
  <c r="B10" i="11"/>
  <c r="B8" i="8"/>
  <c r="B8" i="7"/>
  <c r="B8" i="6"/>
  <c r="B8" i="5"/>
  <c r="B10" i="14"/>
  <c r="B10" i="13"/>
  <c r="B9" i="1"/>
  <c r="BY67" i="14"/>
  <c r="BY33" i="14"/>
  <c r="BY66" i="14"/>
  <c r="BY65" i="14"/>
  <c r="BY64" i="14"/>
  <c r="BY63" i="14"/>
  <c r="BY62" i="14"/>
  <c r="BY61" i="14"/>
  <c r="BY60" i="14"/>
  <c r="BY59" i="14"/>
  <c r="BY58" i="14"/>
  <c r="BY57" i="14"/>
  <c r="BY56" i="14"/>
  <c r="BY55" i="14"/>
  <c r="BY54" i="14"/>
  <c r="BY53" i="14"/>
  <c r="BY52" i="14"/>
  <c r="BY51" i="14"/>
  <c r="BY50" i="14"/>
  <c r="BY49" i="14"/>
  <c r="BY48" i="14"/>
  <c r="BY47" i="14"/>
  <c r="BY46" i="14"/>
  <c r="BY45" i="14"/>
  <c r="BY44" i="14"/>
  <c r="BY43" i="14"/>
  <c r="BY42" i="14"/>
  <c r="BY41" i="14"/>
  <c r="BY40" i="14"/>
  <c r="BY39" i="14"/>
  <c r="BY38" i="14"/>
  <c r="BY37" i="14"/>
  <c r="BY36" i="14"/>
  <c r="BY35" i="14"/>
  <c r="BY34" i="14"/>
  <c r="AI45" i="6" l="1"/>
  <c r="B105" i="6" s="1"/>
  <c r="AJ88" i="6"/>
  <c r="AH45" i="6"/>
  <c r="B104" i="6" s="1"/>
  <c r="AJ82" i="6"/>
  <c r="AI25" i="6" a="1"/>
  <c r="AI25" i="6" s="1"/>
  <c r="B32" i="6" s="1"/>
  <c r="BC143" i="6"/>
  <c r="AK199" i="6" s="1"/>
  <c r="AH142" i="6"/>
  <c r="B200" i="6" s="1"/>
  <c r="AJ70" i="6"/>
  <c r="AH25" i="6"/>
  <c r="B31" i="6" s="1"/>
  <c r="AJ58" i="6"/>
  <c r="AH114" i="6"/>
  <c r="B131" i="6" s="1"/>
  <c r="AG114" i="6"/>
  <c r="B129" i="6" s="1"/>
  <c r="AG142" i="6"/>
  <c r="B198" i="6" s="1"/>
  <c r="AG25" i="6"/>
  <c r="B29" i="6" s="1"/>
  <c r="AJ96" i="6"/>
  <c r="AG45" i="6"/>
  <c r="B102" i="6" s="1"/>
  <c r="AJ95" i="6"/>
  <c r="AG213" i="7"/>
  <c r="B217" i="7" s="1"/>
  <c r="BY68" i="14"/>
  <c r="B68" i="14" s="1"/>
  <c r="AL199" i="6" l="1"/>
  <c r="AJ201" i="6"/>
  <c r="B203" i="6" s="1"/>
  <c r="AJ98" i="6"/>
  <c r="B106" i="6" s="1"/>
  <c r="N10" i="12"/>
  <c r="AL574" i="12" l="1"/>
  <c r="AM574" i="12" s="1"/>
  <c r="N10" i="10"/>
  <c r="N10" i="13"/>
  <c r="N10" i="9"/>
  <c r="N9" i="1"/>
  <c r="N10" i="11"/>
  <c r="N8" i="8"/>
  <c r="N8" i="7"/>
  <c r="N8" i="6"/>
  <c r="N8" i="5"/>
  <c r="N10" i="14"/>
  <c r="AL10" i="12"/>
  <c r="AM10" i="12" s="1"/>
  <c r="AL95" i="12"/>
  <c r="AM95" i="12" s="1"/>
  <c r="AL134" i="12"/>
  <c r="AM134" i="12" s="1"/>
  <c r="AL153" i="12"/>
  <c r="AM153" i="12" s="1"/>
  <c r="AL213" i="12"/>
  <c r="AM213" i="12" s="1"/>
  <c r="AL15" i="12"/>
  <c r="AM15" i="12" s="1"/>
  <c r="AL56" i="12"/>
  <c r="AM56" i="12" s="1"/>
  <c r="AL97" i="12"/>
  <c r="AM97" i="12" s="1"/>
  <c r="AL138" i="12"/>
  <c r="AM138" i="12" s="1"/>
  <c r="AL230" i="12"/>
  <c r="AM230" i="12" s="1"/>
  <c r="AL39" i="12"/>
  <c r="AM39" i="12" s="1"/>
  <c r="AL79" i="12"/>
  <c r="AM79" i="12" s="1"/>
  <c r="AL119" i="12"/>
  <c r="AM119" i="12" s="1"/>
  <c r="AL159" i="12"/>
  <c r="AM159" i="12" s="1"/>
  <c r="AL378" i="12"/>
  <c r="AM378" i="12" s="1"/>
  <c r="AL18" i="12"/>
  <c r="AM18" i="12" s="1"/>
  <c r="AL40" i="12"/>
  <c r="AM40" i="12" s="1"/>
  <c r="AL63" i="12"/>
  <c r="AM63" i="12" s="1"/>
  <c r="AL81" i="12"/>
  <c r="AM81" i="12" s="1"/>
  <c r="AL103" i="12"/>
  <c r="AM103" i="12" s="1"/>
  <c r="AL124" i="12"/>
  <c r="AM124" i="12" s="1"/>
  <c r="AL141" i="12"/>
  <c r="AM141" i="12" s="1"/>
  <c r="AL160" i="12"/>
  <c r="AM160" i="12" s="1"/>
  <c r="AL181" i="12"/>
  <c r="AM181" i="12" s="1"/>
  <c r="AL240" i="12"/>
  <c r="AM240" i="12" s="1"/>
  <c r="AL379" i="12"/>
  <c r="AM379" i="12" s="1"/>
  <c r="AL23" i="12"/>
  <c r="AM23" i="12" s="1"/>
  <c r="AL42" i="12"/>
  <c r="AM42" i="12" s="1"/>
  <c r="AL64" i="12"/>
  <c r="AM64" i="12" s="1"/>
  <c r="AL86" i="12"/>
  <c r="AM86" i="12" s="1"/>
  <c r="AL105" i="12"/>
  <c r="AM105" i="12" s="1"/>
  <c r="AL125" i="12"/>
  <c r="AM125" i="12" s="1"/>
  <c r="AL146" i="12"/>
  <c r="AM146" i="12" s="1"/>
  <c r="AL162" i="12"/>
  <c r="AM162" i="12" s="1"/>
  <c r="AL185" i="12"/>
  <c r="AM185" i="12" s="1"/>
  <c r="AL275" i="12"/>
  <c r="AM275" i="12" s="1"/>
  <c r="AL393" i="12"/>
  <c r="AM393" i="12" s="1"/>
  <c r="AL32" i="12"/>
  <c r="AM32" i="12" s="1"/>
  <c r="AL55" i="12"/>
  <c r="AM55" i="12" s="1"/>
  <c r="AL116" i="12"/>
  <c r="AM116" i="12" s="1"/>
  <c r="AL174" i="12"/>
  <c r="AM174" i="12" s="1"/>
  <c r="AL34" i="12"/>
  <c r="AM34" i="12" s="1"/>
  <c r="AL78" i="12"/>
  <c r="AM78" i="12" s="1"/>
  <c r="AL117" i="12"/>
  <c r="AM117" i="12" s="1"/>
  <c r="AL154" i="12"/>
  <c r="AM154" i="12" s="1"/>
  <c r="AL175" i="12"/>
  <c r="AM175" i="12" s="1"/>
  <c r="AL343" i="12"/>
  <c r="AM343" i="12" s="1"/>
  <c r="AL16" i="12"/>
  <c r="AM16" i="12" s="1"/>
  <c r="AL58" i="12"/>
  <c r="AM58" i="12" s="1"/>
  <c r="AL102" i="12"/>
  <c r="AM102" i="12" s="1"/>
  <c r="AL139" i="12"/>
  <c r="AM139" i="12" s="1"/>
  <c r="AL177" i="12"/>
  <c r="AM177" i="12" s="1"/>
  <c r="AL232" i="12"/>
  <c r="AM232" i="12" s="1"/>
  <c r="AL24" i="12"/>
  <c r="AM24" i="12" s="1"/>
  <c r="AL47" i="12"/>
  <c r="AM47" i="12" s="1"/>
  <c r="AL66" i="12"/>
  <c r="AM66" i="12" s="1"/>
  <c r="AL87" i="12"/>
  <c r="AM87" i="12" s="1"/>
  <c r="AL109" i="12"/>
  <c r="AM109" i="12" s="1"/>
  <c r="AL127" i="12"/>
  <c r="AM127" i="12" s="1"/>
  <c r="AL147" i="12"/>
  <c r="AM147" i="12" s="1"/>
  <c r="AL166" i="12"/>
  <c r="AM166" i="12" s="1"/>
  <c r="AL186" i="12"/>
  <c r="AM186" i="12" s="1"/>
  <c r="AL279" i="12"/>
  <c r="AM279" i="12" s="1"/>
  <c r="AL448" i="12"/>
  <c r="AM448" i="12" s="1"/>
  <c r="AL7" i="12"/>
  <c r="AM7" i="12" s="1"/>
  <c r="AL26" i="12"/>
  <c r="AM26" i="12" s="1"/>
  <c r="AL48" i="12"/>
  <c r="AM48" i="12" s="1"/>
  <c r="AL71" i="12"/>
  <c r="AM71" i="12" s="1"/>
  <c r="AL89" i="12"/>
  <c r="AM89" i="12" s="1"/>
  <c r="AL110" i="12"/>
  <c r="AM110" i="12" s="1"/>
  <c r="AL131" i="12"/>
  <c r="AM131" i="12" s="1"/>
  <c r="AL148" i="12"/>
  <c r="AM148" i="12" s="1"/>
  <c r="AL167" i="12"/>
  <c r="AM167" i="12" s="1"/>
  <c r="AL202" i="12"/>
  <c r="AM202" i="12" s="1"/>
  <c r="AL290" i="12"/>
  <c r="AM290" i="12" s="1"/>
  <c r="AL451" i="12"/>
  <c r="AM451" i="12" s="1"/>
  <c r="AL74" i="12"/>
  <c r="AM74" i="12" s="1"/>
  <c r="AL329" i="12"/>
  <c r="AM329" i="12" s="1"/>
  <c r="AL8" i="12"/>
  <c r="AM8" i="12" s="1"/>
  <c r="AL31" i="12"/>
  <c r="AM31" i="12" s="1"/>
  <c r="AL50" i="12"/>
  <c r="AM50" i="12" s="1"/>
  <c r="AL72" i="12"/>
  <c r="AM72" i="12" s="1"/>
  <c r="AL94" i="12"/>
  <c r="AM94" i="12" s="1"/>
  <c r="AL112" i="12"/>
  <c r="AM112" i="12" s="1"/>
  <c r="AL132" i="12"/>
  <c r="AM132" i="12" s="1"/>
  <c r="AL152" i="12"/>
  <c r="AM152" i="12" s="1"/>
  <c r="AL169" i="12"/>
  <c r="AM169" i="12" s="1"/>
  <c r="AL203" i="12"/>
  <c r="AM203" i="12" s="1"/>
  <c r="AL328" i="12"/>
  <c r="AM328" i="12" s="1"/>
  <c r="AL480" i="12"/>
  <c r="AM480" i="12" s="1"/>
  <c r="AL9" i="12"/>
  <c r="AM9" i="12" s="1"/>
  <c r="AL17" i="12"/>
  <c r="AM17" i="12" s="1"/>
  <c r="AL25" i="12"/>
  <c r="AM25" i="12" s="1"/>
  <c r="AL33" i="12"/>
  <c r="AM33" i="12" s="1"/>
  <c r="AL41" i="12"/>
  <c r="AM41" i="12" s="1"/>
  <c r="AL49" i="12"/>
  <c r="AM49" i="12" s="1"/>
  <c r="AL57" i="12"/>
  <c r="AM57" i="12" s="1"/>
  <c r="AL65" i="12"/>
  <c r="AM65" i="12" s="1"/>
  <c r="AL73" i="12"/>
  <c r="AM73" i="12" s="1"/>
  <c r="AL80" i="12"/>
  <c r="AM80" i="12" s="1"/>
  <c r="AL88" i="12"/>
  <c r="AM88" i="12" s="1"/>
  <c r="AL96" i="12"/>
  <c r="AM96" i="12" s="1"/>
  <c r="AL104" i="12"/>
  <c r="AM104" i="12" s="1"/>
  <c r="AL111" i="12"/>
  <c r="AM111" i="12" s="1"/>
  <c r="AL118" i="12"/>
  <c r="AM118" i="12" s="1"/>
  <c r="AL126" i="12"/>
  <c r="AM126" i="12" s="1"/>
  <c r="AL133" i="12"/>
  <c r="AM133" i="12" s="1"/>
  <c r="AL140" i="12"/>
  <c r="AM140" i="12" s="1"/>
  <c r="AL161" i="12"/>
  <c r="AM161" i="12" s="1"/>
  <c r="AL168" i="12"/>
  <c r="AM168" i="12" s="1"/>
  <c r="AL176" i="12"/>
  <c r="AM176" i="12" s="1"/>
  <c r="AL208" i="12"/>
  <c r="AM208" i="12" s="1"/>
  <c r="AL239" i="12"/>
  <c r="AM239" i="12" s="1"/>
  <c r="AL289" i="12"/>
  <c r="AM289" i="12" s="1"/>
  <c r="AL339" i="12"/>
  <c r="AM339" i="12" s="1"/>
  <c r="AL392" i="12"/>
  <c r="AM392" i="12" s="1"/>
  <c r="AL479" i="12"/>
  <c r="AM479" i="12" s="1"/>
  <c r="AL11" i="12"/>
  <c r="AM11" i="12" s="1"/>
  <c r="AL19" i="12"/>
  <c r="AM19" i="12" s="1"/>
  <c r="AL27" i="12"/>
  <c r="AM27" i="12" s="1"/>
  <c r="AL35" i="12"/>
  <c r="AM35" i="12" s="1"/>
  <c r="AL43" i="12"/>
  <c r="AM43" i="12" s="1"/>
  <c r="AL51" i="12"/>
  <c r="AM51" i="12" s="1"/>
  <c r="AL59" i="12"/>
  <c r="AM59" i="12" s="1"/>
  <c r="AL67" i="12"/>
  <c r="AM67" i="12" s="1"/>
  <c r="AL75" i="12"/>
  <c r="AM75" i="12" s="1"/>
  <c r="AL82" i="12"/>
  <c r="AM82" i="12" s="1"/>
  <c r="AL90" i="12"/>
  <c r="AM90" i="12" s="1"/>
  <c r="AL98" i="12"/>
  <c r="AM98" i="12" s="1"/>
  <c r="AL113" i="12"/>
  <c r="AM113" i="12" s="1"/>
  <c r="AL120" i="12"/>
  <c r="AM120" i="12" s="1"/>
  <c r="AL128" i="12"/>
  <c r="AM128" i="12" s="1"/>
  <c r="AL135" i="12"/>
  <c r="AM135" i="12" s="1"/>
  <c r="AL142" i="12"/>
  <c r="AM142" i="12" s="1"/>
  <c r="AL149" i="12"/>
  <c r="AM149" i="12" s="1"/>
  <c r="AL155" i="12"/>
  <c r="AM155" i="12" s="1"/>
  <c r="AL163" i="12"/>
  <c r="AM163" i="12" s="1"/>
  <c r="AL170" i="12"/>
  <c r="AM170" i="12" s="1"/>
  <c r="AL178" i="12"/>
  <c r="AM178" i="12" s="1"/>
  <c r="AL187" i="12"/>
  <c r="AM187" i="12" s="1"/>
  <c r="AL218" i="12"/>
  <c r="AM218" i="12" s="1"/>
  <c r="AL250" i="12"/>
  <c r="AM250" i="12" s="1"/>
  <c r="AL303" i="12"/>
  <c r="AM303" i="12" s="1"/>
  <c r="AL353" i="12"/>
  <c r="AM353" i="12" s="1"/>
  <c r="AL407" i="12"/>
  <c r="AM407" i="12" s="1"/>
  <c r="AL511" i="12"/>
  <c r="AM511" i="12" s="1"/>
  <c r="AL4" i="12"/>
  <c r="AM4" i="12" s="1"/>
  <c r="AL12" i="12"/>
  <c r="AM12" i="12" s="1"/>
  <c r="AL20" i="12"/>
  <c r="AM20" i="12" s="1"/>
  <c r="AL28" i="12"/>
  <c r="AM28" i="12" s="1"/>
  <c r="AL36" i="12"/>
  <c r="AM36" i="12" s="1"/>
  <c r="AL44" i="12"/>
  <c r="AM44" i="12" s="1"/>
  <c r="AL52" i="12"/>
  <c r="AM52" i="12" s="1"/>
  <c r="AL60" i="12"/>
  <c r="AM60" i="12" s="1"/>
  <c r="AL68" i="12"/>
  <c r="AM68" i="12" s="1"/>
  <c r="AL76" i="12"/>
  <c r="AM76" i="12" s="1"/>
  <c r="AL83" i="12"/>
  <c r="AM83" i="12" s="1"/>
  <c r="AL91" i="12"/>
  <c r="AM91" i="12" s="1"/>
  <c r="AL99" i="12"/>
  <c r="AM99" i="12" s="1"/>
  <c r="AL106" i="12"/>
  <c r="AM106" i="12" s="1"/>
  <c r="AL114" i="12"/>
  <c r="AM114" i="12" s="1"/>
  <c r="AL121" i="12"/>
  <c r="AM121" i="12" s="1"/>
  <c r="AL129" i="12"/>
  <c r="AM129" i="12" s="1"/>
  <c r="AL136" i="12"/>
  <c r="AM136" i="12" s="1"/>
  <c r="AL143" i="12"/>
  <c r="AM143" i="12" s="1"/>
  <c r="AL156" i="12"/>
  <c r="AM156" i="12" s="1"/>
  <c r="AL164" i="12"/>
  <c r="AM164" i="12" s="1"/>
  <c r="AL171" i="12"/>
  <c r="AM171" i="12" s="1"/>
  <c r="AL179" i="12"/>
  <c r="AM179" i="12" s="1"/>
  <c r="AL192" i="12"/>
  <c r="AM192" i="12" s="1"/>
  <c r="AL219" i="12"/>
  <c r="AM219" i="12" s="1"/>
  <c r="AL251" i="12"/>
  <c r="AM251" i="12" s="1"/>
  <c r="AL304" i="12"/>
  <c r="AM304" i="12" s="1"/>
  <c r="AL354" i="12"/>
  <c r="AM354" i="12" s="1"/>
  <c r="AL408" i="12"/>
  <c r="AM408" i="12" s="1"/>
  <c r="AL512" i="12"/>
  <c r="AM512" i="12" s="1"/>
  <c r="AL5" i="12"/>
  <c r="AM5" i="12" s="1"/>
  <c r="AL13" i="12"/>
  <c r="AM13" i="12" s="1"/>
  <c r="AL21" i="12"/>
  <c r="AM21" i="12" s="1"/>
  <c r="AL29" i="12"/>
  <c r="AM29" i="12" s="1"/>
  <c r="AL37" i="12"/>
  <c r="AM37" i="12" s="1"/>
  <c r="AL45" i="12"/>
  <c r="AM45" i="12" s="1"/>
  <c r="AL53" i="12"/>
  <c r="AM53" i="12" s="1"/>
  <c r="AL61" i="12"/>
  <c r="AM61" i="12" s="1"/>
  <c r="AL69" i="12"/>
  <c r="AM69" i="12" s="1"/>
  <c r="AL77" i="12"/>
  <c r="AM77" i="12" s="1"/>
  <c r="AL84" i="12"/>
  <c r="AM84" i="12" s="1"/>
  <c r="AL92" i="12"/>
  <c r="AM92" i="12" s="1"/>
  <c r="AL100" i="12"/>
  <c r="AM100" i="12" s="1"/>
  <c r="AL107" i="12"/>
  <c r="AM107" i="12" s="1"/>
  <c r="AL115" i="12"/>
  <c r="AM115" i="12" s="1"/>
  <c r="AL122" i="12"/>
  <c r="AM122" i="12" s="1"/>
  <c r="AL137" i="12"/>
  <c r="AM137" i="12" s="1"/>
  <c r="AL144" i="12"/>
  <c r="AM144" i="12" s="1"/>
  <c r="AL150" i="12"/>
  <c r="AM150" i="12" s="1"/>
  <c r="AL157" i="12"/>
  <c r="AM157" i="12" s="1"/>
  <c r="AL165" i="12"/>
  <c r="AM165" i="12" s="1"/>
  <c r="AL172" i="12"/>
  <c r="AM172" i="12" s="1"/>
  <c r="AL193" i="12"/>
  <c r="AM193" i="12" s="1"/>
  <c r="AL224" i="12"/>
  <c r="AM224" i="12" s="1"/>
  <c r="AL264" i="12"/>
  <c r="AM264" i="12" s="1"/>
  <c r="AL314" i="12"/>
  <c r="AM314" i="12" s="1"/>
  <c r="AL367" i="12"/>
  <c r="AM367" i="12" s="1"/>
  <c r="AL427" i="12"/>
  <c r="AM427" i="12" s="1"/>
  <c r="AL543" i="12"/>
  <c r="AM543" i="12" s="1"/>
  <c r="AL6" i="12"/>
  <c r="AM6" i="12" s="1"/>
  <c r="AL14" i="12"/>
  <c r="AM14" i="12" s="1"/>
  <c r="AL22" i="12"/>
  <c r="AM22" i="12" s="1"/>
  <c r="AL30" i="12"/>
  <c r="AM30" i="12" s="1"/>
  <c r="AL38" i="12"/>
  <c r="AM38" i="12" s="1"/>
  <c r="AL46" i="12"/>
  <c r="AM46" i="12" s="1"/>
  <c r="AL54" i="12"/>
  <c r="AM54" i="12" s="1"/>
  <c r="AL62" i="12"/>
  <c r="AM62" i="12" s="1"/>
  <c r="AL70" i="12"/>
  <c r="AM70" i="12" s="1"/>
  <c r="AL85" i="12"/>
  <c r="AM85" i="12" s="1"/>
  <c r="AL93" i="12"/>
  <c r="AM93" i="12" s="1"/>
  <c r="AL101" i="12"/>
  <c r="AM101" i="12" s="1"/>
  <c r="AL108" i="12"/>
  <c r="AM108" i="12" s="1"/>
  <c r="AL123" i="12"/>
  <c r="AM123" i="12" s="1"/>
  <c r="AL130" i="12"/>
  <c r="AM130" i="12" s="1"/>
  <c r="AL145" i="12"/>
  <c r="AM145" i="12" s="1"/>
  <c r="AL151" i="12"/>
  <c r="AM151" i="12" s="1"/>
  <c r="AL158" i="12"/>
  <c r="AM158" i="12" s="1"/>
  <c r="AL173" i="12"/>
  <c r="AM173" i="12" s="1"/>
  <c r="AL180" i="12"/>
  <c r="AM180" i="12" s="1"/>
  <c r="AL197" i="12"/>
  <c r="AM197" i="12" s="1"/>
  <c r="AL225" i="12"/>
  <c r="AM225" i="12" s="1"/>
  <c r="AL265" i="12"/>
  <c r="AM265" i="12" s="1"/>
  <c r="AL315" i="12"/>
  <c r="AM315" i="12" s="1"/>
  <c r="AL368" i="12"/>
  <c r="AM368" i="12" s="1"/>
  <c r="AL431" i="12"/>
  <c r="AM431" i="12" s="1"/>
  <c r="AL544" i="12"/>
  <c r="AM544" i="12" s="1"/>
  <c r="AL198" i="12"/>
  <c r="AM198" i="12" s="1"/>
  <c r="AL204" i="12"/>
  <c r="AM204" i="12" s="1"/>
  <c r="AL214" i="12"/>
  <c r="AM214" i="12" s="1"/>
  <c r="AL241" i="12"/>
  <c r="AM241" i="12" s="1"/>
  <c r="AL255" i="12"/>
  <c r="AM255" i="12" s="1"/>
  <c r="AL266" i="12"/>
  <c r="AM266" i="12" s="1"/>
  <c r="AL280" i="12"/>
  <c r="AM280" i="12" s="1"/>
  <c r="AL291" i="12"/>
  <c r="AM291" i="12" s="1"/>
  <c r="AL305" i="12"/>
  <c r="AM305" i="12" s="1"/>
  <c r="AL319" i="12"/>
  <c r="AM319" i="12" s="1"/>
  <c r="AL330" i="12"/>
  <c r="AM330" i="12" s="1"/>
  <c r="AL344" i="12"/>
  <c r="AM344" i="12" s="1"/>
  <c r="AL355" i="12"/>
  <c r="AM355" i="12" s="1"/>
  <c r="AL369" i="12"/>
  <c r="AM369" i="12" s="1"/>
  <c r="AL383" i="12"/>
  <c r="AM383" i="12" s="1"/>
  <c r="AL394" i="12"/>
  <c r="AM394" i="12" s="1"/>
  <c r="AL411" i="12"/>
  <c r="AM411" i="12" s="1"/>
  <c r="AL432" i="12"/>
  <c r="AM432" i="12" s="1"/>
  <c r="AL455" i="12"/>
  <c r="AM455" i="12" s="1"/>
  <c r="AL487" i="12"/>
  <c r="AM487" i="12" s="1"/>
  <c r="AL519" i="12"/>
  <c r="AM519" i="12" s="1"/>
  <c r="AL551" i="12"/>
  <c r="AM551" i="12" s="1"/>
  <c r="AL182" i="12"/>
  <c r="AM182" i="12" s="1"/>
  <c r="AL188" i="12"/>
  <c r="AM188" i="12" s="1"/>
  <c r="AL194" i="12"/>
  <c r="AM194" i="12" s="1"/>
  <c r="AL199" i="12"/>
  <c r="AM199" i="12" s="1"/>
  <c r="AL209" i="12"/>
  <c r="AM209" i="12" s="1"/>
  <c r="AL215" i="12"/>
  <c r="AM215" i="12" s="1"/>
  <c r="AL220" i="12"/>
  <c r="AM220" i="12" s="1"/>
  <c r="AL227" i="12"/>
  <c r="AM227" i="12" s="1"/>
  <c r="AL233" i="12"/>
  <c r="AM233" i="12" s="1"/>
  <c r="AL242" i="12"/>
  <c r="AM242" i="12" s="1"/>
  <c r="AL256" i="12"/>
  <c r="AM256" i="12" s="1"/>
  <c r="AL267" i="12"/>
  <c r="AM267" i="12" s="1"/>
  <c r="AL281" i="12"/>
  <c r="AM281" i="12" s="1"/>
  <c r="AL295" i="12"/>
  <c r="AM295" i="12" s="1"/>
  <c r="AL306" i="12"/>
  <c r="AM306" i="12" s="1"/>
  <c r="AL320" i="12"/>
  <c r="AM320" i="12" s="1"/>
  <c r="AL331" i="12"/>
  <c r="AM331" i="12" s="1"/>
  <c r="AL345" i="12"/>
  <c r="AM345" i="12" s="1"/>
  <c r="AL359" i="12"/>
  <c r="AM359" i="12" s="1"/>
  <c r="AL370" i="12"/>
  <c r="AM370" i="12" s="1"/>
  <c r="AL384" i="12"/>
  <c r="AM384" i="12" s="1"/>
  <c r="AL395" i="12"/>
  <c r="AM395" i="12" s="1"/>
  <c r="AL415" i="12"/>
  <c r="AM415" i="12" s="1"/>
  <c r="AL435" i="12"/>
  <c r="AM435" i="12" s="1"/>
  <c r="AL456" i="12"/>
  <c r="AM456" i="12" s="1"/>
  <c r="AL488" i="12"/>
  <c r="AM488" i="12" s="1"/>
  <c r="AL520" i="12"/>
  <c r="AM520" i="12" s="1"/>
  <c r="AL552" i="12"/>
  <c r="AM552" i="12" s="1"/>
  <c r="AL183" i="12"/>
  <c r="AM183" i="12" s="1"/>
  <c r="AL189" i="12"/>
  <c r="AM189" i="12" s="1"/>
  <c r="AL195" i="12"/>
  <c r="AM195" i="12" s="1"/>
  <c r="AL205" i="12"/>
  <c r="AM205" i="12" s="1"/>
  <c r="AL216" i="12"/>
  <c r="AM216" i="12" s="1"/>
  <c r="AL221" i="12"/>
  <c r="AM221" i="12" s="1"/>
  <c r="AL234" i="12"/>
  <c r="AM234" i="12" s="1"/>
  <c r="AL243" i="12"/>
  <c r="AM243" i="12" s="1"/>
  <c r="AL257" i="12"/>
  <c r="AM257" i="12" s="1"/>
  <c r="AL271" i="12"/>
  <c r="AM271" i="12" s="1"/>
  <c r="AL282" i="12"/>
  <c r="AM282" i="12" s="1"/>
  <c r="AL296" i="12"/>
  <c r="AM296" i="12" s="1"/>
  <c r="AL307" i="12"/>
  <c r="AM307" i="12" s="1"/>
  <c r="AL321" i="12"/>
  <c r="AM321" i="12" s="1"/>
  <c r="AL335" i="12"/>
  <c r="AM335" i="12" s="1"/>
  <c r="AL346" i="12"/>
  <c r="AM346" i="12" s="1"/>
  <c r="AL360" i="12"/>
  <c r="AM360" i="12" s="1"/>
  <c r="AL371" i="12"/>
  <c r="AM371" i="12" s="1"/>
  <c r="AL385" i="12"/>
  <c r="AM385" i="12" s="1"/>
  <c r="AL399" i="12"/>
  <c r="AM399" i="12" s="1"/>
  <c r="AL416" i="12"/>
  <c r="AM416" i="12" s="1"/>
  <c r="AL439" i="12"/>
  <c r="AM439" i="12" s="1"/>
  <c r="AL463" i="12"/>
  <c r="AM463" i="12" s="1"/>
  <c r="AL495" i="12"/>
  <c r="AM495" i="12" s="1"/>
  <c r="AL527" i="12"/>
  <c r="AM527" i="12" s="1"/>
  <c r="AL559" i="12"/>
  <c r="AM559" i="12" s="1"/>
  <c r="AL190" i="12"/>
  <c r="AM190" i="12" s="1"/>
  <c r="AL200" i="12"/>
  <c r="AM200" i="12" s="1"/>
  <c r="AL210" i="12"/>
  <c r="AM210" i="12" s="1"/>
  <c r="AL222" i="12"/>
  <c r="AM222" i="12" s="1"/>
  <c r="AL228" i="12"/>
  <c r="AM228" i="12" s="1"/>
  <c r="AL235" i="12"/>
  <c r="AM235" i="12" s="1"/>
  <c r="AL247" i="12"/>
  <c r="AM247" i="12" s="1"/>
  <c r="AL258" i="12"/>
  <c r="AM258" i="12" s="1"/>
  <c r="AL272" i="12"/>
  <c r="AM272" i="12" s="1"/>
  <c r="AL283" i="12"/>
  <c r="AM283" i="12" s="1"/>
  <c r="AL297" i="12"/>
  <c r="AM297" i="12" s="1"/>
  <c r="AL311" i="12"/>
  <c r="AM311" i="12" s="1"/>
  <c r="AL322" i="12"/>
  <c r="AM322" i="12" s="1"/>
  <c r="AL336" i="12"/>
  <c r="AM336" i="12" s="1"/>
  <c r="AL347" i="12"/>
  <c r="AM347" i="12" s="1"/>
  <c r="AL361" i="12"/>
  <c r="AM361" i="12" s="1"/>
  <c r="AL375" i="12"/>
  <c r="AM375" i="12" s="1"/>
  <c r="AL386" i="12"/>
  <c r="AM386" i="12" s="1"/>
  <c r="AL400" i="12"/>
  <c r="AM400" i="12" s="1"/>
  <c r="AL419" i="12"/>
  <c r="AM419" i="12" s="1"/>
  <c r="AL440" i="12"/>
  <c r="AM440" i="12" s="1"/>
  <c r="AL464" i="12"/>
  <c r="AM464" i="12" s="1"/>
  <c r="AL496" i="12"/>
  <c r="AM496" i="12" s="1"/>
  <c r="AL528" i="12"/>
  <c r="AM528" i="12" s="1"/>
  <c r="AL560" i="12"/>
  <c r="AM560" i="12" s="1"/>
  <c r="AL184" i="12"/>
  <c r="AM184" i="12" s="1"/>
  <c r="AL191" i="12"/>
  <c r="AM191" i="12" s="1"/>
  <c r="AL196" i="12"/>
  <c r="AM196" i="12" s="1"/>
  <c r="AL206" i="12"/>
  <c r="AM206" i="12" s="1"/>
  <c r="AL211" i="12"/>
  <c r="AM211" i="12" s="1"/>
  <c r="AL217" i="12"/>
  <c r="AM217" i="12" s="1"/>
  <c r="AL223" i="12"/>
  <c r="AM223" i="12" s="1"/>
  <c r="AL237" i="12"/>
  <c r="AM237" i="12" s="1"/>
  <c r="AL248" i="12"/>
  <c r="AM248" i="12" s="1"/>
  <c r="AL259" i="12"/>
  <c r="AM259" i="12" s="1"/>
  <c r="AL273" i="12"/>
  <c r="AM273" i="12" s="1"/>
  <c r="AL287" i="12"/>
  <c r="AM287" i="12" s="1"/>
  <c r="AL298" i="12"/>
  <c r="AM298" i="12" s="1"/>
  <c r="AL312" i="12"/>
  <c r="AM312" i="12" s="1"/>
  <c r="AL323" i="12"/>
  <c r="AM323" i="12" s="1"/>
  <c r="AL337" i="12"/>
  <c r="AM337" i="12" s="1"/>
  <c r="AL351" i="12"/>
  <c r="AM351" i="12" s="1"/>
  <c r="AL362" i="12"/>
  <c r="AM362" i="12" s="1"/>
  <c r="AL376" i="12"/>
  <c r="AM376" i="12" s="1"/>
  <c r="AL387" i="12"/>
  <c r="AM387" i="12" s="1"/>
  <c r="AL401" i="12"/>
  <c r="AM401" i="12" s="1"/>
  <c r="AL423" i="12"/>
  <c r="AM423" i="12" s="1"/>
  <c r="AL443" i="12"/>
  <c r="AM443" i="12" s="1"/>
  <c r="AL471" i="12"/>
  <c r="AM471" i="12" s="1"/>
  <c r="AL503" i="12"/>
  <c r="AM503" i="12" s="1"/>
  <c r="AL535" i="12"/>
  <c r="AM535" i="12" s="1"/>
  <c r="AL567" i="12"/>
  <c r="AM567" i="12" s="1"/>
  <c r="AL201" i="12"/>
  <c r="AM201" i="12" s="1"/>
  <c r="AL207" i="12"/>
  <c r="AM207" i="12" s="1"/>
  <c r="AL212" i="12"/>
  <c r="AM212" i="12" s="1"/>
  <c r="AL229" i="12"/>
  <c r="AM229" i="12" s="1"/>
  <c r="AL238" i="12"/>
  <c r="AM238" i="12" s="1"/>
  <c r="AL249" i="12"/>
  <c r="AM249" i="12" s="1"/>
  <c r="AL263" i="12"/>
  <c r="AM263" i="12" s="1"/>
  <c r="AL274" i="12"/>
  <c r="AM274" i="12" s="1"/>
  <c r="AL288" i="12"/>
  <c r="AM288" i="12" s="1"/>
  <c r="AL299" i="12"/>
  <c r="AM299" i="12" s="1"/>
  <c r="AL313" i="12"/>
  <c r="AM313" i="12" s="1"/>
  <c r="AL327" i="12"/>
  <c r="AM327" i="12" s="1"/>
  <c r="AL338" i="12"/>
  <c r="AM338" i="12" s="1"/>
  <c r="AL352" i="12"/>
  <c r="AM352" i="12" s="1"/>
  <c r="AL363" i="12"/>
  <c r="AM363" i="12" s="1"/>
  <c r="AL377" i="12"/>
  <c r="AM377" i="12" s="1"/>
  <c r="AL391" i="12"/>
  <c r="AM391" i="12" s="1"/>
  <c r="AL403" i="12"/>
  <c r="AM403" i="12" s="1"/>
  <c r="AL424" i="12"/>
  <c r="AM424" i="12" s="1"/>
  <c r="AL447" i="12"/>
  <c r="AM447" i="12" s="1"/>
  <c r="AL472" i="12"/>
  <c r="AM472" i="12" s="1"/>
  <c r="AL504" i="12"/>
  <c r="AM504" i="12" s="1"/>
  <c r="AL536" i="12"/>
  <c r="AM536" i="12" s="1"/>
  <c r="AL568" i="12"/>
  <c r="AM568" i="12" s="1"/>
  <c r="AL409" i="12"/>
  <c r="AM409" i="12" s="1"/>
  <c r="AL417" i="12"/>
  <c r="AM417" i="12" s="1"/>
  <c r="AL425" i="12"/>
  <c r="AM425" i="12" s="1"/>
  <c r="AL433" i="12"/>
  <c r="AM433" i="12" s="1"/>
  <c r="AL441" i="12"/>
  <c r="AM441" i="12" s="1"/>
  <c r="AL449" i="12"/>
  <c r="AM449" i="12" s="1"/>
  <c r="AL457" i="12"/>
  <c r="AM457" i="12" s="1"/>
  <c r="AL465" i="12"/>
  <c r="AM465" i="12" s="1"/>
  <c r="AL473" i="12"/>
  <c r="AM473" i="12" s="1"/>
  <c r="AL481" i="12"/>
  <c r="AM481" i="12" s="1"/>
  <c r="AL489" i="12"/>
  <c r="AM489" i="12" s="1"/>
  <c r="AL497" i="12"/>
  <c r="AM497" i="12" s="1"/>
  <c r="AL505" i="12"/>
  <c r="AM505" i="12" s="1"/>
  <c r="AL513" i="12"/>
  <c r="AM513" i="12" s="1"/>
  <c r="AL521" i="12"/>
  <c r="AM521" i="12" s="1"/>
  <c r="AL529" i="12"/>
  <c r="AM529" i="12" s="1"/>
  <c r="AL537" i="12"/>
  <c r="AM537" i="12" s="1"/>
  <c r="AL545" i="12"/>
  <c r="AM545" i="12" s="1"/>
  <c r="AL553" i="12"/>
  <c r="AM553" i="12" s="1"/>
  <c r="AL561" i="12"/>
  <c r="AM561" i="12" s="1"/>
  <c r="AL569" i="12"/>
  <c r="AM569" i="12" s="1"/>
  <c r="AL402" i="12"/>
  <c r="AM402" i="12" s="1"/>
  <c r="AL410" i="12"/>
  <c r="AM410" i="12" s="1"/>
  <c r="AL418" i="12"/>
  <c r="AM418" i="12" s="1"/>
  <c r="AL426" i="12"/>
  <c r="AM426" i="12" s="1"/>
  <c r="AL434" i="12"/>
  <c r="AM434" i="12" s="1"/>
  <c r="AL442" i="12"/>
  <c r="AM442" i="12" s="1"/>
  <c r="AL450" i="12"/>
  <c r="AM450" i="12" s="1"/>
  <c r="AL458" i="12"/>
  <c r="AM458" i="12" s="1"/>
  <c r="AL466" i="12"/>
  <c r="AM466" i="12" s="1"/>
  <c r="AL474" i="12"/>
  <c r="AM474" i="12" s="1"/>
  <c r="AL482" i="12"/>
  <c r="AM482" i="12" s="1"/>
  <c r="AL490" i="12"/>
  <c r="AM490" i="12" s="1"/>
  <c r="AL498" i="12"/>
  <c r="AM498" i="12" s="1"/>
  <c r="AL506" i="12"/>
  <c r="AM506" i="12" s="1"/>
  <c r="AL514" i="12"/>
  <c r="AM514" i="12" s="1"/>
  <c r="AL522" i="12"/>
  <c r="AM522" i="12" s="1"/>
  <c r="AL530" i="12"/>
  <c r="AM530" i="12" s="1"/>
  <c r="AL538" i="12"/>
  <c r="AM538" i="12" s="1"/>
  <c r="AL546" i="12"/>
  <c r="AM546" i="12" s="1"/>
  <c r="AL554" i="12"/>
  <c r="AM554" i="12" s="1"/>
  <c r="AL562" i="12"/>
  <c r="AM562" i="12" s="1"/>
  <c r="AL570" i="12"/>
  <c r="AM570" i="12" s="1"/>
  <c r="AL459" i="12"/>
  <c r="AM459" i="12" s="1"/>
  <c r="AL467" i="12"/>
  <c r="AM467" i="12" s="1"/>
  <c r="AL475" i="12"/>
  <c r="AM475" i="12" s="1"/>
  <c r="AL483" i="12"/>
  <c r="AM483" i="12" s="1"/>
  <c r="AL491" i="12"/>
  <c r="AM491" i="12" s="1"/>
  <c r="AL499" i="12"/>
  <c r="AM499" i="12" s="1"/>
  <c r="AL507" i="12"/>
  <c r="AM507" i="12" s="1"/>
  <c r="AL515" i="12"/>
  <c r="AM515" i="12" s="1"/>
  <c r="AL523" i="12"/>
  <c r="AM523" i="12" s="1"/>
  <c r="AL531" i="12"/>
  <c r="AM531" i="12" s="1"/>
  <c r="AL539" i="12"/>
  <c r="AM539" i="12" s="1"/>
  <c r="AL547" i="12"/>
  <c r="AM547" i="12" s="1"/>
  <c r="AL555" i="12"/>
  <c r="AM555" i="12" s="1"/>
  <c r="AL563" i="12"/>
  <c r="AM563" i="12" s="1"/>
  <c r="AL571" i="12"/>
  <c r="AM571" i="12" s="1"/>
  <c r="AL226" i="12"/>
  <c r="AM226" i="12" s="1"/>
  <c r="AL231" i="12"/>
  <c r="AM231" i="12" s="1"/>
  <c r="AL236" i="12"/>
  <c r="AM236" i="12" s="1"/>
  <c r="AL244" i="12"/>
  <c r="AM244" i="12" s="1"/>
  <c r="AL252" i="12"/>
  <c r="AM252" i="12" s="1"/>
  <c r="AL260" i="12"/>
  <c r="AM260" i="12" s="1"/>
  <c r="AL268" i="12"/>
  <c r="AM268" i="12" s="1"/>
  <c r="AL276" i="12"/>
  <c r="AM276" i="12" s="1"/>
  <c r="AL284" i="12"/>
  <c r="AM284" i="12" s="1"/>
  <c r="AL292" i="12"/>
  <c r="AM292" i="12" s="1"/>
  <c r="AL300" i="12"/>
  <c r="AM300" i="12" s="1"/>
  <c r="AL308" i="12"/>
  <c r="AM308" i="12" s="1"/>
  <c r="AL316" i="12"/>
  <c r="AM316" i="12" s="1"/>
  <c r="AL324" i="12"/>
  <c r="AM324" i="12" s="1"/>
  <c r="AL332" i="12"/>
  <c r="AM332" i="12" s="1"/>
  <c r="AL340" i="12"/>
  <c r="AM340" i="12" s="1"/>
  <c r="AL348" i="12"/>
  <c r="AM348" i="12" s="1"/>
  <c r="AL356" i="12"/>
  <c r="AM356" i="12" s="1"/>
  <c r="AL364" i="12"/>
  <c r="AM364" i="12" s="1"/>
  <c r="AL372" i="12"/>
  <c r="AM372" i="12" s="1"/>
  <c r="AL380" i="12"/>
  <c r="AM380" i="12" s="1"/>
  <c r="AL388" i="12"/>
  <c r="AM388" i="12" s="1"/>
  <c r="AL396" i="12"/>
  <c r="AM396" i="12" s="1"/>
  <c r="AL404" i="12"/>
  <c r="AM404" i="12" s="1"/>
  <c r="AL412" i="12"/>
  <c r="AM412" i="12" s="1"/>
  <c r="AL420" i="12"/>
  <c r="AM420" i="12" s="1"/>
  <c r="AL428" i="12"/>
  <c r="AM428" i="12" s="1"/>
  <c r="AL436" i="12"/>
  <c r="AM436" i="12" s="1"/>
  <c r="AL444" i="12"/>
  <c r="AM444" i="12" s="1"/>
  <c r="AL452" i="12"/>
  <c r="AM452" i="12" s="1"/>
  <c r="AL460" i="12"/>
  <c r="AM460" i="12" s="1"/>
  <c r="AL468" i="12"/>
  <c r="AM468" i="12" s="1"/>
  <c r="AL476" i="12"/>
  <c r="AM476" i="12" s="1"/>
  <c r="AL484" i="12"/>
  <c r="AM484" i="12" s="1"/>
  <c r="AL492" i="12"/>
  <c r="AM492" i="12" s="1"/>
  <c r="AL500" i="12"/>
  <c r="AM500" i="12" s="1"/>
  <c r="AL508" i="12"/>
  <c r="AM508" i="12" s="1"/>
  <c r="AL516" i="12"/>
  <c r="AM516" i="12" s="1"/>
  <c r="AL524" i="12"/>
  <c r="AM524" i="12" s="1"/>
  <c r="AL532" i="12"/>
  <c r="AM532" i="12" s="1"/>
  <c r="AL540" i="12"/>
  <c r="AM540" i="12" s="1"/>
  <c r="AL548" i="12"/>
  <c r="AM548" i="12" s="1"/>
  <c r="AL556" i="12"/>
  <c r="AM556" i="12" s="1"/>
  <c r="AL564" i="12"/>
  <c r="AM564" i="12" s="1"/>
  <c r="AL572" i="12"/>
  <c r="AM572" i="12" s="1"/>
  <c r="AL245" i="12"/>
  <c r="AM245" i="12" s="1"/>
  <c r="AL253" i="12"/>
  <c r="AM253" i="12" s="1"/>
  <c r="AL261" i="12"/>
  <c r="AM261" i="12" s="1"/>
  <c r="AL269" i="12"/>
  <c r="AM269" i="12" s="1"/>
  <c r="AL277" i="12"/>
  <c r="AM277" i="12" s="1"/>
  <c r="AL285" i="12"/>
  <c r="AM285" i="12" s="1"/>
  <c r="AL293" i="12"/>
  <c r="AM293" i="12" s="1"/>
  <c r="AL301" i="12"/>
  <c r="AM301" i="12" s="1"/>
  <c r="AL309" i="12"/>
  <c r="AM309" i="12" s="1"/>
  <c r="AL317" i="12"/>
  <c r="AM317" i="12" s="1"/>
  <c r="AL325" i="12"/>
  <c r="AM325" i="12" s="1"/>
  <c r="AL333" i="12"/>
  <c r="AM333" i="12" s="1"/>
  <c r="AL341" i="12"/>
  <c r="AM341" i="12" s="1"/>
  <c r="AL349" i="12"/>
  <c r="AM349" i="12" s="1"/>
  <c r="AL357" i="12"/>
  <c r="AM357" i="12" s="1"/>
  <c r="AL365" i="12"/>
  <c r="AM365" i="12" s="1"/>
  <c r="AL373" i="12"/>
  <c r="AM373" i="12" s="1"/>
  <c r="AL381" i="12"/>
  <c r="AM381" i="12" s="1"/>
  <c r="AL389" i="12"/>
  <c r="AM389" i="12" s="1"/>
  <c r="AL397" i="12"/>
  <c r="AM397" i="12" s="1"/>
  <c r="AL405" i="12"/>
  <c r="AM405" i="12" s="1"/>
  <c r="AL413" i="12"/>
  <c r="AM413" i="12" s="1"/>
  <c r="AL421" i="12"/>
  <c r="AM421" i="12" s="1"/>
  <c r="AL429" i="12"/>
  <c r="AM429" i="12" s="1"/>
  <c r="AL437" i="12"/>
  <c r="AM437" i="12" s="1"/>
  <c r="AL445" i="12"/>
  <c r="AM445" i="12" s="1"/>
  <c r="AL453" i="12"/>
  <c r="AM453" i="12" s="1"/>
  <c r="AL461" i="12"/>
  <c r="AM461" i="12" s="1"/>
  <c r="AL469" i="12"/>
  <c r="AM469" i="12" s="1"/>
  <c r="AL477" i="12"/>
  <c r="AM477" i="12" s="1"/>
  <c r="AL485" i="12"/>
  <c r="AM485" i="12" s="1"/>
  <c r="AL493" i="12"/>
  <c r="AM493" i="12" s="1"/>
  <c r="AL501" i="12"/>
  <c r="AM501" i="12" s="1"/>
  <c r="AL509" i="12"/>
  <c r="AM509" i="12" s="1"/>
  <c r="AL517" i="12"/>
  <c r="AM517" i="12" s="1"/>
  <c r="AL525" i="12"/>
  <c r="AM525" i="12" s="1"/>
  <c r="AL533" i="12"/>
  <c r="AM533" i="12" s="1"/>
  <c r="AL541" i="12"/>
  <c r="AM541" i="12" s="1"/>
  <c r="AL549" i="12"/>
  <c r="AM549" i="12" s="1"/>
  <c r="AL557" i="12"/>
  <c r="AM557" i="12" s="1"/>
  <c r="AL565" i="12"/>
  <c r="AM565" i="12" s="1"/>
  <c r="AL573" i="12"/>
  <c r="AM573" i="12" s="1"/>
  <c r="AL246" i="12"/>
  <c r="AM246" i="12" s="1"/>
  <c r="AL254" i="12"/>
  <c r="AM254" i="12" s="1"/>
  <c r="AL262" i="12"/>
  <c r="AM262" i="12" s="1"/>
  <c r="AL270" i="12"/>
  <c r="AM270" i="12" s="1"/>
  <c r="AL278" i="12"/>
  <c r="AM278" i="12" s="1"/>
  <c r="AL286" i="12"/>
  <c r="AM286" i="12" s="1"/>
  <c r="AL294" i="12"/>
  <c r="AM294" i="12" s="1"/>
  <c r="AL302" i="12"/>
  <c r="AM302" i="12" s="1"/>
  <c r="AL310" i="12"/>
  <c r="AM310" i="12" s="1"/>
  <c r="AL318" i="12"/>
  <c r="AM318" i="12" s="1"/>
  <c r="AL326" i="12"/>
  <c r="AM326" i="12" s="1"/>
  <c r="AL334" i="12"/>
  <c r="AM334" i="12" s="1"/>
  <c r="AL342" i="12"/>
  <c r="AM342" i="12" s="1"/>
  <c r="AL350" i="12"/>
  <c r="AM350" i="12" s="1"/>
  <c r="AL358" i="12"/>
  <c r="AM358" i="12" s="1"/>
  <c r="AL366" i="12"/>
  <c r="AM366" i="12" s="1"/>
  <c r="AL374" i="12"/>
  <c r="AM374" i="12" s="1"/>
  <c r="AL382" i="12"/>
  <c r="AM382" i="12" s="1"/>
  <c r="AL390" i="12"/>
  <c r="AM390" i="12" s="1"/>
  <c r="AL398" i="12"/>
  <c r="AM398" i="12" s="1"/>
  <c r="AL406" i="12"/>
  <c r="AM406" i="12" s="1"/>
  <c r="AL414" i="12"/>
  <c r="AM414" i="12" s="1"/>
  <c r="AL422" i="12"/>
  <c r="AM422" i="12" s="1"/>
  <c r="AL430" i="12"/>
  <c r="AM430" i="12" s="1"/>
  <c r="AL438" i="12"/>
  <c r="AM438" i="12" s="1"/>
  <c r="AL446" i="12"/>
  <c r="AM446" i="12" s="1"/>
  <c r="AL454" i="12"/>
  <c r="AM454" i="12" s="1"/>
  <c r="AL462" i="12"/>
  <c r="AM462" i="12" s="1"/>
  <c r="AL470" i="12"/>
  <c r="AM470" i="12" s="1"/>
  <c r="AL478" i="12"/>
  <c r="AM478" i="12" s="1"/>
  <c r="AL486" i="12"/>
  <c r="AM486" i="12" s="1"/>
  <c r="AL494" i="12"/>
  <c r="AM494" i="12" s="1"/>
  <c r="AL502" i="12"/>
  <c r="AM502" i="12" s="1"/>
  <c r="AL510" i="12"/>
  <c r="AM510" i="12" s="1"/>
  <c r="AL518" i="12"/>
  <c r="AM518" i="12" s="1"/>
  <c r="AL526" i="12"/>
  <c r="AM526" i="12" s="1"/>
  <c r="AL534" i="12"/>
  <c r="AM534" i="12" s="1"/>
  <c r="AL542" i="12"/>
  <c r="AM542" i="12" s="1"/>
  <c r="AL550" i="12"/>
  <c r="AM550" i="12" s="1"/>
  <c r="AL558" i="12"/>
  <c r="AM558" i="12" s="1"/>
  <c r="AL566" i="12"/>
  <c r="AM566" i="12" s="1"/>
  <c r="G25" i="11" l="1"/>
  <c r="G595" i="11"/>
  <c r="D595" i="11"/>
  <c r="D25" i="11"/>
  <c r="G26" i="11"/>
  <c r="G34" i="11"/>
  <c r="G42" i="11"/>
  <c r="G50" i="11"/>
  <c r="G58" i="11"/>
  <c r="G66" i="11"/>
  <c r="G74" i="11"/>
  <c r="G82" i="11"/>
  <c r="G90" i="11"/>
  <c r="G98" i="11"/>
  <c r="G106" i="11"/>
  <c r="G114" i="11"/>
  <c r="G122" i="11"/>
  <c r="G130" i="11"/>
  <c r="G138" i="11"/>
  <c r="G146" i="11"/>
  <c r="G154" i="11"/>
  <c r="G162" i="11"/>
  <c r="G170" i="11"/>
  <c r="G178" i="11"/>
  <c r="G186" i="11"/>
  <c r="G194" i="11"/>
  <c r="G202" i="11"/>
  <c r="G210" i="11"/>
  <c r="G218" i="11"/>
  <c r="G226" i="11"/>
  <c r="G234" i="11"/>
  <c r="G242" i="11"/>
  <c r="G250" i="11"/>
  <c r="G258" i="11"/>
  <c r="G266" i="11"/>
  <c r="G274" i="11"/>
  <c r="G282" i="11"/>
  <c r="G290" i="11"/>
  <c r="G298" i="11"/>
  <c r="G306" i="11"/>
  <c r="G314" i="11"/>
  <c r="G322" i="11"/>
  <c r="G330" i="11"/>
  <c r="G338" i="11"/>
  <c r="G346" i="11"/>
  <c r="G354" i="11"/>
  <c r="G362" i="11"/>
  <c r="G370" i="11"/>
  <c r="G378" i="11"/>
  <c r="G386" i="11"/>
  <c r="G394" i="11"/>
  <c r="G402" i="11"/>
  <c r="G410" i="11"/>
  <c r="G418" i="11"/>
  <c r="G426" i="11"/>
  <c r="G434" i="11"/>
  <c r="G442" i="11"/>
  <c r="G450" i="11"/>
  <c r="G458" i="11"/>
  <c r="G466" i="11"/>
  <c r="G474" i="11"/>
  <c r="G482" i="11"/>
  <c r="G490" i="11"/>
  <c r="G498" i="11"/>
  <c r="G506" i="11"/>
  <c r="G514" i="11"/>
  <c r="G522" i="11"/>
  <c r="G530" i="11"/>
  <c r="G538" i="11"/>
  <c r="G546" i="11"/>
  <c r="G554" i="11"/>
  <c r="G562" i="11"/>
  <c r="G570" i="11"/>
  <c r="G578" i="11"/>
  <c r="G586" i="11"/>
  <c r="G594" i="11"/>
  <c r="D33" i="11"/>
  <c r="D41" i="11"/>
  <c r="D49" i="11"/>
  <c r="D57" i="11"/>
  <c r="D65" i="11"/>
  <c r="D73" i="11"/>
  <c r="D81" i="11"/>
  <c r="D89" i="11"/>
  <c r="D97" i="11"/>
  <c r="D105" i="11"/>
  <c r="D113" i="11"/>
  <c r="D121" i="11"/>
  <c r="D129" i="11"/>
  <c r="G27" i="11"/>
  <c r="G35" i="11"/>
  <c r="G43" i="11"/>
  <c r="G51" i="11"/>
  <c r="G59" i="11"/>
  <c r="G67" i="11"/>
  <c r="G75" i="11"/>
  <c r="G83" i="11"/>
  <c r="G91" i="11"/>
  <c r="G99" i="11"/>
  <c r="G107" i="11"/>
  <c r="G115" i="11"/>
  <c r="G123" i="11"/>
  <c r="G131" i="11"/>
  <c r="G139" i="11"/>
  <c r="G147" i="11"/>
  <c r="G155" i="11"/>
  <c r="G163" i="11"/>
  <c r="G171" i="11"/>
  <c r="G179" i="11"/>
  <c r="G187" i="11"/>
  <c r="G195" i="11"/>
  <c r="G203" i="11"/>
  <c r="G211" i="11"/>
  <c r="G219" i="11"/>
  <c r="G227" i="11"/>
  <c r="G235" i="11"/>
  <c r="G243" i="11"/>
  <c r="G251" i="11"/>
  <c r="G259" i="11"/>
  <c r="G267" i="11"/>
  <c r="G275" i="11"/>
  <c r="G283" i="11"/>
  <c r="G291" i="11"/>
  <c r="G299" i="11"/>
  <c r="G307" i="11"/>
  <c r="G315" i="11"/>
  <c r="G323" i="11"/>
  <c r="G331" i="11"/>
  <c r="G339" i="11"/>
  <c r="G347" i="11"/>
  <c r="G355" i="11"/>
  <c r="G363" i="11"/>
  <c r="G371" i="11"/>
  <c r="G379" i="11"/>
  <c r="G387" i="11"/>
  <c r="G395" i="11"/>
  <c r="G403" i="11"/>
  <c r="G411" i="11"/>
  <c r="G419" i="11"/>
  <c r="G427" i="11"/>
  <c r="G435" i="11"/>
  <c r="G443" i="11"/>
  <c r="G451" i="11"/>
  <c r="G459" i="11"/>
  <c r="G467" i="11"/>
  <c r="G475" i="11"/>
  <c r="G483" i="11"/>
  <c r="G491" i="11"/>
  <c r="G499" i="11"/>
  <c r="G507" i="11"/>
  <c r="G515" i="11"/>
  <c r="G523" i="11"/>
  <c r="G531" i="11"/>
  <c r="G539" i="11"/>
  <c r="G547" i="11"/>
  <c r="G555" i="11"/>
  <c r="G563" i="11"/>
  <c r="G571" i="11"/>
  <c r="G579" i="11"/>
  <c r="G587" i="11"/>
  <c r="D26" i="11"/>
  <c r="D34" i="11"/>
  <c r="D42" i="11"/>
  <c r="D50" i="11"/>
  <c r="D58" i="11"/>
  <c r="D66" i="11"/>
  <c r="D74" i="11"/>
  <c r="D82" i="11"/>
  <c r="D90" i="11"/>
  <c r="D98" i="11"/>
  <c r="D106" i="11"/>
  <c r="D114" i="11"/>
  <c r="D122" i="11"/>
  <c r="G28" i="11"/>
  <c r="G36" i="11"/>
  <c r="G44" i="11"/>
  <c r="G52" i="11"/>
  <c r="G60" i="11"/>
  <c r="G68" i="11"/>
  <c r="G76" i="11"/>
  <c r="G84" i="11"/>
  <c r="G92" i="11"/>
  <c r="G100" i="11"/>
  <c r="G108" i="11"/>
  <c r="G116" i="11"/>
  <c r="G124" i="11"/>
  <c r="G132" i="11"/>
  <c r="G140" i="11"/>
  <c r="G148" i="11"/>
  <c r="G156" i="11"/>
  <c r="G164" i="11"/>
  <c r="G172" i="11"/>
  <c r="G180" i="11"/>
  <c r="G188" i="11"/>
  <c r="G196" i="11"/>
  <c r="G204" i="11"/>
  <c r="G212" i="11"/>
  <c r="G220" i="11"/>
  <c r="G228" i="11"/>
  <c r="G236" i="11"/>
  <c r="G244" i="11"/>
  <c r="G252" i="11"/>
  <c r="G260" i="11"/>
  <c r="G268" i="11"/>
  <c r="G276" i="11"/>
  <c r="G284" i="11"/>
  <c r="G292" i="11"/>
  <c r="G300" i="11"/>
  <c r="G308" i="11"/>
  <c r="G316" i="11"/>
  <c r="G324" i="11"/>
  <c r="G332" i="11"/>
  <c r="G340" i="11"/>
  <c r="G348" i="11"/>
  <c r="G356" i="11"/>
  <c r="G364" i="11"/>
  <c r="G372" i="11"/>
  <c r="G380" i="11"/>
  <c r="G388" i="11"/>
  <c r="G396" i="11"/>
  <c r="G404" i="11"/>
  <c r="G412" i="11"/>
  <c r="G420" i="11"/>
  <c r="G428" i="11"/>
  <c r="G436" i="11"/>
  <c r="G444" i="11"/>
  <c r="G452" i="11"/>
  <c r="G460" i="11"/>
  <c r="G468" i="11"/>
  <c r="G476" i="11"/>
  <c r="G484" i="11"/>
  <c r="G492" i="11"/>
  <c r="G500" i="11"/>
  <c r="G508" i="11"/>
  <c r="G516" i="11"/>
  <c r="G524" i="11"/>
  <c r="G532" i="11"/>
  <c r="G540" i="11"/>
  <c r="G548" i="11"/>
  <c r="G556" i="11"/>
  <c r="G564" i="11"/>
  <c r="G572" i="11"/>
  <c r="G580" i="11"/>
  <c r="G588" i="11"/>
  <c r="D27" i="11"/>
  <c r="D35" i="11"/>
  <c r="D43" i="11"/>
  <c r="D51" i="11"/>
  <c r="D59" i="11"/>
  <c r="D67" i="11"/>
  <c r="D75" i="11"/>
  <c r="D83" i="11"/>
  <c r="D91" i="11"/>
  <c r="D99" i="11"/>
  <c r="D107" i="11"/>
  <c r="D115" i="11"/>
  <c r="D123" i="11"/>
  <c r="G29" i="11"/>
  <c r="G37" i="11"/>
  <c r="G45" i="11"/>
  <c r="G53" i="11"/>
  <c r="G61" i="11"/>
  <c r="G69" i="11"/>
  <c r="G77" i="11"/>
  <c r="G85" i="11"/>
  <c r="G93" i="11"/>
  <c r="G101" i="11"/>
  <c r="G109" i="11"/>
  <c r="G117" i="11"/>
  <c r="G125" i="11"/>
  <c r="G133" i="11"/>
  <c r="G141" i="11"/>
  <c r="G149" i="11"/>
  <c r="G157" i="11"/>
  <c r="G165" i="11"/>
  <c r="G173" i="11"/>
  <c r="G181" i="11"/>
  <c r="G189" i="11"/>
  <c r="G197" i="11"/>
  <c r="G205" i="11"/>
  <c r="G213" i="11"/>
  <c r="G221" i="11"/>
  <c r="G229" i="11"/>
  <c r="G237" i="11"/>
  <c r="G245" i="11"/>
  <c r="G253" i="11"/>
  <c r="G261" i="11"/>
  <c r="G269" i="11"/>
  <c r="G277" i="11"/>
  <c r="G285" i="11"/>
  <c r="G293" i="11"/>
  <c r="G301" i="11"/>
  <c r="G309" i="11"/>
  <c r="G317" i="11"/>
  <c r="G325" i="11"/>
  <c r="G333" i="11"/>
  <c r="G341" i="11"/>
  <c r="G349" i="11"/>
  <c r="G357" i="11"/>
  <c r="G365" i="11"/>
  <c r="G373" i="11"/>
  <c r="G381" i="11"/>
  <c r="G389" i="11"/>
  <c r="G397" i="11"/>
  <c r="G405" i="11"/>
  <c r="G413" i="11"/>
  <c r="G421" i="11"/>
  <c r="G429" i="11"/>
  <c r="G437" i="11"/>
  <c r="G445" i="11"/>
  <c r="G453" i="11"/>
  <c r="G461" i="11"/>
  <c r="G469" i="11"/>
  <c r="G477" i="11"/>
  <c r="G485" i="11"/>
  <c r="G493" i="11"/>
  <c r="G501" i="11"/>
  <c r="G509" i="11"/>
  <c r="G517" i="11"/>
  <c r="G525" i="11"/>
  <c r="G533" i="11"/>
  <c r="G541" i="11"/>
  <c r="G549" i="11"/>
  <c r="G557" i="11"/>
  <c r="G565" i="11"/>
  <c r="G573" i="11"/>
  <c r="G581" i="11"/>
  <c r="G589" i="11"/>
  <c r="D28" i="11"/>
  <c r="D36" i="11"/>
  <c r="D44" i="11"/>
  <c r="D52" i="11"/>
  <c r="D60" i="11"/>
  <c r="D68" i="11"/>
  <c r="D76" i="11"/>
  <c r="D84" i="11"/>
  <c r="D92" i="11"/>
  <c r="D100" i="11"/>
  <c r="D108" i="11"/>
  <c r="D116" i="11"/>
  <c r="D124" i="11"/>
  <c r="D132" i="11"/>
  <c r="G30" i="11"/>
  <c r="G38" i="11"/>
  <c r="G46" i="11"/>
  <c r="G54" i="11"/>
  <c r="G62" i="11"/>
  <c r="G70" i="11"/>
  <c r="G78" i="11"/>
  <c r="G86" i="11"/>
  <c r="G94" i="11"/>
  <c r="G102" i="11"/>
  <c r="G110" i="11"/>
  <c r="G118" i="11"/>
  <c r="G126" i="11"/>
  <c r="G134" i="11"/>
  <c r="G142" i="11"/>
  <c r="G150" i="11"/>
  <c r="G158" i="11"/>
  <c r="G166" i="11"/>
  <c r="G174" i="11"/>
  <c r="G182" i="11"/>
  <c r="G190" i="11"/>
  <c r="G198" i="11"/>
  <c r="G206" i="11"/>
  <c r="G214" i="11"/>
  <c r="G222" i="11"/>
  <c r="G230" i="11"/>
  <c r="G238" i="11"/>
  <c r="G246" i="11"/>
  <c r="G254" i="11"/>
  <c r="G262" i="11"/>
  <c r="G270" i="11"/>
  <c r="G278" i="11"/>
  <c r="G286" i="11"/>
  <c r="G294" i="11"/>
  <c r="G302" i="11"/>
  <c r="G310" i="11"/>
  <c r="G318" i="11"/>
  <c r="G326" i="11"/>
  <c r="G334" i="11"/>
  <c r="G342" i="11"/>
  <c r="G350" i="11"/>
  <c r="G358" i="11"/>
  <c r="G366" i="11"/>
  <c r="G374" i="11"/>
  <c r="G382" i="11"/>
  <c r="G390" i="11"/>
  <c r="G398" i="11"/>
  <c r="G406" i="11"/>
  <c r="G414" i="11"/>
  <c r="G422" i="11"/>
  <c r="G430" i="11"/>
  <c r="G438" i="11"/>
  <c r="G446" i="11"/>
  <c r="G454" i="11"/>
  <c r="G462" i="11"/>
  <c r="G470" i="11"/>
  <c r="G478" i="11"/>
  <c r="G486" i="11"/>
  <c r="G494" i="11"/>
  <c r="G502" i="11"/>
  <c r="G510" i="11"/>
  <c r="G518" i="11"/>
  <c r="G526" i="11"/>
  <c r="G534" i="11"/>
  <c r="G542" i="11"/>
  <c r="G550" i="11"/>
  <c r="G558" i="11"/>
  <c r="G566" i="11"/>
  <c r="G574" i="11"/>
  <c r="G582" i="11"/>
  <c r="G590" i="11"/>
  <c r="D29" i="11"/>
  <c r="G32" i="11"/>
  <c r="G40" i="11"/>
  <c r="G48" i="11"/>
  <c r="G56" i="11"/>
  <c r="G64" i="11"/>
  <c r="G72" i="11"/>
  <c r="G80" i="11"/>
  <c r="G88" i="11"/>
  <c r="G96" i="11"/>
  <c r="G104" i="11"/>
  <c r="G112" i="11"/>
  <c r="G120" i="11"/>
  <c r="G128" i="11"/>
  <c r="G136" i="11"/>
  <c r="G144" i="11"/>
  <c r="G152" i="11"/>
  <c r="G160" i="11"/>
  <c r="G168" i="11"/>
  <c r="G176" i="11"/>
  <c r="G184" i="11"/>
  <c r="G192" i="11"/>
  <c r="G200" i="11"/>
  <c r="G208" i="11"/>
  <c r="G216" i="11"/>
  <c r="G224" i="11"/>
  <c r="G232" i="11"/>
  <c r="G240" i="11"/>
  <c r="G248" i="11"/>
  <c r="G256" i="11"/>
  <c r="G264" i="11"/>
  <c r="G272" i="11"/>
  <c r="G280" i="11"/>
  <c r="G288" i="11"/>
  <c r="G296" i="11"/>
  <c r="G304" i="11"/>
  <c r="G312" i="11"/>
  <c r="G320" i="11"/>
  <c r="G328" i="11"/>
  <c r="G336" i="11"/>
  <c r="G344" i="11"/>
  <c r="G352" i="11"/>
  <c r="G360" i="11"/>
  <c r="G368" i="11"/>
  <c r="G376" i="11"/>
  <c r="G384" i="11"/>
  <c r="G392" i="11"/>
  <c r="G400" i="11"/>
  <c r="G408" i="11"/>
  <c r="G31" i="11"/>
  <c r="G63" i="11"/>
  <c r="G95" i="11"/>
  <c r="G127" i="11"/>
  <c r="G159" i="11"/>
  <c r="G191" i="11"/>
  <c r="G223" i="11"/>
  <c r="G255" i="11"/>
  <c r="G287" i="11"/>
  <c r="G319" i="11"/>
  <c r="G351" i="11"/>
  <c r="G383" i="11"/>
  <c r="G415" i="11"/>
  <c r="G433" i="11"/>
  <c r="G456" i="11"/>
  <c r="G479" i="11"/>
  <c r="G497" i="11"/>
  <c r="G520" i="11"/>
  <c r="G543" i="11"/>
  <c r="G561" i="11"/>
  <c r="G584" i="11"/>
  <c r="D37" i="11"/>
  <c r="D53" i="11"/>
  <c r="D69" i="11"/>
  <c r="D85" i="11"/>
  <c r="D101" i="11"/>
  <c r="D117" i="11"/>
  <c r="D130" i="11"/>
  <c r="D139" i="11"/>
  <c r="D147" i="11"/>
  <c r="D155" i="11"/>
  <c r="D163" i="11"/>
  <c r="D171" i="11"/>
  <c r="D179" i="11"/>
  <c r="D187" i="11"/>
  <c r="D195" i="11"/>
  <c r="D203" i="11"/>
  <c r="D211" i="11"/>
  <c r="D219" i="11"/>
  <c r="D227" i="11"/>
  <c r="D235" i="11"/>
  <c r="D243" i="11"/>
  <c r="D251" i="11"/>
  <c r="D259" i="11"/>
  <c r="D267" i="11"/>
  <c r="D275" i="11"/>
  <c r="D283" i="11"/>
  <c r="D291" i="11"/>
  <c r="D299" i="11"/>
  <c r="D307" i="11"/>
  <c r="D315" i="11"/>
  <c r="D323" i="11"/>
  <c r="D331" i="11"/>
  <c r="D339" i="11"/>
  <c r="D347" i="11"/>
  <c r="D355" i="11"/>
  <c r="D363" i="11"/>
  <c r="D371" i="11"/>
  <c r="D379" i="11"/>
  <c r="D387" i="11"/>
  <c r="D395" i="11"/>
  <c r="D403" i="11"/>
  <c r="D411" i="11"/>
  <c r="D419" i="11"/>
  <c r="D427" i="11"/>
  <c r="D435" i="11"/>
  <c r="D443" i="11"/>
  <c r="D451" i="11"/>
  <c r="D459" i="11"/>
  <c r="D467" i="11"/>
  <c r="D475" i="11"/>
  <c r="D483" i="11"/>
  <c r="D491" i="11"/>
  <c r="D499" i="11"/>
  <c r="D507" i="11"/>
  <c r="D515" i="11"/>
  <c r="D523" i="11"/>
  <c r="D531" i="11"/>
  <c r="D539" i="11"/>
  <c r="D547" i="11"/>
  <c r="D555" i="11"/>
  <c r="D563" i="11"/>
  <c r="D571" i="11"/>
  <c r="D579" i="11"/>
  <c r="D587" i="11"/>
  <c r="G33" i="11"/>
  <c r="G65" i="11"/>
  <c r="G97" i="11"/>
  <c r="G129" i="11"/>
  <c r="G161" i="11"/>
  <c r="G193" i="11"/>
  <c r="G225" i="11"/>
  <c r="G257" i="11"/>
  <c r="G289" i="11"/>
  <c r="G321" i="11"/>
  <c r="G353" i="11"/>
  <c r="G385" i="11"/>
  <c r="G416" i="11"/>
  <c r="G439" i="11"/>
  <c r="G457" i="11"/>
  <c r="G480" i="11"/>
  <c r="G503" i="11"/>
  <c r="G521" i="11"/>
  <c r="G544" i="11"/>
  <c r="G567" i="11"/>
  <c r="G585" i="11"/>
  <c r="D38" i="11"/>
  <c r="D54" i="11"/>
  <c r="D70" i="11"/>
  <c r="D86" i="11"/>
  <c r="D102" i="11"/>
  <c r="D118" i="11"/>
  <c r="D131" i="11"/>
  <c r="D140" i="11"/>
  <c r="D148" i="11"/>
  <c r="D156" i="11"/>
  <c r="D164" i="11"/>
  <c r="D172" i="11"/>
  <c r="D180" i="11"/>
  <c r="D188" i="11"/>
  <c r="D196" i="11"/>
  <c r="D204" i="11"/>
  <c r="D212" i="11"/>
  <c r="D220" i="11"/>
  <c r="D228" i="11"/>
  <c r="D236" i="11"/>
  <c r="D244" i="11"/>
  <c r="D252" i="11"/>
  <c r="D260" i="11"/>
  <c r="D268" i="11"/>
  <c r="D276" i="11"/>
  <c r="D284" i="11"/>
  <c r="D292" i="11"/>
  <c r="D300" i="11"/>
  <c r="D308" i="11"/>
  <c r="D316" i="11"/>
  <c r="D324" i="11"/>
  <c r="D332" i="11"/>
  <c r="D340" i="11"/>
  <c r="D348" i="11"/>
  <c r="D356" i="11"/>
  <c r="D364" i="11"/>
  <c r="D372" i="11"/>
  <c r="D380" i="11"/>
  <c r="D388" i="11"/>
  <c r="D396" i="11"/>
  <c r="D404" i="11"/>
  <c r="D412" i="11"/>
  <c r="D420" i="11"/>
  <c r="D428" i="11"/>
  <c r="D436" i="11"/>
  <c r="D444" i="11"/>
  <c r="D452" i="11"/>
  <c r="D460" i="11"/>
  <c r="D468" i="11"/>
  <c r="D476" i="11"/>
  <c r="D484" i="11"/>
  <c r="D492" i="11"/>
  <c r="D500" i="11"/>
  <c r="D508" i="11"/>
  <c r="D516" i="11"/>
  <c r="D524" i="11"/>
  <c r="D532" i="11"/>
  <c r="D540" i="11"/>
  <c r="D548" i="11"/>
  <c r="D556" i="11"/>
  <c r="D564" i="11"/>
  <c r="D572" i="11"/>
  <c r="G39" i="11"/>
  <c r="G71" i="11"/>
  <c r="G103" i="11"/>
  <c r="G135" i="11"/>
  <c r="G167" i="11"/>
  <c r="G199" i="11"/>
  <c r="G231" i="11"/>
  <c r="G263" i="11"/>
  <c r="G295" i="11"/>
  <c r="G327" i="11"/>
  <c r="G359" i="11"/>
  <c r="G391" i="11"/>
  <c r="G417" i="11"/>
  <c r="G440" i="11"/>
  <c r="G463" i="11"/>
  <c r="G481" i="11"/>
  <c r="G504" i="11"/>
  <c r="G527" i="11"/>
  <c r="G545" i="11"/>
  <c r="G568" i="11"/>
  <c r="G591" i="11"/>
  <c r="D39" i="11"/>
  <c r="D55" i="11"/>
  <c r="D71" i="11"/>
  <c r="D87" i="11"/>
  <c r="D103" i="11"/>
  <c r="D119" i="11"/>
  <c r="D133" i="11"/>
  <c r="D141" i="11"/>
  <c r="D149" i="11"/>
  <c r="D157" i="11"/>
  <c r="D165" i="11"/>
  <c r="D173" i="11"/>
  <c r="D181" i="11"/>
  <c r="D189" i="11"/>
  <c r="D197" i="11"/>
  <c r="D205" i="11"/>
  <c r="D213" i="11"/>
  <c r="D221" i="11"/>
  <c r="D229" i="11"/>
  <c r="D237" i="11"/>
  <c r="D245" i="11"/>
  <c r="D253" i="11"/>
  <c r="D261" i="11"/>
  <c r="D269" i="11"/>
  <c r="D277" i="11"/>
  <c r="D285" i="11"/>
  <c r="D293" i="11"/>
  <c r="D301" i="11"/>
  <c r="D309" i="11"/>
  <c r="D317" i="11"/>
  <c r="D325" i="11"/>
  <c r="D333" i="11"/>
  <c r="D341" i="11"/>
  <c r="D349" i="11"/>
  <c r="D357" i="11"/>
  <c r="D365" i="11"/>
  <c r="D373" i="11"/>
  <c r="D381" i="11"/>
  <c r="D389" i="11"/>
  <c r="D397" i="11"/>
  <c r="D405" i="11"/>
  <c r="D413" i="11"/>
  <c r="D421" i="11"/>
  <c r="D429" i="11"/>
  <c r="D437" i="11"/>
  <c r="D445" i="11"/>
  <c r="D453" i="11"/>
  <c r="D461" i="11"/>
  <c r="D469" i="11"/>
  <c r="D477" i="11"/>
  <c r="D485" i="11"/>
  <c r="D493" i="11"/>
  <c r="D501" i="11"/>
  <c r="D509" i="11"/>
  <c r="D517" i="11"/>
  <c r="D525" i="11"/>
  <c r="D533" i="11"/>
  <c r="D541" i="11"/>
  <c r="D549" i="11"/>
  <c r="D557" i="11"/>
  <c r="D565" i="11"/>
  <c r="D573" i="11"/>
  <c r="D581" i="11"/>
  <c r="D589" i="11"/>
  <c r="G41" i="11"/>
  <c r="G73" i="11"/>
  <c r="G105" i="11"/>
  <c r="G137" i="11"/>
  <c r="G169" i="11"/>
  <c r="G201" i="11"/>
  <c r="G233" i="11"/>
  <c r="G265" i="11"/>
  <c r="G297" i="11"/>
  <c r="G329" i="11"/>
  <c r="G361" i="11"/>
  <c r="G393" i="11"/>
  <c r="G423" i="11"/>
  <c r="G441" i="11"/>
  <c r="G464" i="11"/>
  <c r="G487" i="11"/>
  <c r="G505" i="11"/>
  <c r="G528" i="11"/>
  <c r="G551" i="11"/>
  <c r="G569" i="11"/>
  <c r="G592" i="11"/>
  <c r="D40" i="11"/>
  <c r="D56" i="11"/>
  <c r="D72" i="11"/>
  <c r="D88" i="11"/>
  <c r="D104" i="11"/>
  <c r="D120" i="11"/>
  <c r="D134" i="11"/>
  <c r="D142" i="11"/>
  <c r="D150" i="11"/>
  <c r="D158" i="11"/>
  <c r="D166" i="11"/>
  <c r="D174" i="11"/>
  <c r="D182" i="11"/>
  <c r="D190" i="11"/>
  <c r="D198" i="11"/>
  <c r="D206" i="11"/>
  <c r="D214" i="11"/>
  <c r="D222" i="11"/>
  <c r="D230" i="11"/>
  <c r="D238" i="11"/>
  <c r="D246" i="11"/>
  <c r="D254" i="11"/>
  <c r="D262" i="11"/>
  <c r="D270" i="11"/>
  <c r="D278" i="11"/>
  <c r="D286" i="11"/>
  <c r="D294" i="11"/>
  <c r="D302" i="11"/>
  <c r="D310" i="11"/>
  <c r="D318" i="11"/>
  <c r="D326" i="11"/>
  <c r="D334" i="11"/>
  <c r="D342" i="11"/>
  <c r="D350" i="11"/>
  <c r="D358" i="11"/>
  <c r="D366" i="11"/>
  <c r="D374" i="11"/>
  <c r="D382" i="11"/>
  <c r="D390" i="11"/>
  <c r="D398" i="11"/>
  <c r="D406" i="11"/>
  <c r="G47" i="11"/>
  <c r="G79" i="11"/>
  <c r="G111" i="11"/>
  <c r="G143" i="11"/>
  <c r="G175" i="11"/>
  <c r="G207" i="11"/>
  <c r="G239" i="11"/>
  <c r="G271" i="11"/>
  <c r="G303" i="11"/>
  <c r="G335" i="11"/>
  <c r="G367" i="11"/>
  <c r="G399" i="11"/>
  <c r="G424" i="11"/>
  <c r="G447" i="11"/>
  <c r="G465" i="11"/>
  <c r="G488" i="11"/>
  <c r="G511" i="11"/>
  <c r="G529" i="11"/>
  <c r="G552" i="11"/>
  <c r="G575" i="11"/>
  <c r="G593" i="11"/>
  <c r="D45" i="11"/>
  <c r="D61" i="11"/>
  <c r="D77" i="11"/>
  <c r="D93" i="11"/>
  <c r="D109" i="11"/>
  <c r="D125" i="11"/>
  <c r="D135" i="11"/>
  <c r="D143" i="11"/>
  <c r="D151" i="11"/>
  <c r="D159" i="11"/>
  <c r="D167" i="11"/>
  <c r="D175" i="11"/>
  <c r="D183" i="11"/>
  <c r="D191" i="11"/>
  <c r="D199" i="11"/>
  <c r="D207" i="11"/>
  <c r="D215" i="11"/>
  <c r="D223" i="11"/>
  <c r="D231" i="11"/>
  <c r="D239" i="11"/>
  <c r="D247" i="11"/>
  <c r="D255" i="11"/>
  <c r="D263" i="11"/>
  <c r="D271" i="11"/>
  <c r="D279" i="11"/>
  <c r="D287" i="11"/>
  <c r="D295" i="11"/>
  <c r="D303" i="11"/>
  <c r="D311" i="11"/>
  <c r="D319" i="11"/>
  <c r="D327" i="11"/>
  <c r="D335" i="11"/>
  <c r="D343" i="11"/>
  <c r="D351" i="11"/>
  <c r="D359" i="11"/>
  <c r="D367" i="11"/>
  <c r="D375" i="11"/>
  <c r="D383" i="11"/>
  <c r="D391" i="11"/>
  <c r="D399" i="11"/>
  <c r="D407" i="11"/>
  <c r="D415" i="11"/>
  <c r="D423" i="11"/>
  <c r="D431" i="11"/>
  <c r="D439" i="11"/>
  <c r="G55" i="11"/>
  <c r="G87" i="11"/>
  <c r="G119" i="11"/>
  <c r="G151" i="11"/>
  <c r="G183" i="11"/>
  <c r="G215" i="11"/>
  <c r="G247" i="11"/>
  <c r="G279" i="11"/>
  <c r="G311" i="11"/>
  <c r="G343" i="11"/>
  <c r="G375" i="11"/>
  <c r="G407" i="11"/>
  <c r="G431" i="11"/>
  <c r="G449" i="11"/>
  <c r="G472" i="11"/>
  <c r="G495" i="11"/>
  <c r="G513" i="11"/>
  <c r="G536" i="11"/>
  <c r="G559" i="11"/>
  <c r="G577" i="11"/>
  <c r="D31" i="11"/>
  <c r="D47" i="11"/>
  <c r="D63" i="11"/>
  <c r="D79" i="11"/>
  <c r="D95" i="11"/>
  <c r="D111" i="11"/>
  <c r="D127" i="11"/>
  <c r="D137" i="11"/>
  <c r="D145" i="11"/>
  <c r="D153" i="11"/>
  <c r="D161" i="11"/>
  <c r="D169" i="11"/>
  <c r="D177" i="11"/>
  <c r="D185" i="11"/>
  <c r="D193" i="11"/>
  <c r="D201" i="11"/>
  <c r="D209" i="11"/>
  <c r="D217" i="11"/>
  <c r="D225" i="11"/>
  <c r="D233" i="11"/>
  <c r="D241" i="11"/>
  <c r="D249" i="11"/>
  <c r="D257" i="11"/>
  <c r="D265" i="11"/>
  <c r="D273" i="11"/>
  <c r="D281" i="11"/>
  <c r="D289" i="11"/>
  <c r="D297" i="11"/>
  <c r="D305" i="11"/>
  <c r="D313" i="11"/>
  <c r="D321" i="11"/>
  <c r="D329" i="11"/>
  <c r="D337" i="11"/>
  <c r="D345" i="11"/>
  <c r="D353" i="11"/>
  <c r="D361" i="11"/>
  <c r="D369" i="11"/>
  <c r="D377" i="11"/>
  <c r="D385" i="11"/>
  <c r="D393" i="11"/>
  <c r="D401" i="11"/>
  <c r="D409" i="11"/>
  <c r="D417" i="11"/>
  <c r="D425" i="11"/>
  <c r="D433" i="11"/>
  <c r="D441" i="11"/>
  <c r="D449" i="11"/>
  <c r="D457" i="11"/>
  <c r="D465" i="11"/>
  <c r="D473" i="11"/>
  <c r="D481" i="11"/>
  <c r="D489" i="11"/>
  <c r="D497" i="11"/>
  <c r="G49" i="11"/>
  <c r="G177" i="11"/>
  <c r="G305" i="11"/>
  <c r="G425" i="11"/>
  <c r="G512" i="11"/>
  <c r="D30" i="11"/>
  <c r="D94" i="11"/>
  <c r="D144" i="11"/>
  <c r="D176" i="11"/>
  <c r="D208" i="11"/>
  <c r="D240" i="11"/>
  <c r="D272" i="11"/>
  <c r="D304" i="11"/>
  <c r="D336" i="11"/>
  <c r="D368" i="11"/>
  <c r="D400" i="11"/>
  <c r="D424" i="11"/>
  <c r="D446" i="11"/>
  <c r="D462" i="11"/>
  <c r="D478" i="11"/>
  <c r="D494" i="11"/>
  <c r="D506" i="11"/>
  <c r="D520" i="11"/>
  <c r="D534" i="11"/>
  <c r="D545" i="11"/>
  <c r="D559" i="11"/>
  <c r="D570" i="11"/>
  <c r="D583" i="11"/>
  <c r="D593" i="11"/>
  <c r="G57" i="11"/>
  <c r="G185" i="11"/>
  <c r="G313" i="11"/>
  <c r="G432" i="11"/>
  <c r="G519" i="11"/>
  <c r="D32" i="11"/>
  <c r="D96" i="11"/>
  <c r="D146" i="11"/>
  <c r="D178" i="11"/>
  <c r="D210" i="11"/>
  <c r="D242" i="11"/>
  <c r="D274" i="11"/>
  <c r="D306" i="11"/>
  <c r="D338" i="11"/>
  <c r="D370" i="11"/>
  <c r="D402" i="11"/>
  <c r="D426" i="11"/>
  <c r="D447" i="11"/>
  <c r="D463" i="11"/>
  <c r="D479" i="11"/>
  <c r="D495" i="11"/>
  <c r="D510" i="11"/>
  <c r="D521" i="11"/>
  <c r="D535" i="11"/>
  <c r="D546" i="11"/>
  <c r="D560" i="11"/>
  <c r="D574" i="11"/>
  <c r="D584" i="11"/>
  <c r="D594" i="11"/>
  <c r="G81" i="11"/>
  <c r="G209" i="11"/>
  <c r="G337" i="11"/>
  <c r="G448" i="11"/>
  <c r="G535" i="11"/>
  <c r="D46" i="11"/>
  <c r="D110" i="11"/>
  <c r="D152" i="11"/>
  <c r="D184" i="11"/>
  <c r="D216" i="11"/>
  <c r="D248" i="11"/>
  <c r="D280" i="11"/>
  <c r="D312" i="11"/>
  <c r="D344" i="11"/>
  <c r="D376" i="11"/>
  <c r="D408" i="11"/>
  <c r="D430" i="11"/>
  <c r="D448" i="11"/>
  <c r="D464" i="11"/>
  <c r="D480" i="11"/>
  <c r="D496" i="11"/>
  <c r="D511" i="11"/>
  <c r="D522" i="11"/>
  <c r="D536" i="11"/>
  <c r="D550" i="11"/>
  <c r="D561" i="11"/>
  <c r="D575" i="11"/>
  <c r="D585" i="11"/>
  <c r="G89" i="11"/>
  <c r="G217" i="11"/>
  <c r="G345" i="11"/>
  <c r="G455" i="11"/>
  <c r="G537" i="11"/>
  <c r="D48" i="11"/>
  <c r="D112" i="11"/>
  <c r="D154" i="11"/>
  <c r="D186" i="11"/>
  <c r="D218" i="11"/>
  <c r="D250" i="11"/>
  <c r="D282" i="11"/>
  <c r="D314" i="11"/>
  <c r="D346" i="11"/>
  <c r="D378" i="11"/>
  <c r="D410" i="11"/>
  <c r="D432" i="11"/>
  <c r="D450" i="11"/>
  <c r="D466" i="11"/>
  <c r="D482" i="11"/>
  <c r="D498" i="11"/>
  <c r="D512" i="11"/>
  <c r="D526" i="11"/>
  <c r="D537" i="11"/>
  <c r="D551" i="11"/>
  <c r="D562" i="11"/>
  <c r="D576" i="11"/>
  <c r="D586" i="11"/>
  <c r="G113" i="11"/>
  <c r="G241" i="11"/>
  <c r="G369" i="11"/>
  <c r="G471" i="11"/>
  <c r="G553" i="11"/>
  <c r="D62" i="11"/>
  <c r="D126" i="11"/>
  <c r="D160" i="11"/>
  <c r="D192" i="11"/>
  <c r="D224" i="11"/>
  <c r="D256" i="11"/>
  <c r="D288" i="11"/>
  <c r="D320" i="11"/>
  <c r="D352" i="11"/>
  <c r="D384" i="11"/>
  <c r="D414" i="11"/>
  <c r="D434" i="11"/>
  <c r="D454" i="11"/>
  <c r="D470" i="11"/>
  <c r="D486" i="11"/>
  <c r="D502" i="11"/>
  <c r="D513" i="11"/>
  <c r="D527" i="11"/>
  <c r="D538" i="11"/>
  <c r="D552" i="11"/>
  <c r="D566" i="11"/>
  <c r="D577" i="11"/>
  <c r="D588" i="11"/>
  <c r="G145" i="11"/>
  <c r="G273" i="11"/>
  <c r="G401" i="11"/>
  <c r="G489" i="11"/>
  <c r="G576" i="11"/>
  <c r="D78" i="11"/>
  <c r="D136" i="11"/>
  <c r="D168" i="11"/>
  <c r="D200" i="11"/>
  <c r="D232" i="11"/>
  <c r="D264" i="11"/>
  <c r="D296" i="11"/>
  <c r="D328" i="11"/>
  <c r="D360" i="11"/>
  <c r="D392" i="11"/>
  <c r="D418" i="11"/>
  <c r="D440" i="11"/>
  <c r="D456" i="11"/>
  <c r="D472" i="11"/>
  <c r="D488" i="11"/>
  <c r="D504" i="11"/>
  <c r="D518" i="11"/>
  <c r="D529" i="11"/>
  <c r="D543" i="11"/>
  <c r="D554" i="11"/>
  <c r="D568" i="11"/>
  <c r="D580" i="11"/>
  <c r="D591" i="11"/>
  <c r="G121" i="11"/>
  <c r="G560" i="11"/>
  <c r="D194" i="11"/>
  <c r="D322" i="11"/>
  <c r="D438" i="11"/>
  <c r="D503" i="11"/>
  <c r="D553" i="11"/>
  <c r="G153" i="11"/>
  <c r="G583" i="11"/>
  <c r="D202" i="11"/>
  <c r="D330" i="11"/>
  <c r="D442" i="11"/>
  <c r="D505" i="11"/>
  <c r="D558" i="11"/>
  <c r="G249" i="11"/>
  <c r="D64" i="11"/>
  <c r="D226" i="11"/>
  <c r="D354" i="11"/>
  <c r="D455" i="11"/>
  <c r="D514" i="11"/>
  <c r="D567" i="11"/>
  <c r="G281" i="11"/>
  <c r="D80" i="11"/>
  <c r="D234" i="11"/>
  <c r="D362" i="11"/>
  <c r="D458" i="11"/>
  <c r="D519" i="11"/>
  <c r="D569" i="11"/>
  <c r="G473" i="11"/>
  <c r="D162" i="11"/>
  <c r="D290" i="11"/>
  <c r="D416" i="11"/>
  <c r="D487" i="11"/>
  <c r="D542" i="11"/>
  <c r="D590" i="11"/>
  <c r="G496" i="11"/>
  <c r="D170" i="11"/>
  <c r="D298" i="11"/>
  <c r="D422" i="11"/>
  <c r="D490" i="11"/>
  <c r="D544" i="11"/>
  <c r="D592" i="11"/>
  <c r="G377" i="11"/>
  <c r="D471" i="11"/>
  <c r="G409" i="11"/>
  <c r="D474" i="11"/>
  <c r="D266" i="11"/>
  <c r="D128" i="11"/>
  <c r="D528" i="11"/>
  <c r="D582" i="11"/>
  <c r="D138" i="11"/>
  <c r="D530" i="11"/>
  <c r="D258" i="11"/>
  <c r="D578" i="11"/>
  <c r="D386" i="11"/>
  <c r="D394" i="11"/>
  <c r="BO453" i="11" l="1"/>
  <c r="BN453" i="11"/>
  <c r="BO447" i="11"/>
  <c r="BN447" i="11"/>
  <c r="BO95" i="11"/>
  <c r="BN95" i="11"/>
  <c r="BO336" i="11"/>
  <c r="BN336" i="11"/>
  <c r="BO158" i="11"/>
  <c r="BN158" i="11"/>
  <c r="BO269" i="11"/>
  <c r="BN269" i="11"/>
  <c r="BO500" i="11"/>
  <c r="BN500" i="11"/>
  <c r="BO102" i="11"/>
  <c r="BN102" i="11"/>
  <c r="BO395" i="11"/>
  <c r="BN395" i="11"/>
  <c r="BO562" i="11"/>
  <c r="BN562" i="11"/>
  <c r="BN178" i="11"/>
  <c r="BO178" i="11"/>
  <c r="BO527" i="11"/>
  <c r="BN527" i="11"/>
  <c r="BO456" i="11"/>
  <c r="BN456" i="11"/>
  <c r="BO136" i="11"/>
  <c r="BN136" i="11"/>
  <c r="BN278" i="11"/>
  <c r="BO278" i="11"/>
  <c r="BO428" i="11"/>
  <c r="BN428" i="11"/>
  <c r="BO86" i="11"/>
  <c r="BN86" i="11"/>
  <c r="BO387" i="11"/>
  <c r="BN387" i="11"/>
  <c r="BO426" i="11"/>
  <c r="BN426" i="11"/>
  <c r="BO84" i="11"/>
  <c r="BN84" i="11"/>
  <c r="BN489" i="11"/>
  <c r="BO489" i="11"/>
  <c r="BN281" i="11"/>
  <c r="BO281" i="11"/>
  <c r="BO151" i="11"/>
  <c r="BN151" i="11"/>
  <c r="BO558" i="11"/>
  <c r="BN558" i="11"/>
  <c r="BN320" i="11"/>
  <c r="BO320" i="11"/>
  <c r="BO206" i="11"/>
  <c r="BN206" i="11"/>
  <c r="BO253" i="11"/>
  <c r="BN253" i="11"/>
  <c r="BO420" i="11"/>
  <c r="BN420" i="11"/>
  <c r="BN70" i="11"/>
  <c r="BO70" i="11"/>
  <c r="BO507" i="11"/>
  <c r="BN507" i="11"/>
  <c r="BN251" i="11"/>
  <c r="BO251" i="11"/>
  <c r="BO418" i="11"/>
  <c r="BN418" i="11"/>
  <c r="BO162" i="11"/>
  <c r="BN162" i="11"/>
  <c r="BN28" i="11"/>
  <c r="BO28" i="11"/>
  <c r="BO131" i="11"/>
  <c r="BN131" i="11"/>
  <c r="BO265" i="11"/>
  <c r="BN265" i="11"/>
  <c r="BO79" i="11"/>
  <c r="BN79" i="11"/>
  <c r="BO263" i="11"/>
  <c r="BN263" i="11"/>
  <c r="BO575" i="11"/>
  <c r="BN575" i="11"/>
  <c r="BO521" i="11"/>
  <c r="BN521" i="11"/>
  <c r="BO583" i="11"/>
  <c r="BN583" i="11"/>
  <c r="BN478" i="11"/>
  <c r="BO478" i="11"/>
  <c r="BN273" i="11"/>
  <c r="BO273" i="11"/>
  <c r="BO544" i="11"/>
  <c r="BN544" i="11"/>
  <c r="BO423" i="11"/>
  <c r="BN423" i="11"/>
  <c r="BN175" i="11"/>
  <c r="BO175" i="11"/>
  <c r="BO440" i="11"/>
  <c r="BN440" i="11"/>
  <c r="BO376" i="11"/>
  <c r="BN376" i="11"/>
  <c r="BN312" i="11"/>
  <c r="BO312" i="11"/>
  <c r="BO248" i="11"/>
  <c r="BN248" i="11"/>
  <c r="BO184" i="11"/>
  <c r="BN184" i="11"/>
  <c r="BN110" i="11"/>
  <c r="BO110" i="11"/>
  <c r="BO390" i="11"/>
  <c r="BN390" i="11"/>
  <c r="BN326" i="11"/>
  <c r="BO326" i="11"/>
  <c r="BN262" i="11"/>
  <c r="BO262" i="11"/>
  <c r="BO198" i="11"/>
  <c r="BN198" i="11"/>
  <c r="BN134" i="11"/>
  <c r="BO134" i="11"/>
  <c r="BO373" i="11"/>
  <c r="BN373" i="11"/>
  <c r="BO309" i="11"/>
  <c r="BN309" i="11"/>
  <c r="BN245" i="11"/>
  <c r="BO245" i="11"/>
  <c r="BN181" i="11"/>
  <c r="BO181" i="11"/>
  <c r="BO103" i="11"/>
  <c r="BN103" i="11"/>
  <c r="BO540" i="11"/>
  <c r="BN540" i="11"/>
  <c r="BO476" i="11"/>
  <c r="BN476" i="11"/>
  <c r="BN412" i="11"/>
  <c r="BO412" i="11"/>
  <c r="BO348" i="11"/>
  <c r="BN348" i="11"/>
  <c r="BN284" i="11"/>
  <c r="BO284" i="11"/>
  <c r="BO220" i="11"/>
  <c r="BN220" i="11"/>
  <c r="BO156" i="11"/>
  <c r="BN156" i="11"/>
  <c r="BO54" i="11"/>
  <c r="BN54" i="11"/>
  <c r="BO563" i="11"/>
  <c r="BN563" i="11"/>
  <c r="BO499" i="11"/>
  <c r="BN499" i="11"/>
  <c r="BO435" i="11"/>
  <c r="BN435" i="11"/>
  <c r="BO371" i="11"/>
  <c r="BN371" i="11"/>
  <c r="BN307" i="11"/>
  <c r="BO307" i="11"/>
  <c r="BO243" i="11"/>
  <c r="BN243" i="11"/>
  <c r="BO179" i="11"/>
  <c r="BN179" i="11"/>
  <c r="BN101" i="11"/>
  <c r="BO101" i="11"/>
  <c r="BN538" i="11"/>
  <c r="BO538" i="11"/>
  <c r="BO474" i="11"/>
  <c r="BN474" i="11"/>
  <c r="BO410" i="11"/>
  <c r="BN410" i="11"/>
  <c r="BN346" i="11"/>
  <c r="BO346" i="11"/>
  <c r="BO282" i="11"/>
  <c r="BN282" i="11"/>
  <c r="BO218" i="11"/>
  <c r="BN218" i="11"/>
  <c r="BO154" i="11"/>
  <c r="BN154" i="11"/>
  <c r="BO52" i="11"/>
  <c r="BN52" i="11"/>
  <c r="BO123" i="11"/>
  <c r="BN123" i="11"/>
  <c r="BN59" i="11"/>
  <c r="BO59" i="11"/>
  <c r="BO90" i="11"/>
  <c r="BN90" i="11"/>
  <c r="BO26" i="11"/>
  <c r="BN26" i="11"/>
  <c r="BN121" i="11"/>
  <c r="BO121" i="11"/>
  <c r="BO57" i="11"/>
  <c r="BN57" i="11"/>
  <c r="BN96" i="11"/>
  <c r="BO96" i="11"/>
  <c r="BO32" i="11"/>
  <c r="BN32" i="11"/>
  <c r="BN541" i="11"/>
  <c r="BO541" i="11"/>
  <c r="BO201" i="11"/>
  <c r="BN201" i="11"/>
  <c r="BO565" i="11"/>
  <c r="BN565" i="11"/>
  <c r="BO560" i="11"/>
  <c r="BN560" i="11"/>
  <c r="BN582" i="11"/>
  <c r="BO582" i="11"/>
  <c r="BO464" i="11"/>
  <c r="BN464" i="11"/>
  <c r="BO208" i="11"/>
  <c r="BN208" i="11"/>
  <c r="BO414" i="11"/>
  <c r="BN414" i="11"/>
  <c r="BO222" i="11"/>
  <c r="BN222" i="11"/>
  <c r="BO205" i="11"/>
  <c r="BN205" i="11"/>
  <c r="BO436" i="11"/>
  <c r="BN436" i="11"/>
  <c r="BO180" i="11"/>
  <c r="BN180" i="11"/>
  <c r="BO523" i="11"/>
  <c r="BN523" i="11"/>
  <c r="BO267" i="11"/>
  <c r="BN267" i="11"/>
  <c r="BN498" i="11"/>
  <c r="BO498" i="11"/>
  <c r="BO306" i="11"/>
  <c r="BN306" i="11"/>
  <c r="BO50" i="11"/>
  <c r="BN50" i="11"/>
  <c r="BO81" i="11"/>
  <c r="BN81" i="11"/>
  <c r="BN56" i="11"/>
  <c r="BO56" i="11"/>
  <c r="BO361" i="11"/>
  <c r="BN361" i="11"/>
  <c r="BO433" i="11"/>
  <c r="BN433" i="11"/>
  <c r="BN313" i="11"/>
  <c r="BO313" i="11"/>
  <c r="BN429" i="11"/>
  <c r="BO429" i="11"/>
  <c r="BO569" i="11"/>
  <c r="BN569" i="11"/>
  <c r="BO239" i="11"/>
  <c r="BN239" i="11"/>
  <c r="BO328" i="11"/>
  <c r="BN328" i="11"/>
  <c r="BO342" i="11"/>
  <c r="BN342" i="11"/>
  <c r="BO44" i="11"/>
  <c r="BN44" i="11"/>
  <c r="BN325" i="11"/>
  <c r="BO325" i="11"/>
  <c r="BO364" i="11"/>
  <c r="BN364" i="11"/>
  <c r="BO236" i="11"/>
  <c r="BN236" i="11"/>
  <c r="BO451" i="11"/>
  <c r="BN451" i="11"/>
  <c r="BN195" i="11"/>
  <c r="BO195" i="11"/>
  <c r="BO490" i="11"/>
  <c r="BN490" i="11"/>
  <c r="BO298" i="11"/>
  <c r="BN298" i="11"/>
  <c r="BO75" i="11"/>
  <c r="BN75" i="11"/>
  <c r="BO106" i="11"/>
  <c r="BN106" i="11"/>
  <c r="BN73" i="11"/>
  <c r="BO73" i="11"/>
  <c r="BN48" i="11"/>
  <c r="BO48" i="11"/>
  <c r="BO127" i="11"/>
  <c r="BN127" i="11"/>
  <c r="BO63" i="11"/>
  <c r="BN63" i="11"/>
  <c r="BO487" i="11"/>
  <c r="BN487" i="11"/>
  <c r="BN413" i="11"/>
  <c r="BO413" i="11"/>
  <c r="BO585" i="11"/>
  <c r="BN585" i="11"/>
  <c r="BO535" i="11"/>
  <c r="BN535" i="11"/>
  <c r="BN494" i="11"/>
  <c r="BO494" i="11"/>
  <c r="BN445" i="11"/>
  <c r="BO445" i="11"/>
  <c r="BN448" i="11"/>
  <c r="BO448" i="11"/>
  <c r="BO192" i="11"/>
  <c r="BN192" i="11"/>
  <c r="BO398" i="11"/>
  <c r="BN398" i="11"/>
  <c r="BO270" i="11"/>
  <c r="BN270" i="11"/>
  <c r="BO381" i="11"/>
  <c r="BN381" i="11"/>
  <c r="BO189" i="11"/>
  <c r="BN189" i="11"/>
  <c r="BO484" i="11"/>
  <c r="BN484" i="11"/>
  <c r="BO356" i="11"/>
  <c r="BN356" i="11"/>
  <c r="BO228" i="11"/>
  <c r="BN228" i="11"/>
  <c r="BO443" i="11"/>
  <c r="BN443" i="11"/>
  <c r="BN315" i="11"/>
  <c r="BO315" i="11"/>
  <c r="BO117" i="11"/>
  <c r="BN117" i="11"/>
  <c r="BO482" i="11"/>
  <c r="BN482" i="11"/>
  <c r="BN290" i="11"/>
  <c r="BO290" i="11"/>
  <c r="BN68" i="11"/>
  <c r="BO68" i="11"/>
  <c r="BN34" i="11"/>
  <c r="BO34" i="11"/>
  <c r="BN65" i="11"/>
  <c r="BO65" i="11"/>
  <c r="BN104" i="11"/>
  <c r="BO104" i="11"/>
  <c r="BO385" i="11"/>
  <c r="BN385" i="11"/>
  <c r="BN289" i="11"/>
  <c r="BO289" i="11"/>
  <c r="BO579" i="11"/>
  <c r="BN579" i="11"/>
  <c r="BN526" i="11"/>
  <c r="BO526" i="11"/>
  <c r="BO125" i="11"/>
  <c r="BN125" i="11"/>
  <c r="BN249" i="11"/>
  <c r="BO249" i="11"/>
  <c r="BN375" i="11"/>
  <c r="BO375" i="11"/>
  <c r="BN577" i="11"/>
  <c r="BO577" i="11"/>
  <c r="BO297" i="11"/>
  <c r="BN297" i="11"/>
  <c r="BO502" i="11"/>
  <c r="BN502" i="11"/>
  <c r="BO455" i="11"/>
  <c r="BN455" i="11"/>
  <c r="BO512" i="11"/>
  <c r="BN512" i="11"/>
  <c r="BN561" i="11"/>
  <c r="BO561" i="11"/>
  <c r="BO449" i="11"/>
  <c r="BN449" i="11"/>
  <c r="BN510" i="11"/>
  <c r="BO510" i="11"/>
  <c r="BO45" i="11"/>
  <c r="BN45" i="11"/>
  <c r="BN462" i="11"/>
  <c r="BO462" i="11"/>
  <c r="BO399" i="11"/>
  <c r="BN399" i="11"/>
  <c r="BN143" i="11"/>
  <c r="BO143" i="11"/>
  <c r="BO368" i="11"/>
  <c r="BN368" i="11"/>
  <c r="BN240" i="11"/>
  <c r="BO240" i="11"/>
  <c r="BO94" i="11"/>
  <c r="BN94" i="11"/>
  <c r="BN254" i="11"/>
  <c r="BO254" i="11"/>
  <c r="BO190" i="11"/>
  <c r="BN190" i="11"/>
  <c r="BO365" i="11"/>
  <c r="BN365" i="11"/>
  <c r="BO237" i="11"/>
  <c r="BN237" i="11"/>
  <c r="BN87" i="11"/>
  <c r="BO87" i="11"/>
  <c r="BN532" i="11"/>
  <c r="BO532" i="11"/>
  <c r="BO468" i="11"/>
  <c r="BN468" i="11"/>
  <c r="BO340" i="11"/>
  <c r="BN340" i="11"/>
  <c r="BO212" i="11"/>
  <c r="BN212" i="11"/>
  <c r="BO38" i="11"/>
  <c r="BN38" i="11"/>
  <c r="BO491" i="11"/>
  <c r="BN491" i="11"/>
  <c r="BN427" i="11"/>
  <c r="BO427" i="11"/>
  <c r="BO299" i="11"/>
  <c r="BN299" i="11"/>
  <c r="BO171" i="11"/>
  <c r="BN171" i="11"/>
  <c r="BO530" i="11"/>
  <c r="BN530" i="11"/>
  <c r="BN466" i="11"/>
  <c r="BO466" i="11"/>
  <c r="BO402" i="11"/>
  <c r="BN402" i="11"/>
  <c r="BO274" i="11"/>
  <c r="BN274" i="11"/>
  <c r="BO210" i="11"/>
  <c r="BN210" i="11"/>
  <c r="BN146" i="11"/>
  <c r="BO146" i="11"/>
  <c r="BO36" i="11"/>
  <c r="BN36" i="11"/>
  <c r="BN115" i="11"/>
  <c r="BO115" i="11"/>
  <c r="BO51" i="11"/>
  <c r="BN51" i="11"/>
  <c r="BO82" i="11"/>
  <c r="BN82" i="11"/>
  <c r="BN113" i="11"/>
  <c r="BO113" i="11"/>
  <c r="BO49" i="11"/>
  <c r="BN49" i="11"/>
  <c r="BO88" i="11"/>
  <c r="BN88" i="11"/>
  <c r="BN24" i="11"/>
  <c r="BO24" i="11"/>
  <c r="BO581" i="11"/>
  <c r="BN581" i="11"/>
  <c r="BO353" i="11"/>
  <c r="BN353" i="11"/>
  <c r="BO359" i="11"/>
  <c r="BN359" i="11"/>
  <c r="BO223" i="11"/>
  <c r="BN223" i="11"/>
  <c r="BO47" i="11"/>
  <c r="BN47" i="11"/>
  <c r="BO520" i="11"/>
  <c r="BN520" i="11"/>
  <c r="BN477" i="11"/>
  <c r="BO477" i="11"/>
  <c r="BO400" i="11"/>
  <c r="BN400" i="11"/>
  <c r="BO144" i="11"/>
  <c r="BN144" i="11"/>
  <c r="BN60" i="11"/>
  <c r="BO60" i="11"/>
  <c r="BO397" i="11"/>
  <c r="BN397" i="11"/>
  <c r="BN141" i="11"/>
  <c r="BO141" i="11"/>
  <c r="BN564" i="11"/>
  <c r="BO564" i="11"/>
  <c r="BO244" i="11"/>
  <c r="BN244" i="11"/>
  <c r="BO459" i="11"/>
  <c r="BN459" i="11"/>
  <c r="BN203" i="11"/>
  <c r="BO203" i="11"/>
  <c r="BO370" i="11"/>
  <c r="BN370" i="11"/>
  <c r="BO100" i="11"/>
  <c r="BN100" i="11"/>
  <c r="BO83" i="11"/>
  <c r="BN83" i="11"/>
  <c r="BO120" i="11"/>
  <c r="BN120" i="11"/>
  <c r="BO486" i="11"/>
  <c r="BN486" i="11"/>
  <c r="BO503" i="11"/>
  <c r="BN503" i="11"/>
  <c r="BO191" i="11"/>
  <c r="BN191" i="11"/>
  <c r="BO497" i="11"/>
  <c r="BN497" i="11"/>
  <c r="BO183" i="11"/>
  <c r="BN183" i="11"/>
  <c r="BO337" i="11"/>
  <c r="BN337" i="11"/>
  <c r="BN461" i="11"/>
  <c r="BO461" i="11"/>
  <c r="BO264" i="11"/>
  <c r="BN264" i="11"/>
  <c r="BO150" i="11"/>
  <c r="BN150" i="11"/>
  <c r="BO389" i="11"/>
  <c r="BN389" i="11"/>
  <c r="BO133" i="11"/>
  <c r="BN133" i="11"/>
  <c r="BN556" i="11"/>
  <c r="BO556" i="11"/>
  <c r="BO300" i="11"/>
  <c r="BN300" i="11"/>
  <c r="BO172" i="11"/>
  <c r="BN172" i="11"/>
  <c r="BO323" i="11"/>
  <c r="BN323" i="11"/>
  <c r="BO130" i="11"/>
  <c r="BN130" i="11"/>
  <c r="BO362" i="11"/>
  <c r="BN362" i="11"/>
  <c r="BO170" i="11"/>
  <c r="BN170" i="11"/>
  <c r="BN42" i="11"/>
  <c r="BO42" i="11"/>
  <c r="BN112" i="11"/>
  <c r="BO112" i="11"/>
  <c r="BO393" i="11"/>
  <c r="BN393" i="11"/>
  <c r="BO233" i="11"/>
  <c r="BN233" i="11"/>
  <c r="BO295" i="11"/>
  <c r="BN295" i="11"/>
  <c r="BO537" i="11"/>
  <c r="BN537" i="11"/>
  <c r="BO481" i="11"/>
  <c r="BN481" i="11"/>
  <c r="BO407" i="11"/>
  <c r="BN407" i="11"/>
  <c r="BN305" i="11"/>
  <c r="BO305" i="11"/>
  <c r="BO207" i="11"/>
  <c r="BN207" i="11"/>
  <c r="BN384" i="11"/>
  <c r="BO384" i="11"/>
  <c r="BN126" i="11"/>
  <c r="BO126" i="11"/>
  <c r="BO334" i="11"/>
  <c r="BN334" i="11"/>
  <c r="BO317" i="11"/>
  <c r="BN317" i="11"/>
  <c r="BO119" i="11"/>
  <c r="BN119" i="11"/>
  <c r="BO548" i="11"/>
  <c r="BN548" i="11"/>
  <c r="BN292" i="11"/>
  <c r="BO292" i="11"/>
  <c r="BO164" i="11"/>
  <c r="BN164" i="11"/>
  <c r="BN571" i="11"/>
  <c r="BO571" i="11"/>
  <c r="BO379" i="11"/>
  <c r="BN379" i="11"/>
  <c r="BN187" i="11"/>
  <c r="BO187" i="11"/>
  <c r="BN546" i="11"/>
  <c r="BO546" i="11"/>
  <c r="BO354" i="11"/>
  <c r="BN354" i="11"/>
  <c r="BO226" i="11"/>
  <c r="BN226" i="11"/>
  <c r="BO67" i="11"/>
  <c r="BN67" i="11"/>
  <c r="BO98" i="11"/>
  <c r="BN98" i="11"/>
  <c r="BN40" i="11"/>
  <c r="BO40" i="11"/>
  <c r="BO421" i="11"/>
  <c r="BN421" i="11"/>
  <c r="BO552" i="11"/>
  <c r="BN552" i="11"/>
  <c r="BO471" i="11"/>
  <c r="BN471" i="11"/>
  <c r="BO383" i="11"/>
  <c r="BN383" i="11"/>
  <c r="BO465" i="11"/>
  <c r="BN465" i="11"/>
  <c r="BN109" i="11"/>
  <c r="BO109" i="11"/>
  <c r="BO473" i="11"/>
  <c r="BN473" i="11"/>
  <c r="BO161" i="11"/>
  <c r="BN161" i="11"/>
  <c r="BN557" i="11"/>
  <c r="BO557" i="11"/>
  <c r="BO567" i="11"/>
  <c r="BN567" i="11"/>
  <c r="BO231" i="11"/>
  <c r="BN231" i="11"/>
  <c r="BO351" i="11"/>
  <c r="BN351" i="11"/>
  <c r="BO61" i="11"/>
  <c r="BN61" i="11"/>
  <c r="BO217" i="11"/>
  <c r="BN217" i="11"/>
  <c r="BO343" i="11"/>
  <c r="BN343" i="11"/>
  <c r="BN573" i="11"/>
  <c r="BO573" i="11"/>
  <c r="BO241" i="11"/>
  <c r="BN241" i="11"/>
  <c r="BO533" i="11"/>
  <c r="BN533" i="11"/>
  <c r="BO496" i="11"/>
  <c r="BN496" i="11"/>
  <c r="BO432" i="11"/>
  <c r="BN432" i="11"/>
  <c r="BN304" i="11"/>
  <c r="BO304" i="11"/>
  <c r="BN176" i="11"/>
  <c r="BO176" i="11"/>
  <c r="BO382" i="11"/>
  <c r="BN382" i="11"/>
  <c r="BO318" i="11"/>
  <c r="BN318" i="11"/>
  <c r="BN124" i="11"/>
  <c r="BO124" i="11"/>
  <c r="BO301" i="11"/>
  <c r="BN301" i="11"/>
  <c r="BN173" i="11"/>
  <c r="BO173" i="11"/>
  <c r="BO404" i="11"/>
  <c r="BN404" i="11"/>
  <c r="BO276" i="11"/>
  <c r="BN276" i="11"/>
  <c r="BO148" i="11"/>
  <c r="BN148" i="11"/>
  <c r="BN555" i="11"/>
  <c r="BO555" i="11"/>
  <c r="BO363" i="11"/>
  <c r="BN363" i="11"/>
  <c r="BO235" i="11"/>
  <c r="BN235" i="11"/>
  <c r="BO85" i="11"/>
  <c r="BN85" i="11"/>
  <c r="BN338" i="11"/>
  <c r="BO338" i="11"/>
  <c r="BN257" i="11"/>
  <c r="BO257" i="11"/>
  <c r="BO169" i="11"/>
  <c r="BN169" i="11"/>
  <c r="BN566" i="11"/>
  <c r="BO566" i="11"/>
  <c r="BN504" i="11"/>
  <c r="BO504" i="11"/>
  <c r="BO437" i="11"/>
  <c r="BN437" i="11"/>
  <c r="BO553" i="11"/>
  <c r="BN553" i="11"/>
  <c r="BO439" i="11"/>
  <c r="BN439" i="11"/>
  <c r="BO199" i="11"/>
  <c r="BN199" i="11"/>
  <c r="BO501" i="11"/>
  <c r="BN501" i="11"/>
  <c r="BO319" i="11"/>
  <c r="BN319" i="11"/>
  <c r="BN550" i="11"/>
  <c r="BO550" i="11"/>
  <c r="BO431" i="11"/>
  <c r="BN431" i="11"/>
  <c r="BO185" i="11"/>
  <c r="BN185" i="11"/>
  <c r="BN495" i="11"/>
  <c r="BO495" i="11"/>
  <c r="BO311" i="11"/>
  <c r="BN311" i="11"/>
  <c r="BO559" i="11"/>
  <c r="BN559" i="11"/>
  <c r="BO446" i="11"/>
  <c r="BN446" i="11"/>
  <c r="BO209" i="11"/>
  <c r="BN209" i="11"/>
  <c r="BO519" i="11"/>
  <c r="BN519" i="11"/>
  <c r="BO367" i="11"/>
  <c r="BN367" i="11"/>
  <c r="BO93" i="11"/>
  <c r="BN93" i="11"/>
  <c r="BO488" i="11"/>
  <c r="BN488" i="11"/>
  <c r="BO424" i="11"/>
  <c r="BN424" i="11"/>
  <c r="BO360" i="11"/>
  <c r="BN360" i="11"/>
  <c r="BO296" i="11"/>
  <c r="BN296" i="11"/>
  <c r="BN232" i="11"/>
  <c r="BO232" i="11"/>
  <c r="BO168" i="11"/>
  <c r="BN168" i="11"/>
  <c r="BO78" i="11"/>
  <c r="BN78" i="11"/>
  <c r="BO438" i="11"/>
  <c r="BN438" i="11"/>
  <c r="BO374" i="11"/>
  <c r="BN374" i="11"/>
  <c r="BN310" i="11"/>
  <c r="BO310" i="11"/>
  <c r="BN246" i="11"/>
  <c r="BO246" i="11"/>
  <c r="BO182" i="11"/>
  <c r="BN182" i="11"/>
  <c r="BO108" i="11"/>
  <c r="BN108" i="11"/>
  <c r="BO357" i="11"/>
  <c r="BN357" i="11"/>
  <c r="BN293" i="11"/>
  <c r="BO293" i="11"/>
  <c r="BO229" i="11"/>
  <c r="BN229" i="11"/>
  <c r="BO165" i="11"/>
  <c r="BN165" i="11"/>
  <c r="BN71" i="11"/>
  <c r="BO71" i="11"/>
  <c r="BO588" i="11"/>
  <c r="BN588" i="11"/>
  <c r="BO524" i="11"/>
  <c r="BN524" i="11"/>
  <c r="BO460" i="11"/>
  <c r="BN460" i="11"/>
  <c r="BO396" i="11"/>
  <c r="BN396" i="11"/>
  <c r="BN332" i="11"/>
  <c r="BO332" i="11"/>
  <c r="BN268" i="11"/>
  <c r="BO268" i="11"/>
  <c r="BO204" i="11"/>
  <c r="BN204" i="11"/>
  <c r="BN140" i="11"/>
  <c r="BO140" i="11"/>
  <c r="BO547" i="11"/>
  <c r="BN547" i="11"/>
  <c r="BN483" i="11"/>
  <c r="BO483" i="11"/>
  <c r="BO419" i="11"/>
  <c r="BN419" i="11"/>
  <c r="BN355" i="11"/>
  <c r="BO355" i="11"/>
  <c r="BO291" i="11"/>
  <c r="BN291" i="11"/>
  <c r="BO227" i="11"/>
  <c r="BN227" i="11"/>
  <c r="BO163" i="11"/>
  <c r="BN163" i="11"/>
  <c r="BN69" i="11"/>
  <c r="BO69" i="11"/>
  <c r="BO586" i="11"/>
  <c r="BN586" i="11"/>
  <c r="BO522" i="11"/>
  <c r="BN522" i="11"/>
  <c r="BO458" i="11"/>
  <c r="BN458" i="11"/>
  <c r="BO394" i="11"/>
  <c r="BN394" i="11"/>
  <c r="BN330" i="11"/>
  <c r="BO330" i="11"/>
  <c r="BO266" i="11"/>
  <c r="BN266" i="11"/>
  <c r="BO202" i="11"/>
  <c r="BN202" i="11"/>
  <c r="BO138" i="11"/>
  <c r="BN138" i="11"/>
  <c r="BO107" i="11"/>
  <c r="BN107" i="11"/>
  <c r="BN43" i="11"/>
  <c r="BO43" i="11"/>
  <c r="BN74" i="11"/>
  <c r="BO74" i="11"/>
  <c r="BO105" i="11"/>
  <c r="BN105" i="11"/>
  <c r="BO41" i="11"/>
  <c r="BN41" i="11"/>
  <c r="BO80" i="11"/>
  <c r="BN80" i="11"/>
  <c r="BO594" i="11"/>
  <c r="BN594" i="11"/>
  <c r="BO591" i="11"/>
  <c r="BN591" i="11"/>
  <c r="BO517" i="11"/>
  <c r="BN517" i="11"/>
  <c r="BO511" i="11"/>
  <c r="BN511" i="11"/>
  <c r="BO215" i="11"/>
  <c r="BN215" i="11"/>
  <c r="BO271" i="11"/>
  <c r="BN271" i="11"/>
  <c r="BO30" i="11"/>
  <c r="BN30" i="11"/>
  <c r="BO286" i="11"/>
  <c r="BN286" i="11"/>
  <c r="BN333" i="11"/>
  <c r="BO333" i="11"/>
  <c r="BO308" i="11"/>
  <c r="BN308" i="11"/>
  <c r="BO331" i="11"/>
  <c r="BN331" i="11"/>
  <c r="BO242" i="11"/>
  <c r="BN242" i="11"/>
  <c r="BO225" i="11"/>
  <c r="BN225" i="11"/>
  <c r="BN551" i="11"/>
  <c r="BO551" i="11"/>
  <c r="BO549" i="11"/>
  <c r="BN549" i="11"/>
  <c r="BN509" i="11"/>
  <c r="BO509" i="11"/>
  <c r="BO200" i="11"/>
  <c r="BN200" i="11"/>
  <c r="BO214" i="11"/>
  <c r="BN214" i="11"/>
  <c r="BO261" i="11"/>
  <c r="BN261" i="11"/>
  <c r="BO167" i="11"/>
  <c r="BN167" i="11"/>
  <c r="BO485" i="11"/>
  <c r="BN485" i="11"/>
  <c r="BN409" i="11"/>
  <c r="BO409" i="11"/>
  <c r="BO505" i="11"/>
  <c r="BN505" i="11"/>
  <c r="BN29" i="11"/>
  <c r="BO29" i="11"/>
  <c r="BO480" i="11"/>
  <c r="BN480" i="11"/>
  <c r="BO416" i="11"/>
  <c r="BN416" i="11"/>
  <c r="BO352" i="11"/>
  <c r="BN352" i="11"/>
  <c r="BO288" i="11"/>
  <c r="BN288" i="11"/>
  <c r="BN224" i="11"/>
  <c r="BO224" i="11"/>
  <c r="BO160" i="11"/>
  <c r="BN160" i="11"/>
  <c r="BN62" i="11"/>
  <c r="BO62" i="11"/>
  <c r="BN430" i="11"/>
  <c r="BO430" i="11"/>
  <c r="BO366" i="11"/>
  <c r="BN366" i="11"/>
  <c r="BO302" i="11"/>
  <c r="BN302" i="11"/>
  <c r="BO238" i="11"/>
  <c r="BN238" i="11"/>
  <c r="BO174" i="11"/>
  <c r="BN174" i="11"/>
  <c r="BO92" i="11"/>
  <c r="BN92" i="11"/>
  <c r="BO349" i="11"/>
  <c r="BN349" i="11"/>
  <c r="BN285" i="11"/>
  <c r="BO285" i="11"/>
  <c r="BO221" i="11"/>
  <c r="BN221" i="11"/>
  <c r="BO157" i="11"/>
  <c r="BN157" i="11"/>
  <c r="BO55" i="11"/>
  <c r="BN55" i="11"/>
  <c r="BN580" i="11"/>
  <c r="BO580" i="11"/>
  <c r="BO516" i="11"/>
  <c r="BN516" i="11"/>
  <c r="BO452" i="11"/>
  <c r="BN452" i="11"/>
  <c r="BO388" i="11"/>
  <c r="BN388" i="11"/>
  <c r="BO324" i="11"/>
  <c r="BN324" i="11"/>
  <c r="BN260" i="11"/>
  <c r="BO260" i="11"/>
  <c r="BO196" i="11"/>
  <c r="BN196" i="11"/>
  <c r="BN132" i="11"/>
  <c r="BO132" i="11"/>
  <c r="BO539" i="11"/>
  <c r="BN539" i="11"/>
  <c r="BO475" i="11"/>
  <c r="BN475" i="11"/>
  <c r="BO411" i="11"/>
  <c r="BN411" i="11"/>
  <c r="BN347" i="11"/>
  <c r="BO347" i="11"/>
  <c r="BO283" i="11"/>
  <c r="BN283" i="11"/>
  <c r="BO219" i="11"/>
  <c r="BN219" i="11"/>
  <c r="BO155" i="11"/>
  <c r="BN155" i="11"/>
  <c r="BN53" i="11"/>
  <c r="BO53" i="11"/>
  <c r="BO578" i="11"/>
  <c r="BN578" i="11"/>
  <c r="BO514" i="11"/>
  <c r="BN514" i="11"/>
  <c r="BO450" i="11"/>
  <c r="BN450" i="11"/>
  <c r="BO386" i="11"/>
  <c r="BN386" i="11"/>
  <c r="BO322" i="11"/>
  <c r="BN322" i="11"/>
  <c r="BO258" i="11"/>
  <c r="BN258" i="11"/>
  <c r="BO194" i="11"/>
  <c r="BN194" i="11"/>
  <c r="BN129" i="11"/>
  <c r="BO129" i="11"/>
  <c r="BO99" i="11"/>
  <c r="BN99" i="11"/>
  <c r="BO35" i="11"/>
  <c r="BN35" i="11"/>
  <c r="BO66" i="11"/>
  <c r="BN66" i="11"/>
  <c r="BO97" i="11"/>
  <c r="BN97" i="11"/>
  <c r="BO33" i="11"/>
  <c r="BN33" i="11"/>
  <c r="BO72" i="11"/>
  <c r="BN72" i="11"/>
  <c r="BO457" i="11"/>
  <c r="BN457" i="11"/>
  <c r="BO77" i="11"/>
  <c r="BN77" i="11"/>
  <c r="BO345" i="11"/>
  <c r="BN345" i="11"/>
  <c r="BO369" i="11"/>
  <c r="BN369" i="11"/>
  <c r="BO272" i="11"/>
  <c r="BN272" i="11"/>
  <c r="BO350" i="11"/>
  <c r="BN350" i="11"/>
  <c r="BO372" i="11"/>
  <c r="BN372" i="11"/>
  <c r="BO139" i="11"/>
  <c r="BN139" i="11"/>
  <c r="BO434" i="11"/>
  <c r="BN434" i="11"/>
  <c r="BO114" i="11"/>
  <c r="BN114" i="11"/>
  <c r="BN543" i="11"/>
  <c r="BO543" i="11"/>
  <c r="BO327" i="11"/>
  <c r="BN327" i="11"/>
  <c r="BN31" i="11"/>
  <c r="BO31" i="11"/>
  <c r="BO392" i="11"/>
  <c r="BN392" i="11"/>
  <c r="BO406" i="11"/>
  <c r="BN406" i="11"/>
  <c r="BO197" i="11"/>
  <c r="BN197" i="11"/>
  <c r="BN492" i="11"/>
  <c r="BO492" i="11"/>
  <c r="BN515" i="11"/>
  <c r="BO515" i="11"/>
  <c r="BN259" i="11"/>
  <c r="BO259" i="11"/>
  <c r="BN554" i="11"/>
  <c r="BO554" i="11"/>
  <c r="BO234" i="11"/>
  <c r="BN234" i="11"/>
  <c r="BO415" i="11"/>
  <c r="BN415" i="11"/>
  <c r="BO590" i="11"/>
  <c r="BN590" i="11"/>
  <c r="BO159" i="11"/>
  <c r="BN159" i="11"/>
  <c r="BO593" i="11"/>
  <c r="BN593" i="11"/>
  <c r="BO256" i="11"/>
  <c r="BN256" i="11"/>
  <c r="BO142" i="11"/>
  <c r="BN142" i="11"/>
  <c r="BN529" i="11"/>
  <c r="BO529" i="11"/>
  <c r="BO470" i="11"/>
  <c r="BN470" i="11"/>
  <c r="BO568" i="11"/>
  <c r="BN568" i="11"/>
  <c r="BO513" i="11"/>
  <c r="BN513" i="11"/>
  <c r="BO441" i="11"/>
  <c r="BN441" i="11"/>
  <c r="BO321" i="11"/>
  <c r="BN321" i="11"/>
  <c r="BO542" i="11"/>
  <c r="BN542" i="11"/>
  <c r="BO417" i="11"/>
  <c r="BN417" i="11"/>
  <c r="BN587" i="11"/>
  <c r="BO587" i="11"/>
  <c r="BN287" i="11"/>
  <c r="BO287" i="11"/>
  <c r="BO536" i="11"/>
  <c r="BN536" i="11"/>
  <c r="BO153" i="11"/>
  <c r="BN153" i="11"/>
  <c r="BO584" i="11"/>
  <c r="BN584" i="11"/>
  <c r="BO479" i="11"/>
  <c r="BN479" i="11"/>
  <c r="BO279" i="11"/>
  <c r="BN279" i="11"/>
  <c r="BO545" i="11"/>
  <c r="BN545" i="11"/>
  <c r="BO425" i="11"/>
  <c r="BN425" i="11"/>
  <c r="BO177" i="11"/>
  <c r="BN177" i="11"/>
  <c r="BN335" i="11"/>
  <c r="BO335" i="11"/>
  <c r="BN137" i="11"/>
  <c r="BO137" i="11"/>
  <c r="BN589" i="11"/>
  <c r="BO589" i="11"/>
  <c r="BN518" i="11"/>
  <c r="BO518" i="11"/>
  <c r="BN454" i="11"/>
  <c r="BO454" i="11"/>
  <c r="BO329" i="11"/>
  <c r="BN329" i="11"/>
  <c r="BO193" i="11"/>
  <c r="BN193" i="11"/>
  <c r="BO528" i="11"/>
  <c r="BN528" i="11"/>
  <c r="BO391" i="11"/>
  <c r="BN391" i="11"/>
  <c r="BO135" i="11"/>
  <c r="BN135" i="11"/>
  <c r="BN576" i="11"/>
  <c r="BO576" i="11"/>
  <c r="BO469" i="11"/>
  <c r="BN469" i="11"/>
  <c r="BO255" i="11"/>
  <c r="BN255" i="11"/>
  <c r="BN525" i="11"/>
  <c r="BO525" i="11"/>
  <c r="BO377" i="11"/>
  <c r="BN377" i="11"/>
  <c r="BO111" i="11"/>
  <c r="BN111" i="11"/>
  <c r="BO574" i="11"/>
  <c r="BN574" i="11"/>
  <c r="BN463" i="11"/>
  <c r="BO463" i="11"/>
  <c r="BO247" i="11"/>
  <c r="BN247" i="11"/>
  <c r="BN534" i="11"/>
  <c r="BO534" i="11"/>
  <c r="BO401" i="11"/>
  <c r="BN401" i="11"/>
  <c r="BO145" i="11"/>
  <c r="BN145" i="11"/>
  <c r="BN592" i="11"/>
  <c r="BO592" i="11"/>
  <c r="BN493" i="11"/>
  <c r="BO493" i="11"/>
  <c r="BO303" i="11"/>
  <c r="BN303" i="11"/>
  <c r="BN472" i="11"/>
  <c r="BO472" i="11"/>
  <c r="BO408" i="11"/>
  <c r="BN408" i="11"/>
  <c r="BN344" i="11"/>
  <c r="BO344" i="11"/>
  <c r="BO280" i="11"/>
  <c r="BN280" i="11"/>
  <c r="BN216" i="11"/>
  <c r="BO216" i="11"/>
  <c r="BO152" i="11"/>
  <c r="BN152" i="11"/>
  <c r="BO46" i="11"/>
  <c r="BN46" i="11"/>
  <c r="BO422" i="11"/>
  <c r="BN422" i="11"/>
  <c r="BN358" i="11"/>
  <c r="BO358" i="11"/>
  <c r="BO294" i="11"/>
  <c r="BN294" i="11"/>
  <c r="BO230" i="11"/>
  <c r="BN230" i="11"/>
  <c r="BO166" i="11"/>
  <c r="BN166" i="11"/>
  <c r="BO76" i="11"/>
  <c r="BN76" i="11"/>
  <c r="BO405" i="11"/>
  <c r="BN405" i="11"/>
  <c r="BO341" i="11"/>
  <c r="BN341" i="11"/>
  <c r="BO277" i="11"/>
  <c r="BN277" i="11"/>
  <c r="BN213" i="11"/>
  <c r="BO213" i="11"/>
  <c r="BN149" i="11"/>
  <c r="BO149" i="11"/>
  <c r="BN39" i="11"/>
  <c r="BO39" i="11"/>
  <c r="BN572" i="11"/>
  <c r="BO572" i="11"/>
  <c r="BO508" i="11"/>
  <c r="BN508" i="11"/>
  <c r="BO444" i="11"/>
  <c r="BN444" i="11"/>
  <c r="BO380" i="11"/>
  <c r="BN380" i="11"/>
  <c r="BN316" i="11"/>
  <c r="BO316" i="11"/>
  <c r="BN252" i="11"/>
  <c r="BO252" i="11"/>
  <c r="BO188" i="11"/>
  <c r="BN188" i="11"/>
  <c r="BN118" i="11"/>
  <c r="BO118" i="11"/>
  <c r="BO531" i="11"/>
  <c r="BN531" i="11"/>
  <c r="BO467" i="11"/>
  <c r="BN467" i="11"/>
  <c r="BN403" i="11"/>
  <c r="BO403" i="11"/>
  <c r="BN339" i="11"/>
  <c r="BO339" i="11"/>
  <c r="BO275" i="11"/>
  <c r="BN275" i="11"/>
  <c r="BN211" i="11"/>
  <c r="BO211" i="11"/>
  <c r="BO147" i="11"/>
  <c r="BN147" i="11"/>
  <c r="BN37" i="11"/>
  <c r="BO37" i="11"/>
  <c r="BO570" i="11"/>
  <c r="BN570" i="11"/>
  <c r="BO506" i="11"/>
  <c r="BN506" i="11"/>
  <c r="BO442" i="11"/>
  <c r="BN442" i="11"/>
  <c r="BN378" i="11"/>
  <c r="BO378" i="11"/>
  <c r="BO314" i="11"/>
  <c r="BN314" i="11"/>
  <c r="BO250" i="11"/>
  <c r="BN250" i="11"/>
  <c r="BO186" i="11"/>
  <c r="BN186" i="11"/>
  <c r="BN116" i="11"/>
  <c r="BO116" i="11"/>
  <c r="BO91" i="11"/>
  <c r="BN91" i="11"/>
  <c r="BO27" i="11"/>
  <c r="BN27" i="11"/>
  <c r="BO122" i="11"/>
  <c r="BN122" i="11"/>
  <c r="BO58" i="11"/>
  <c r="BN58" i="11"/>
  <c r="BO89" i="11"/>
  <c r="BN89" i="11"/>
  <c r="BO25" i="11"/>
  <c r="BN25" i="11"/>
  <c r="BO128" i="11"/>
  <c r="BN128" i="11"/>
  <c r="BO64" i="11"/>
  <c r="BN64" i="11"/>
  <c r="BN600" i="11" l="1"/>
  <c r="B603" i="11" s="1"/>
  <c r="BO600" i="11"/>
  <c r="B605" i="11" s="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<sst xmlns="http://schemas.openxmlformats.org/spreadsheetml/2006/main" count="7282" uniqueCount="6065">
  <si>
    <t>CENSO NACIONAL DE GOBIERNOS
ESTATALES 2025</t>
  </si>
  <si>
    <t>Módulo 1.
Administración Pública de la entidad federativa</t>
  </si>
  <si>
    <t>Sección X. Tránsito, movilidad y seguridad vial</t>
  </si>
  <si>
    <t>Índice</t>
  </si>
  <si>
    <t>Entidad:</t>
  </si>
  <si>
    <t>Clave:</t>
  </si>
  <si>
    <t>Presentación</t>
  </si>
  <si>
    <t>Informantes</t>
  </si>
  <si>
    <t>Participantes</t>
  </si>
  <si>
    <t>Subsección X.1 Boletas de infracción levantadas e imágenes detectadas por los sistemas de foto-multa o foto-infracción aceptadas</t>
  </si>
  <si>
    <t>Pregunta 10.1</t>
  </si>
  <si>
    <t>Subsección X.2 Infracciones de tránsito registradas</t>
  </si>
  <si>
    <t>Preguntas 10.2 a 10.5</t>
  </si>
  <si>
    <t>Subsección X.3 Personas conductoras sancionadas</t>
  </si>
  <si>
    <t>Preguntas 10.6 a 10.11</t>
  </si>
  <si>
    <t>Subsección X.4 Montos asociados a las multas impuestas</t>
  </si>
  <si>
    <t>Preguntas 10.12 y 10.13</t>
  </si>
  <si>
    <t>Complemento. Infracciones de tránsito registradas en las boletas de infracción levantadas y en las imágenes detectadas por los sistemas de foto-multa o foto-infracción aceptadas</t>
  </si>
  <si>
    <t>Anexo. Infracciones de tránsito</t>
  </si>
  <si>
    <t>Glosario</t>
  </si>
  <si>
    <t>Entidad</t>
  </si>
  <si>
    <t>Clave a 3 dígitos</t>
  </si>
  <si>
    <t>Municipio</t>
  </si>
  <si>
    <t>Clave a 5 dígitos</t>
  </si>
  <si>
    <t>201</t>
  </si>
  <si>
    <t>202</t>
  </si>
  <si>
    <t>203</t>
  </si>
  <si>
    <t>204</t>
  </si>
  <si>
    <t>205</t>
  </si>
  <si>
    <t>206</t>
  </si>
  <si>
    <t>207</t>
  </si>
  <si>
    <t>208</t>
  </si>
  <si>
    <t>209</t>
  </si>
  <si>
    <t>210</t>
  </si>
  <si>
    <t>211</t>
  </si>
  <si>
    <t>212</t>
  </si>
  <si>
    <t>213</t>
  </si>
  <si>
    <t>214</t>
  </si>
  <si>
    <t>215</t>
  </si>
  <si>
    <t>216</t>
  </si>
  <si>
    <t>217</t>
  </si>
  <si>
    <t>218</t>
  </si>
  <si>
    <t>219</t>
  </si>
  <si>
    <t>220</t>
  </si>
  <si>
    <t>221</t>
  </si>
  <si>
    <t>222</t>
  </si>
  <si>
    <t>223</t>
  </si>
  <si>
    <t>224</t>
  </si>
  <si>
    <t>225</t>
  </si>
  <si>
    <t>226</t>
  </si>
  <si>
    <t>227</t>
  </si>
  <si>
    <t>228</t>
  </si>
  <si>
    <t>229</t>
  </si>
  <si>
    <t>230</t>
  </si>
  <si>
    <t>231</t>
  </si>
  <si>
    <t>232</t>
  </si>
  <si>
    <t>Aguascalientes</t>
  </si>
  <si>
    <t>01001</t>
  </si>
  <si>
    <t>02001</t>
  </si>
  <si>
    <t>03001</t>
  </si>
  <si>
    <t>04001</t>
  </si>
  <si>
    <t>05001</t>
  </si>
  <si>
    <t>06001</t>
  </si>
  <si>
    <t>07001</t>
  </si>
  <si>
    <t>08001</t>
  </si>
  <si>
    <t>09002</t>
  </si>
  <si>
    <t>10001</t>
  </si>
  <si>
    <t>11001</t>
  </si>
  <si>
    <t>12001</t>
  </si>
  <si>
    <t>13001</t>
  </si>
  <si>
    <t>14001</t>
  </si>
  <si>
    <t>15001</t>
  </si>
  <si>
    <t>16001</t>
  </si>
  <si>
    <t>17001</t>
  </si>
  <si>
    <t>18001</t>
  </si>
  <si>
    <t>19001</t>
  </si>
  <si>
    <t>20001</t>
  </si>
  <si>
    <t>21001</t>
  </si>
  <si>
    <t>22001</t>
  </si>
  <si>
    <t>23001</t>
  </si>
  <si>
    <t>24001</t>
  </si>
  <si>
    <t>25001</t>
  </si>
  <si>
    <t>26001</t>
  </si>
  <si>
    <t>27001</t>
  </si>
  <si>
    <t>28001</t>
  </si>
  <si>
    <t>29001</t>
  </si>
  <si>
    <t>30001</t>
  </si>
  <si>
    <t>31001</t>
  </si>
  <si>
    <t>32001</t>
  </si>
  <si>
    <t>Ensenada</t>
  </si>
  <si>
    <t>Comondú</t>
  </si>
  <si>
    <t>Calkiní</t>
  </si>
  <si>
    <t>Abasolo</t>
  </si>
  <si>
    <t>Armería</t>
  </si>
  <si>
    <t>Acacoyagua</t>
  </si>
  <si>
    <t>Ahumada</t>
  </si>
  <si>
    <t>Azcapotzalco</t>
  </si>
  <si>
    <t>Canatlán</t>
  </si>
  <si>
    <t>Acapulco de Juárez</t>
  </si>
  <si>
    <t>Acatlán</t>
  </si>
  <si>
    <t>Acatic</t>
  </si>
  <si>
    <t>Acambay de Ruíz Castañeda</t>
  </si>
  <si>
    <t>Acuitzio</t>
  </si>
  <si>
    <t>Amacuzac</t>
  </si>
  <si>
    <t>Acaponeta</t>
  </si>
  <si>
    <t>Abejones</t>
  </si>
  <si>
    <t>Acajete</t>
  </si>
  <si>
    <t>Amealco de Bonfil</t>
  </si>
  <si>
    <t>Cozumel</t>
  </si>
  <si>
    <t>Ahualulco del Sonido 13</t>
  </si>
  <si>
    <t>Ahome</t>
  </si>
  <si>
    <t>Aconchi</t>
  </si>
  <si>
    <t>Balancán</t>
  </si>
  <si>
    <t>Amaxac de Guerrero</t>
  </si>
  <si>
    <t>Abalá</t>
  </si>
  <si>
    <t>Apozol</t>
  </si>
  <si>
    <t>Baja California</t>
  </si>
  <si>
    <t>01002</t>
  </si>
  <si>
    <t>02002</t>
  </si>
  <si>
    <t>03002</t>
  </si>
  <si>
    <t>04002</t>
  </si>
  <si>
    <t>05002</t>
  </si>
  <si>
    <t>06002</t>
  </si>
  <si>
    <t>07002</t>
  </si>
  <si>
    <t>08002</t>
  </si>
  <si>
    <t>09003</t>
  </si>
  <si>
    <t>10002</t>
  </si>
  <si>
    <t>11002</t>
  </si>
  <si>
    <t>12002</t>
  </si>
  <si>
    <t>13002</t>
  </si>
  <si>
    <t>14002</t>
  </si>
  <si>
    <t>15002</t>
  </si>
  <si>
    <t>16002</t>
  </si>
  <si>
    <t>17002</t>
  </si>
  <si>
    <t>18002</t>
  </si>
  <si>
    <t>19002</t>
  </si>
  <si>
    <t>20002</t>
  </si>
  <si>
    <t>21002</t>
  </si>
  <si>
    <t>22002</t>
  </si>
  <si>
    <t>23002</t>
  </si>
  <si>
    <t>24002</t>
  </si>
  <si>
    <t>25002</t>
  </si>
  <si>
    <t>26002</t>
  </si>
  <si>
    <t>27002</t>
  </si>
  <si>
    <t>28002</t>
  </si>
  <si>
    <t>29002</t>
  </si>
  <si>
    <t>30002</t>
  </si>
  <si>
    <t>31002</t>
  </si>
  <si>
    <t>32002</t>
  </si>
  <si>
    <t>Asientos</t>
  </si>
  <si>
    <t>Mexicali</t>
  </si>
  <si>
    <t>Mulegé</t>
  </si>
  <si>
    <t>Campeche</t>
  </si>
  <si>
    <t>Acuña</t>
  </si>
  <si>
    <t>Colima</t>
  </si>
  <si>
    <t>Acala</t>
  </si>
  <si>
    <t>Aldama</t>
  </si>
  <si>
    <t>Coyoacán</t>
  </si>
  <si>
    <t>Canelas</t>
  </si>
  <si>
    <t>Acámbaro</t>
  </si>
  <si>
    <t>Ahuacuotzingo</t>
  </si>
  <si>
    <t>Acaxochitlán</t>
  </si>
  <si>
    <t>Acatlán de Juárez</t>
  </si>
  <si>
    <t>Acolman</t>
  </si>
  <si>
    <t>Aguililla</t>
  </si>
  <si>
    <t>Atlatlahucan</t>
  </si>
  <si>
    <t>Ahuacatlán</t>
  </si>
  <si>
    <t>Agualeguas</t>
  </si>
  <si>
    <t>Acatlán de Pérez Figueroa</t>
  </si>
  <si>
    <t>Acateno</t>
  </si>
  <si>
    <t>Pinal de Amoles</t>
  </si>
  <si>
    <t>Felipe Carrillo Puerto</t>
  </si>
  <si>
    <t>Alaquines</t>
  </si>
  <si>
    <t>Angostura</t>
  </si>
  <si>
    <t>Agua Prieta</t>
  </si>
  <si>
    <t>Cárdenas</t>
  </si>
  <si>
    <t>Apetatitlán de Antonio Carvajal</t>
  </si>
  <si>
    <t>Acanceh</t>
  </si>
  <si>
    <t>Apulco</t>
  </si>
  <si>
    <t>Baja California Sur</t>
  </si>
  <si>
    <t>01003</t>
  </si>
  <si>
    <t>02003</t>
  </si>
  <si>
    <t>03003</t>
  </si>
  <si>
    <t>04003</t>
  </si>
  <si>
    <t>05003</t>
  </si>
  <si>
    <t>06003</t>
  </si>
  <si>
    <t>07003</t>
  </si>
  <si>
    <t>08003</t>
  </si>
  <si>
    <t>09004</t>
  </si>
  <si>
    <t>10003</t>
  </si>
  <si>
    <t>11003</t>
  </si>
  <si>
    <t>12003</t>
  </si>
  <si>
    <t>13003</t>
  </si>
  <si>
    <t>14003</t>
  </si>
  <si>
    <t>15003</t>
  </si>
  <si>
    <t>16003</t>
  </si>
  <si>
    <t>17003</t>
  </si>
  <si>
    <t>18003</t>
  </si>
  <si>
    <t>19003</t>
  </si>
  <si>
    <t>20003</t>
  </si>
  <si>
    <t>21003</t>
  </si>
  <si>
    <t>22003</t>
  </si>
  <si>
    <t>23003</t>
  </si>
  <si>
    <t>24003</t>
  </si>
  <si>
    <t>25003</t>
  </si>
  <si>
    <t>26003</t>
  </si>
  <si>
    <t>27003</t>
  </si>
  <si>
    <t>28003</t>
  </si>
  <si>
    <t>29003</t>
  </si>
  <si>
    <t>30003</t>
  </si>
  <si>
    <t>31003</t>
  </si>
  <si>
    <t>32003</t>
  </si>
  <si>
    <t>Calvillo</t>
  </si>
  <si>
    <t>Tecate</t>
  </si>
  <si>
    <t>La Paz</t>
  </si>
  <si>
    <t>Carmen</t>
  </si>
  <si>
    <t>Allende</t>
  </si>
  <si>
    <t>Comala</t>
  </si>
  <si>
    <t>Acapetahua</t>
  </si>
  <si>
    <t>Cuajimalpa de Morelos</t>
  </si>
  <si>
    <t>Coneto de Comonfort</t>
  </si>
  <si>
    <t>San Miguel de Allende</t>
  </si>
  <si>
    <t>Ajuchitlán del Progreso</t>
  </si>
  <si>
    <t>Actopan</t>
  </si>
  <si>
    <t>Ahualulco de Mercado</t>
  </si>
  <si>
    <t>Aculco</t>
  </si>
  <si>
    <t>Álvaro Obregón</t>
  </si>
  <si>
    <t>Axochiapan</t>
  </si>
  <si>
    <t>Amatlán de Cañas</t>
  </si>
  <si>
    <t>Los Aldamas</t>
  </si>
  <si>
    <t>Asunción Cacalotepec</t>
  </si>
  <si>
    <t>Arroyo Seco</t>
  </si>
  <si>
    <t>Isla Mujeres</t>
  </si>
  <si>
    <t>Aquismón</t>
  </si>
  <si>
    <t>Badiraguato</t>
  </si>
  <si>
    <t>Álamos</t>
  </si>
  <si>
    <t>Centla</t>
  </si>
  <si>
    <t>Altamira</t>
  </si>
  <si>
    <t>Atlangatepec</t>
  </si>
  <si>
    <t>Acayucan</t>
  </si>
  <si>
    <t>Akil</t>
  </si>
  <si>
    <t>Atolinga</t>
  </si>
  <si>
    <t>01004</t>
  </si>
  <si>
    <t>02004</t>
  </si>
  <si>
    <t>03008</t>
  </si>
  <si>
    <t>04004</t>
  </si>
  <si>
    <t>05004</t>
  </si>
  <si>
    <t>06004</t>
  </si>
  <si>
    <t>07004</t>
  </si>
  <si>
    <t>08004</t>
  </si>
  <si>
    <t>09005</t>
  </si>
  <si>
    <t>10004</t>
  </si>
  <si>
    <t>11004</t>
  </si>
  <si>
    <t>12004</t>
  </si>
  <si>
    <t>13004</t>
  </si>
  <si>
    <t>14004</t>
  </si>
  <si>
    <t>15004</t>
  </si>
  <si>
    <t>16004</t>
  </si>
  <si>
    <t>17004</t>
  </si>
  <si>
    <t>18004</t>
  </si>
  <si>
    <t>19004</t>
  </si>
  <si>
    <t>20004</t>
  </si>
  <si>
    <t>21004</t>
  </si>
  <si>
    <t>22004</t>
  </si>
  <si>
    <t>23004</t>
  </si>
  <si>
    <t>24004</t>
  </si>
  <si>
    <t>25004</t>
  </si>
  <si>
    <t>26004</t>
  </si>
  <si>
    <t>27004</t>
  </si>
  <si>
    <t>28004</t>
  </si>
  <si>
    <t>29004</t>
  </si>
  <si>
    <t>30004</t>
  </si>
  <si>
    <t>31004</t>
  </si>
  <si>
    <t>32004</t>
  </si>
  <si>
    <t>Cosío</t>
  </si>
  <si>
    <t>Tijuana</t>
  </si>
  <si>
    <t>Los Cabos</t>
  </si>
  <si>
    <t>Champotón</t>
  </si>
  <si>
    <t>Arteaga</t>
  </si>
  <si>
    <t>Coquimatlán</t>
  </si>
  <si>
    <t>Altamirano</t>
  </si>
  <si>
    <t>Aquiles Serdán</t>
  </si>
  <si>
    <t>Gustavo A. Madero</t>
  </si>
  <si>
    <t>Cuencamé</t>
  </si>
  <si>
    <t>Apaseo el Alto</t>
  </si>
  <si>
    <t>Alcozauca de Guerrero</t>
  </si>
  <si>
    <t>Agua Blanca de Iturbide</t>
  </si>
  <si>
    <t>Amacueca</t>
  </si>
  <si>
    <t>Almoloya de Alquisiras</t>
  </si>
  <si>
    <t>Angamacutiro</t>
  </si>
  <si>
    <t>Ayala</t>
  </si>
  <si>
    <t>Compostela</t>
  </si>
  <si>
    <t>Asunción Cuyotepeji</t>
  </si>
  <si>
    <t>Acatzingo</t>
  </si>
  <si>
    <t>Cadereyta de Montes</t>
  </si>
  <si>
    <t>Othón P. Blanco</t>
  </si>
  <si>
    <t>Armadillo de los Infante</t>
  </si>
  <si>
    <t>Concordia</t>
  </si>
  <si>
    <t>Altar</t>
  </si>
  <si>
    <t>Centro</t>
  </si>
  <si>
    <t>Antiguo Morelos</t>
  </si>
  <si>
    <t>Atltzayanca</t>
  </si>
  <si>
    <t>Baca</t>
  </si>
  <si>
    <t>Benito Juárez</t>
  </si>
  <si>
    <t>Coahuila de Zaragoza</t>
  </si>
  <si>
    <t>01005</t>
  </si>
  <si>
    <t>02005</t>
  </si>
  <si>
    <t>03009</t>
  </si>
  <si>
    <t>04005</t>
  </si>
  <si>
    <t>05005</t>
  </si>
  <si>
    <t>06005</t>
  </si>
  <si>
    <t>07005</t>
  </si>
  <si>
    <t>08005</t>
  </si>
  <si>
    <t>09006</t>
  </si>
  <si>
    <t>10005</t>
  </si>
  <si>
    <t>11005</t>
  </si>
  <si>
    <t>12005</t>
  </si>
  <si>
    <t>13005</t>
  </si>
  <si>
    <t>14005</t>
  </si>
  <si>
    <t>15005</t>
  </si>
  <si>
    <t>16005</t>
  </si>
  <si>
    <t>17005</t>
  </si>
  <si>
    <t>18005</t>
  </si>
  <si>
    <t>19005</t>
  </si>
  <si>
    <t>20005</t>
  </si>
  <si>
    <t>21005</t>
  </si>
  <si>
    <t>22005</t>
  </si>
  <si>
    <t>23005</t>
  </si>
  <si>
    <t>24005</t>
  </si>
  <si>
    <t>25005</t>
  </si>
  <si>
    <t>26005</t>
  </si>
  <si>
    <t>27005</t>
  </si>
  <si>
    <t>28005</t>
  </si>
  <si>
    <t>29005</t>
  </si>
  <si>
    <t>30005</t>
  </si>
  <si>
    <t>31005</t>
  </si>
  <si>
    <t>32005</t>
  </si>
  <si>
    <t>Jesús María</t>
  </si>
  <si>
    <t>Playas de Rosarito</t>
  </si>
  <si>
    <t>Loreto</t>
  </si>
  <si>
    <t>Hecelchakán</t>
  </si>
  <si>
    <t>Candela</t>
  </si>
  <si>
    <t>Cuauhtémoc</t>
  </si>
  <si>
    <t>Amatán</t>
  </si>
  <si>
    <t>Ascensión</t>
  </si>
  <si>
    <t>Iztacalco</t>
  </si>
  <si>
    <t>Durango</t>
  </si>
  <si>
    <t>Apaseo el Grande</t>
  </si>
  <si>
    <t>Alpoyeca</t>
  </si>
  <si>
    <t>Ajacuba</t>
  </si>
  <si>
    <t>Amatitán</t>
  </si>
  <si>
    <t>Almoloya de Juárez</t>
  </si>
  <si>
    <t>Angangueo</t>
  </si>
  <si>
    <t>Coatlán del Río</t>
  </si>
  <si>
    <t>Huajicori</t>
  </si>
  <si>
    <t>Anáhuac</t>
  </si>
  <si>
    <t>Asunción Ixtaltepec</t>
  </si>
  <si>
    <t>Acteopan</t>
  </si>
  <si>
    <t>Colón</t>
  </si>
  <si>
    <t>Cosalá</t>
  </si>
  <si>
    <t>Arivechi</t>
  </si>
  <si>
    <t>Comalcalco</t>
  </si>
  <si>
    <t>Burgos</t>
  </si>
  <si>
    <t>Apizaco</t>
  </si>
  <si>
    <t>Acula</t>
  </si>
  <si>
    <t>Bokobá</t>
  </si>
  <si>
    <t>Calera</t>
  </si>
  <si>
    <t>01006</t>
  </si>
  <si>
    <t>02006</t>
  </si>
  <si>
    <t>03099</t>
  </si>
  <si>
    <t>04006</t>
  </si>
  <si>
    <t>05006</t>
  </si>
  <si>
    <t>06006</t>
  </si>
  <si>
    <t>07006</t>
  </si>
  <si>
    <t>08006</t>
  </si>
  <si>
    <t>09007</t>
  </si>
  <si>
    <t>10006</t>
  </si>
  <si>
    <t>11006</t>
  </si>
  <si>
    <t>12006</t>
  </si>
  <si>
    <t>13006</t>
  </si>
  <si>
    <t>14006</t>
  </si>
  <si>
    <t>15006</t>
  </si>
  <si>
    <t>16006</t>
  </si>
  <si>
    <t>17006</t>
  </si>
  <si>
    <t>18006</t>
  </si>
  <si>
    <t>19006</t>
  </si>
  <si>
    <t>20006</t>
  </si>
  <si>
    <t>21006</t>
  </si>
  <si>
    <t>22006</t>
  </si>
  <si>
    <t>23006</t>
  </si>
  <si>
    <t>24006</t>
  </si>
  <si>
    <t>25006</t>
  </si>
  <si>
    <t>26006</t>
  </si>
  <si>
    <t>27006</t>
  </si>
  <si>
    <t>28006</t>
  </si>
  <si>
    <t>29006</t>
  </si>
  <si>
    <t>30006</t>
  </si>
  <si>
    <t>31006</t>
  </si>
  <si>
    <t>32006</t>
  </si>
  <si>
    <t>Pabellón de Arteaga</t>
  </si>
  <si>
    <t>San Quintín</t>
  </si>
  <si>
    <t>No identificado</t>
  </si>
  <si>
    <t>Hopelchén</t>
  </si>
  <si>
    <t>Castaños</t>
  </si>
  <si>
    <t>Ixtlahuacán</t>
  </si>
  <si>
    <t>Amatenango de la Frontera</t>
  </si>
  <si>
    <t>Bachíniva</t>
  </si>
  <si>
    <t>Iztapalapa</t>
  </si>
  <si>
    <t>General Simón Bolívar</t>
  </si>
  <si>
    <t>Atarjea</t>
  </si>
  <si>
    <t>Apaxtla</t>
  </si>
  <si>
    <t>Alfajayucan</t>
  </si>
  <si>
    <t>Ameca</t>
  </si>
  <si>
    <t>Almoloya del Río</t>
  </si>
  <si>
    <t>Apatzingán</t>
  </si>
  <si>
    <t>Cuautla</t>
  </si>
  <si>
    <t>Ixtlán del Río</t>
  </si>
  <si>
    <t>Apodaca</t>
  </si>
  <si>
    <t>Asunción Nochixtlán</t>
  </si>
  <si>
    <t>Corregidora</t>
  </si>
  <si>
    <t>José María Morelos</t>
  </si>
  <si>
    <t>Catorce</t>
  </si>
  <si>
    <t>Culiacán</t>
  </si>
  <si>
    <t>Arizpe</t>
  </si>
  <si>
    <t>Cunduacán</t>
  </si>
  <si>
    <t>Bustamante</t>
  </si>
  <si>
    <t>Calpulalpan</t>
  </si>
  <si>
    <t>Acultzingo</t>
  </si>
  <si>
    <t>Buctzotz</t>
  </si>
  <si>
    <t>Cañitas de Felipe Pescador</t>
  </si>
  <si>
    <t>Chiapas</t>
  </si>
  <si>
    <t>01007</t>
  </si>
  <si>
    <t>02007</t>
  </si>
  <si>
    <t>04007</t>
  </si>
  <si>
    <t>05007</t>
  </si>
  <si>
    <t>06007</t>
  </si>
  <si>
    <t>07007</t>
  </si>
  <si>
    <t>08007</t>
  </si>
  <si>
    <t>09008</t>
  </si>
  <si>
    <t>10007</t>
  </si>
  <si>
    <t>11007</t>
  </si>
  <si>
    <t>12007</t>
  </si>
  <si>
    <t>13007</t>
  </si>
  <si>
    <t>14007</t>
  </si>
  <si>
    <t>15007</t>
  </si>
  <si>
    <t>16007</t>
  </si>
  <si>
    <t>17007</t>
  </si>
  <si>
    <t>18007</t>
  </si>
  <si>
    <t>19007</t>
  </si>
  <si>
    <t>20007</t>
  </si>
  <si>
    <t>21007</t>
  </si>
  <si>
    <t>22007</t>
  </si>
  <si>
    <t>23007</t>
  </si>
  <si>
    <t>24007</t>
  </si>
  <si>
    <t>25007</t>
  </si>
  <si>
    <t>26007</t>
  </si>
  <si>
    <t>27007</t>
  </si>
  <si>
    <t>28007</t>
  </si>
  <si>
    <t>29007</t>
  </si>
  <si>
    <t>30007</t>
  </si>
  <si>
    <t>31007</t>
  </si>
  <si>
    <t>32007</t>
  </si>
  <si>
    <t>Rincón de Romos</t>
  </si>
  <si>
    <t>San Felipe</t>
  </si>
  <si>
    <t>Palizada</t>
  </si>
  <si>
    <t>Cuatro Ciénegas</t>
  </si>
  <si>
    <t>Manzanillo</t>
  </si>
  <si>
    <t>Amatenango del Valle</t>
  </si>
  <si>
    <t>Balleza</t>
  </si>
  <si>
    <t>La Magdalena Contreras</t>
  </si>
  <si>
    <t>Gómez Palacio</t>
  </si>
  <si>
    <t>Celaya</t>
  </si>
  <si>
    <t>Arcelia</t>
  </si>
  <si>
    <t>Almoloya</t>
  </si>
  <si>
    <t>San Juanito de Escobedo</t>
  </si>
  <si>
    <t>Amanalco</t>
  </si>
  <si>
    <t>Aporo</t>
  </si>
  <si>
    <t>Cuernavaca</t>
  </si>
  <si>
    <t>Jala</t>
  </si>
  <si>
    <t>Aramberri</t>
  </si>
  <si>
    <t>Asunción Ocotlán</t>
  </si>
  <si>
    <t>Ahuatlán</t>
  </si>
  <si>
    <t>Ezequiel Montes</t>
  </si>
  <si>
    <t>Lázaro Cárdenas</t>
  </si>
  <si>
    <t>Cedral</t>
  </si>
  <si>
    <t>Choix</t>
  </si>
  <si>
    <t>Atil</t>
  </si>
  <si>
    <t>Emiliano Zapata</t>
  </si>
  <si>
    <t>Camargo</t>
  </si>
  <si>
    <t>El Carmen Tequexquitla</t>
  </si>
  <si>
    <t>Camarón de Tejeda</t>
  </si>
  <si>
    <t>Cacalchén</t>
  </si>
  <si>
    <t>Concepción del Oro</t>
  </si>
  <si>
    <t>Chihuahua</t>
  </si>
  <si>
    <t>01008</t>
  </si>
  <si>
    <t>02099</t>
  </si>
  <si>
    <t>04008</t>
  </si>
  <si>
    <t>05008</t>
  </si>
  <si>
    <t>06008</t>
  </si>
  <si>
    <t>07008</t>
  </si>
  <si>
    <t>08008</t>
  </si>
  <si>
    <t>09009</t>
  </si>
  <si>
    <t>10008</t>
  </si>
  <si>
    <t>11008</t>
  </si>
  <si>
    <t>12008</t>
  </si>
  <si>
    <t>13008</t>
  </si>
  <si>
    <t>14008</t>
  </si>
  <si>
    <t>15008</t>
  </si>
  <si>
    <t>16008</t>
  </si>
  <si>
    <t>17008</t>
  </si>
  <si>
    <t>18008</t>
  </si>
  <si>
    <t>19008</t>
  </si>
  <si>
    <t>20008</t>
  </si>
  <si>
    <t>21008</t>
  </si>
  <si>
    <t>22008</t>
  </si>
  <si>
    <t>23008</t>
  </si>
  <si>
    <t>24008</t>
  </si>
  <si>
    <t>25008</t>
  </si>
  <si>
    <t>26008</t>
  </si>
  <si>
    <t>27008</t>
  </si>
  <si>
    <t>28008</t>
  </si>
  <si>
    <t>29008</t>
  </si>
  <si>
    <t>30008</t>
  </si>
  <si>
    <t>31008</t>
  </si>
  <si>
    <t>32008</t>
  </si>
  <si>
    <t>San José de Gracia</t>
  </si>
  <si>
    <t>Tenabo</t>
  </si>
  <si>
    <t>Escobedo</t>
  </si>
  <si>
    <t>Minatitlán</t>
  </si>
  <si>
    <t>Ángel Albino Corzo</t>
  </si>
  <si>
    <t>Batopilas de Manuel Gómez Morín</t>
  </si>
  <si>
    <t>Milpa Alta</t>
  </si>
  <si>
    <t>Guadalupe Victoria</t>
  </si>
  <si>
    <t>Manuel Doblado</t>
  </si>
  <si>
    <t>Atenango del Río</t>
  </si>
  <si>
    <t>Apan</t>
  </si>
  <si>
    <t>Arandas</t>
  </si>
  <si>
    <t>Amatepec</t>
  </si>
  <si>
    <t>Aquila</t>
  </si>
  <si>
    <t>Xalisco</t>
  </si>
  <si>
    <t>Asunción Tlacolulita</t>
  </si>
  <si>
    <t>Ahuazotepec</t>
  </si>
  <si>
    <t>Huimilpan</t>
  </si>
  <si>
    <t>Solidaridad</t>
  </si>
  <si>
    <t>Cerritos</t>
  </si>
  <si>
    <t>Elota</t>
  </si>
  <si>
    <t>Bacadéhuachi</t>
  </si>
  <si>
    <t>Huimanguillo</t>
  </si>
  <si>
    <t>Casas</t>
  </si>
  <si>
    <t>Cuapiaxtla</t>
  </si>
  <si>
    <t>Alpatláhuac</t>
  </si>
  <si>
    <t>Calotmul</t>
  </si>
  <si>
    <t>OBLIGATORIEDAD</t>
  </si>
  <si>
    <t>Ciudad de México</t>
  </si>
  <si>
    <t>01009</t>
  </si>
  <si>
    <t>04009</t>
  </si>
  <si>
    <t>05009</t>
  </si>
  <si>
    <t>06009</t>
  </si>
  <si>
    <t>07009</t>
  </si>
  <si>
    <t>08009</t>
  </si>
  <si>
    <t>09010</t>
  </si>
  <si>
    <t>10009</t>
  </si>
  <si>
    <t>11009</t>
  </si>
  <si>
    <t>12009</t>
  </si>
  <si>
    <t>13009</t>
  </si>
  <si>
    <t>14009</t>
  </si>
  <si>
    <t>15009</t>
  </si>
  <si>
    <t>16009</t>
  </si>
  <si>
    <t>17009</t>
  </si>
  <si>
    <t>18009</t>
  </si>
  <si>
    <t>19009</t>
  </si>
  <si>
    <t>20009</t>
  </si>
  <si>
    <t>21009</t>
  </si>
  <si>
    <t>22009</t>
  </si>
  <si>
    <t>23009</t>
  </si>
  <si>
    <t>24009</t>
  </si>
  <si>
    <t>25009</t>
  </si>
  <si>
    <t>26009</t>
  </si>
  <si>
    <t>27009</t>
  </si>
  <si>
    <t>28009</t>
  </si>
  <si>
    <t>29009</t>
  </si>
  <si>
    <t>30009</t>
  </si>
  <si>
    <t>31009</t>
  </si>
  <si>
    <t>32009</t>
  </si>
  <si>
    <t>Tepezalá</t>
  </si>
  <si>
    <t>Escárcega</t>
  </si>
  <si>
    <t>Francisco I. Madero</t>
  </si>
  <si>
    <t>Tecomán</t>
  </si>
  <si>
    <t>Arriaga</t>
  </si>
  <si>
    <t>Bocoyna</t>
  </si>
  <si>
    <t>Guanaceví</t>
  </si>
  <si>
    <t>Comonfort</t>
  </si>
  <si>
    <t>Atlamajalcingo del Monte</t>
  </si>
  <si>
    <t>El Arenal</t>
  </si>
  <si>
    <t>Amecameca</t>
  </si>
  <si>
    <t>Ario</t>
  </si>
  <si>
    <t>Huitzilac</t>
  </si>
  <si>
    <t>Del Nayar</t>
  </si>
  <si>
    <t>Cadereyta Jiménez</t>
  </si>
  <si>
    <t>Ayotzintepec</t>
  </si>
  <si>
    <t>Ahuehuetitla</t>
  </si>
  <si>
    <t>Jalpan de Serra</t>
  </si>
  <si>
    <t>Tulum</t>
  </si>
  <si>
    <t>Cerro de San Pedro</t>
  </si>
  <si>
    <t>Escuinapa</t>
  </si>
  <si>
    <t>Bacanora</t>
  </si>
  <si>
    <t>Jalapa</t>
  </si>
  <si>
    <t>Ciudad Madero</t>
  </si>
  <si>
    <t>Cuaxomulco</t>
  </si>
  <si>
    <t>Alto Lucero de Gutiérrez Barrios</t>
  </si>
  <si>
    <t>Cansahcab</t>
  </si>
  <si>
    <t>Chalchihuites</t>
  </si>
  <si>
    <r>
      <t xml:space="preserve">Conforme a lo dispuesto por el </t>
    </r>
    <r>
      <rPr>
        <b/>
        <sz val="9"/>
        <color theme="0"/>
        <rFont val="Arial"/>
        <family val="2"/>
      </rPr>
      <t>artículo 45</t>
    </r>
    <r>
      <rPr>
        <sz val="9"/>
        <color theme="0"/>
        <rFont val="Arial"/>
        <family val="2"/>
      </rPr>
      <t>, párrafo primero de la</t>
    </r>
    <r>
      <rPr>
        <b/>
        <sz val="9"/>
        <color theme="0"/>
        <rFont val="Arial"/>
        <family val="2"/>
      </rPr>
      <t xml:space="preserve"> Ley del Sistema Nacional de Información Estadística y Geográfica (LSNIEG): </t>
    </r>
    <r>
      <rPr>
        <sz val="9"/>
        <color theme="0"/>
        <rFont val="Arial"/>
        <family val="2"/>
      </rPr>
      <t xml:space="preserve">"Los Informantes del Sistema estarán obligados a proporcionar, con veracidad y oportunidad, los datos e informes que les soliciten las autoridades competentes para fines estadísticos, censales y geográficos, y prestarán apoyo a las mismas", así como lo señalado por el </t>
    </r>
    <r>
      <rPr>
        <b/>
        <sz val="9"/>
        <color theme="0"/>
        <rFont val="Arial"/>
        <family val="2"/>
      </rPr>
      <t>artículo 46</t>
    </r>
    <r>
      <rPr>
        <sz val="9"/>
        <color theme="0"/>
        <rFont val="Arial"/>
        <family val="2"/>
      </rPr>
      <t xml:space="preserve"> de la misma: "[...] Los servidores públicos de la Federación, de las entidades federativas, de los municipios y de las demarcaciones territoriales de la Ciudad de México, tendrán la obligación de proporcionar la información básica que hubieren obtenido en el ejercicio de sus funciones y sirva para generar Información de Interés Nacional, que les solicite el Instituto [...]"</t>
    </r>
  </si>
  <si>
    <t>01010</t>
  </si>
  <si>
    <t>04010</t>
  </si>
  <si>
    <t>05010</t>
  </si>
  <si>
    <t>06010</t>
  </si>
  <si>
    <t>07010</t>
  </si>
  <si>
    <t>08010</t>
  </si>
  <si>
    <t>09011</t>
  </si>
  <si>
    <t>10010</t>
  </si>
  <si>
    <t>11010</t>
  </si>
  <si>
    <t>12010</t>
  </si>
  <si>
    <t>13010</t>
  </si>
  <si>
    <t>14010</t>
  </si>
  <si>
    <t>15010</t>
  </si>
  <si>
    <t>16010</t>
  </si>
  <si>
    <t>17010</t>
  </si>
  <si>
    <t>18010</t>
  </si>
  <si>
    <t>19010</t>
  </si>
  <si>
    <t>20010</t>
  </si>
  <si>
    <t>21010</t>
  </si>
  <si>
    <t>22010</t>
  </si>
  <si>
    <t>23010</t>
  </si>
  <si>
    <t>24010</t>
  </si>
  <si>
    <t>25010</t>
  </si>
  <si>
    <t>26010</t>
  </si>
  <si>
    <t>27010</t>
  </si>
  <si>
    <t>28010</t>
  </si>
  <si>
    <t>29010</t>
  </si>
  <si>
    <t>30010</t>
  </si>
  <si>
    <t>31010</t>
  </si>
  <si>
    <t>32010</t>
  </si>
  <si>
    <t>El Llano</t>
  </si>
  <si>
    <t>Calakmul</t>
  </si>
  <si>
    <t>Frontera</t>
  </si>
  <si>
    <t>Villa de Álvarez</t>
  </si>
  <si>
    <t>Bejucal de Ocampo</t>
  </si>
  <si>
    <t>Buenaventura</t>
  </si>
  <si>
    <t>Tláhuac</t>
  </si>
  <si>
    <t>Hidalgo</t>
  </si>
  <si>
    <t>Coroneo</t>
  </si>
  <si>
    <t>Atlixtac</t>
  </si>
  <si>
    <t>Atitalaquia</t>
  </si>
  <si>
    <t>Atemajac de Brizuela</t>
  </si>
  <si>
    <t>Apaxco</t>
  </si>
  <si>
    <t>Jantetelco</t>
  </si>
  <si>
    <t>Rosamorada</t>
  </si>
  <si>
    <t>El Carmen</t>
  </si>
  <si>
    <t>El Barrio de la Soledad</t>
  </si>
  <si>
    <t>Ajalpan</t>
  </si>
  <si>
    <t>Landa de Matamoros</t>
  </si>
  <si>
    <t>Bacalar</t>
  </si>
  <si>
    <t>Ciudad del Maíz</t>
  </si>
  <si>
    <t>El Fuerte</t>
  </si>
  <si>
    <t>Bacerac</t>
  </si>
  <si>
    <t>Jalpa de Méndez</t>
  </si>
  <si>
    <t>Cruillas</t>
  </si>
  <si>
    <t>Chiautempan</t>
  </si>
  <si>
    <t>Altotonga</t>
  </si>
  <si>
    <t>Cantamayec</t>
  </si>
  <si>
    <t>Fresnillo</t>
  </si>
  <si>
    <t>Guanajuato</t>
  </si>
  <si>
    <t>01011</t>
  </si>
  <si>
    <t>04011</t>
  </si>
  <si>
    <t>05011</t>
  </si>
  <si>
    <t>06099</t>
  </si>
  <si>
    <t>07011</t>
  </si>
  <si>
    <t>08011</t>
  </si>
  <si>
    <t>09012</t>
  </si>
  <si>
    <t>10011</t>
  </si>
  <si>
    <t>11011</t>
  </si>
  <si>
    <t>12011</t>
  </si>
  <si>
    <t>13011</t>
  </si>
  <si>
    <t>14011</t>
  </si>
  <si>
    <t>15011</t>
  </si>
  <si>
    <t>16011</t>
  </si>
  <si>
    <t>17011</t>
  </si>
  <si>
    <t>18011</t>
  </si>
  <si>
    <t>19011</t>
  </si>
  <si>
    <t>20011</t>
  </si>
  <si>
    <t>21011</t>
  </si>
  <si>
    <t>22011</t>
  </si>
  <si>
    <t>23011</t>
  </si>
  <si>
    <t>24011</t>
  </si>
  <si>
    <t>25011</t>
  </si>
  <si>
    <t>26011</t>
  </si>
  <si>
    <t>27011</t>
  </si>
  <si>
    <t>28011</t>
  </si>
  <si>
    <t>29011</t>
  </si>
  <si>
    <t>30011</t>
  </si>
  <si>
    <t>31011</t>
  </si>
  <si>
    <t>32011</t>
  </si>
  <si>
    <t>San Francisco de los Romo</t>
  </si>
  <si>
    <t>Candelaria</t>
  </si>
  <si>
    <t>General Cepeda</t>
  </si>
  <si>
    <t>Bella Vista</t>
  </si>
  <si>
    <t>Tlalpan</t>
  </si>
  <si>
    <t>Indé</t>
  </si>
  <si>
    <t>Cortazar</t>
  </si>
  <si>
    <t>Atoyac de Álvarez</t>
  </si>
  <si>
    <t>Atlapexco</t>
  </si>
  <si>
    <t>Atengo</t>
  </si>
  <si>
    <t>Atenco</t>
  </si>
  <si>
    <t>Briseñas</t>
  </si>
  <si>
    <t>Jiutepec</t>
  </si>
  <si>
    <t>Ruíz</t>
  </si>
  <si>
    <t>Cerralvo</t>
  </si>
  <si>
    <t>Calihualá</t>
  </si>
  <si>
    <t>Albino Zertuche</t>
  </si>
  <si>
    <t>El Marqués</t>
  </si>
  <si>
    <t>Puerto Morelos</t>
  </si>
  <si>
    <t>Ciudad Fernández</t>
  </si>
  <si>
    <t>Guasave</t>
  </si>
  <si>
    <t>Bacoachi</t>
  </si>
  <si>
    <t>Jonuta</t>
  </si>
  <si>
    <t>Gómez Farías</t>
  </si>
  <si>
    <t>Muñoz de Domingo Arenas</t>
  </si>
  <si>
    <t>Alvarado</t>
  </si>
  <si>
    <t>Celestún</t>
  </si>
  <si>
    <t>Trinidad García de la Cadena</t>
  </si>
  <si>
    <t>CONFIDENCIALIDAD Y RESERVA</t>
  </si>
  <si>
    <t>Guerrero</t>
  </si>
  <si>
    <t>01099</t>
  </si>
  <si>
    <t>04012</t>
  </si>
  <si>
    <t>05012</t>
  </si>
  <si>
    <t>07012</t>
  </si>
  <si>
    <t>08012</t>
  </si>
  <si>
    <t>09013</t>
  </si>
  <si>
    <t>10012</t>
  </si>
  <si>
    <t>11012</t>
  </si>
  <si>
    <t>12012</t>
  </si>
  <si>
    <t>13012</t>
  </si>
  <si>
    <t>14012</t>
  </si>
  <si>
    <t>15012</t>
  </si>
  <si>
    <t>16012</t>
  </si>
  <si>
    <t>17012</t>
  </si>
  <si>
    <t>18012</t>
  </si>
  <si>
    <t>19012</t>
  </si>
  <si>
    <t>20012</t>
  </si>
  <si>
    <t>21012</t>
  </si>
  <si>
    <t>22012</t>
  </si>
  <si>
    <t>24012</t>
  </si>
  <si>
    <t>25012</t>
  </si>
  <si>
    <t>26012</t>
  </si>
  <si>
    <t>27012</t>
  </si>
  <si>
    <t>28012</t>
  </si>
  <si>
    <t>29012</t>
  </si>
  <si>
    <t>30012</t>
  </si>
  <si>
    <t>31012</t>
  </si>
  <si>
    <t>32012</t>
  </si>
  <si>
    <t>Seybaplaya</t>
  </si>
  <si>
    <t>Berriozábal</t>
  </si>
  <si>
    <t>Carichí</t>
  </si>
  <si>
    <t>Xochimilco</t>
  </si>
  <si>
    <t>Lerdo</t>
  </si>
  <si>
    <t>Cuerámaro</t>
  </si>
  <si>
    <t>Ayutla de los Libres</t>
  </si>
  <si>
    <t>Atotonilco el Grande</t>
  </si>
  <si>
    <t>Atenguillo</t>
  </si>
  <si>
    <t>Atizapán</t>
  </si>
  <si>
    <t>Buenavista</t>
  </si>
  <si>
    <t>Jojutla</t>
  </si>
  <si>
    <t>San Blas</t>
  </si>
  <si>
    <t>Ciénega de Flores</t>
  </si>
  <si>
    <t>Candelaria Loxicha</t>
  </si>
  <si>
    <t>Aljojuca</t>
  </si>
  <si>
    <t>Pedro Escobedo</t>
  </si>
  <si>
    <t>Tancanhuitz</t>
  </si>
  <si>
    <t>Mazatlán</t>
  </si>
  <si>
    <t>Bácum</t>
  </si>
  <si>
    <t>Macuspana</t>
  </si>
  <si>
    <t>González</t>
  </si>
  <si>
    <t>Españita</t>
  </si>
  <si>
    <t>Amatitlán</t>
  </si>
  <si>
    <t>Cenotillo</t>
  </si>
  <si>
    <t>Genaro Codina</t>
  </si>
  <si>
    <r>
      <t xml:space="preserve">En términos de los </t>
    </r>
    <r>
      <rPr>
        <b/>
        <sz val="9"/>
        <color theme="0"/>
        <rFont val="Arial"/>
        <family val="2"/>
      </rPr>
      <t>artículos 37 y 38</t>
    </r>
    <r>
      <rPr>
        <sz val="9"/>
        <color theme="0"/>
        <rFont val="Arial"/>
        <family val="2"/>
      </rPr>
      <t xml:space="preserve"> de la </t>
    </r>
    <r>
      <rPr>
        <b/>
        <sz val="9"/>
        <color theme="0"/>
        <rFont val="Arial"/>
        <family val="2"/>
      </rPr>
      <t>LSNIEG</t>
    </r>
    <r>
      <rPr>
        <sz val="9"/>
        <color theme="0"/>
        <rFont val="Arial"/>
        <family val="2"/>
      </rPr>
      <t>, los datos e informes que proporcionen para fines estadísticos los informantes del Sistema, como son las Unidades del Estado, y que provengan de registros administrativos, serán manejados observando los principios de confidencialidad y reserva. Por esto, no podrán divulgarse en ningún caso en forma nominativa o individualizada, ni harán prueba ante autoridad judicial o administrativa, incluyendo la fiscal, en juicio o fuera de él. Cuando se deba divulgar la información, esta deberá estar agregada de tal manera que no se pueda identificar a los informantes del SNIEG y, en general, a las personas físicas o morales objeto de la información.</t>
    </r>
  </si>
  <si>
    <t>04013</t>
  </si>
  <si>
    <t>05013</t>
  </si>
  <si>
    <t>07013</t>
  </si>
  <si>
    <t>08013</t>
  </si>
  <si>
    <t>09014</t>
  </si>
  <si>
    <t>10013</t>
  </si>
  <si>
    <t>11013</t>
  </si>
  <si>
    <t>12013</t>
  </si>
  <si>
    <t>13013</t>
  </si>
  <si>
    <t>14013</t>
  </si>
  <si>
    <t>15013</t>
  </si>
  <si>
    <t>16013</t>
  </si>
  <si>
    <t>17013</t>
  </si>
  <si>
    <t>18013</t>
  </si>
  <si>
    <t>19013</t>
  </si>
  <si>
    <t>20013</t>
  </si>
  <si>
    <t>21013</t>
  </si>
  <si>
    <t>22013</t>
  </si>
  <si>
    <t>24013</t>
  </si>
  <si>
    <t>25013</t>
  </si>
  <si>
    <t>26013</t>
  </si>
  <si>
    <t>27013</t>
  </si>
  <si>
    <t>28013</t>
  </si>
  <si>
    <t>29013</t>
  </si>
  <si>
    <t>30013</t>
  </si>
  <si>
    <t>31013</t>
  </si>
  <si>
    <t>32013</t>
  </si>
  <si>
    <t>Dzitbalché</t>
  </si>
  <si>
    <t>Bochil</t>
  </si>
  <si>
    <t>Casas Grandes</t>
  </si>
  <si>
    <t>Mapimí</t>
  </si>
  <si>
    <t>Doctor Mora</t>
  </si>
  <si>
    <t>Azoyú</t>
  </si>
  <si>
    <t>Atotonilco de Tula</t>
  </si>
  <si>
    <t>Atotonilco el Alto</t>
  </si>
  <si>
    <t>Atizapán de Zaragoza</t>
  </si>
  <si>
    <t>Carácuaro</t>
  </si>
  <si>
    <t>Jonacatepec de Leandro Valle</t>
  </si>
  <si>
    <t>San Pedro Lagunillas</t>
  </si>
  <si>
    <t>China</t>
  </si>
  <si>
    <t>Ciénega de Zimatlán</t>
  </si>
  <si>
    <t>Altepexi</t>
  </si>
  <si>
    <t>Peñamiller</t>
  </si>
  <si>
    <t>Ciudad Valles</t>
  </si>
  <si>
    <t>Mocorito</t>
  </si>
  <si>
    <t>Banámichi</t>
  </si>
  <si>
    <t>Nacajuca</t>
  </si>
  <si>
    <t>Güémez</t>
  </si>
  <si>
    <t>Huamantla</t>
  </si>
  <si>
    <t>Naranjos Amatlán</t>
  </si>
  <si>
    <t>Conkal</t>
  </si>
  <si>
    <t>General Enrique Estrada</t>
  </si>
  <si>
    <t>Jalisco</t>
  </si>
  <si>
    <t>04099</t>
  </si>
  <si>
    <t>05014</t>
  </si>
  <si>
    <t>07014</t>
  </si>
  <si>
    <t>08014</t>
  </si>
  <si>
    <t>09015</t>
  </si>
  <si>
    <t>10014</t>
  </si>
  <si>
    <t>11014</t>
  </si>
  <si>
    <t>12014</t>
  </si>
  <si>
    <t>13014</t>
  </si>
  <si>
    <t>14014</t>
  </si>
  <si>
    <t>15014</t>
  </si>
  <si>
    <t>16014</t>
  </si>
  <si>
    <t>17014</t>
  </si>
  <si>
    <t>18014</t>
  </si>
  <si>
    <t>19014</t>
  </si>
  <si>
    <t>20014</t>
  </si>
  <si>
    <t>21014</t>
  </si>
  <si>
    <t>22014</t>
  </si>
  <si>
    <t>24014</t>
  </si>
  <si>
    <t>25014</t>
  </si>
  <si>
    <t>26014</t>
  </si>
  <si>
    <t>27014</t>
  </si>
  <si>
    <t>28014</t>
  </si>
  <si>
    <t>29014</t>
  </si>
  <si>
    <t>30014</t>
  </si>
  <si>
    <t>31014</t>
  </si>
  <si>
    <t>32014</t>
  </si>
  <si>
    <t>Jiménez</t>
  </si>
  <si>
    <t>El Bosque</t>
  </si>
  <si>
    <t>Coronado</t>
  </si>
  <si>
    <t>Mezquital</t>
  </si>
  <si>
    <t>Dolores Hidalgo Cuna de la Independencia Nacional</t>
  </si>
  <si>
    <t>Calnali</t>
  </si>
  <si>
    <t>Atoyac</t>
  </si>
  <si>
    <t>Atlacomulco</t>
  </si>
  <si>
    <t>Coahuayana</t>
  </si>
  <si>
    <t>Mazatepec</t>
  </si>
  <si>
    <t>Santa María del Oro</t>
  </si>
  <si>
    <t>Doctor Arroyo</t>
  </si>
  <si>
    <t>Ciudad Ixtepec</t>
  </si>
  <si>
    <t>Amixtlán</t>
  </si>
  <si>
    <t>Querétaro</t>
  </si>
  <si>
    <t>Coxcatlán</t>
  </si>
  <si>
    <t>Rosario</t>
  </si>
  <si>
    <t>Baviácora</t>
  </si>
  <si>
    <t>Paraíso</t>
  </si>
  <si>
    <t>Hueyotlipan</t>
  </si>
  <si>
    <t>Amatlán de los Reyes</t>
  </si>
  <si>
    <t>Cuncunul</t>
  </si>
  <si>
    <t>General Francisco R. Murguía</t>
  </si>
  <si>
    <t>En este sentido, atendiendo las atribuciones de la LSNIEG, el Instituto realiza sus acciones con apego a estándares internacionales, es decir, la protección que la LSNIEG otorga a la información estadística y geográfica cumple con los procedimientos para atender los Principios Fundamentales de las Estadísticas Oficiales, adoptados mediante Resolución 68/261 de la Asamblea General de las Naciones Unidas, aprobada el 29 de enero de 2014. Estos prevén, en el principio 6, relativo a la confidencialidad, que los datos individuales que reúnan los organismos de estadística para la compilación de la información relacionada con personas físicas o morales, deben ser estrictamente confidenciales y utilizarse exclusivamente para fines estadísticos. Atendiendo, además, lo establecido por el Manual del Marco de Aseguramiento de la Calidad para las Estadísticas Oficiales Nacionales, adoptado por la Comisión de Estadística de las Naciones Unidas en su 50ª sesión, celebrada en marzo de 2019, el cual brinda apoyo a los países para salvaguardar el papel de las estadísticas oficiales como fuente confiable de información.</t>
  </si>
  <si>
    <t>México</t>
  </si>
  <si>
    <t>05015</t>
  </si>
  <si>
    <t>07015</t>
  </si>
  <si>
    <t>08015</t>
  </si>
  <si>
    <t>09016</t>
  </si>
  <si>
    <t>10015</t>
  </si>
  <si>
    <t>11015</t>
  </si>
  <si>
    <t>12015</t>
  </si>
  <si>
    <t>13015</t>
  </si>
  <si>
    <t>14015</t>
  </si>
  <si>
    <t>15015</t>
  </si>
  <si>
    <t>16015</t>
  </si>
  <si>
    <t>17015</t>
  </si>
  <si>
    <t>18015</t>
  </si>
  <si>
    <t>19015</t>
  </si>
  <si>
    <t>20015</t>
  </si>
  <si>
    <t>21015</t>
  </si>
  <si>
    <t>22015</t>
  </si>
  <si>
    <t>24015</t>
  </si>
  <si>
    <t>25015</t>
  </si>
  <si>
    <t>26015</t>
  </si>
  <si>
    <t>27015</t>
  </si>
  <si>
    <t>28015</t>
  </si>
  <si>
    <t>29015</t>
  </si>
  <si>
    <t>30015</t>
  </si>
  <si>
    <t>31015</t>
  </si>
  <si>
    <t>32015</t>
  </si>
  <si>
    <t>Juárez</t>
  </si>
  <si>
    <t>Cacahoatán</t>
  </si>
  <si>
    <t>Coyame del Sotol</t>
  </si>
  <si>
    <t>Miguel Hidalgo</t>
  </si>
  <si>
    <t>Nazas</t>
  </si>
  <si>
    <t>Buenavista de Cuéllar</t>
  </si>
  <si>
    <t>Cardonal</t>
  </si>
  <si>
    <t>Autlán de Navarro</t>
  </si>
  <si>
    <t>Atlautla</t>
  </si>
  <si>
    <t>Coalcomán de Vázquez Pallares</t>
  </si>
  <si>
    <t>Miacatlán</t>
  </si>
  <si>
    <t>Santiago Ixcuintla</t>
  </si>
  <si>
    <t>Doctor Coss</t>
  </si>
  <si>
    <t>Coatecas Altas</t>
  </si>
  <si>
    <t>Amozoc</t>
  </si>
  <si>
    <t>San Joaquín</t>
  </si>
  <si>
    <t>Charcas</t>
  </si>
  <si>
    <t>Salvador Alvarado</t>
  </si>
  <si>
    <t>Bavispe</t>
  </si>
  <si>
    <t>Tacotalpa</t>
  </si>
  <si>
    <t>Gustavo Díaz Ordaz</t>
  </si>
  <si>
    <t>Ixtacuixtla de Mariano Matamoros</t>
  </si>
  <si>
    <t>Angel R. Cabada</t>
  </si>
  <si>
    <t>Cuzamá</t>
  </si>
  <si>
    <t>El Plateado de Joaquín Amaro</t>
  </si>
  <si>
    <t>Michoacán de Ocampo</t>
  </si>
  <si>
    <t>05016</t>
  </si>
  <si>
    <t>07016</t>
  </si>
  <si>
    <t>08016</t>
  </si>
  <si>
    <t>09017</t>
  </si>
  <si>
    <t>10016</t>
  </si>
  <si>
    <t>11016</t>
  </si>
  <si>
    <t>12016</t>
  </si>
  <si>
    <t>13016</t>
  </si>
  <si>
    <t>14016</t>
  </si>
  <si>
    <t>15016</t>
  </si>
  <si>
    <t>16016</t>
  </si>
  <si>
    <t>17016</t>
  </si>
  <si>
    <t>18016</t>
  </si>
  <si>
    <t>19016</t>
  </si>
  <si>
    <t>20016</t>
  </si>
  <si>
    <t>21016</t>
  </si>
  <si>
    <t>22016</t>
  </si>
  <si>
    <t>24016</t>
  </si>
  <si>
    <t>25016</t>
  </si>
  <si>
    <t>26016</t>
  </si>
  <si>
    <t>27016</t>
  </si>
  <si>
    <t>28016</t>
  </si>
  <si>
    <t>29016</t>
  </si>
  <si>
    <t>30016</t>
  </si>
  <si>
    <t>31016</t>
  </si>
  <si>
    <t>32016</t>
  </si>
  <si>
    <t>Lamadrid</t>
  </si>
  <si>
    <t>Catazajá</t>
  </si>
  <si>
    <t>La Cruz</t>
  </si>
  <si>
    <t>Venustiano Carranza</t>
  </si>
  <si>
    <t>Nombre de Dios</t>
  </si>
  <si>
    <t>Huanímaro</t>
  </si>
  <si>
    <t>Coahuayutla de José María Izazaga</t>
  </si>
  <si>
    <t>Cuautepec de Hinojosa</t>
  </si>
  <si>
    <t>Ayotlán</t>
  </si>
  <si>
    <t>Axapusco</t>
  </si>
  <si>
    <t>Coeneo</t>
  </si>
  <si>
    <t>Ocuituco</t>
  </si>
  <si>
    <t>Tecuala</t>
  </si>
  <si>
    <t>Doctor González</t>
  </si>
  <si>
    <t>Coicoyán de las Flores</t>
  </si>
  <si>
    <t>Aquixtla</t>
  </si>
  <si>
    <t>San Juan del Río</t>
  </si>
  <si>
    <t>Ebano</t>
  </si>
  <si>
    <t>San Ignacio</t>
  </si>
  <si>
    <t>Benjamín Hill</t>
  </si>
  <si>
    <t>Teapa</t>
  </si>
  <si>
    <t>Ixtenco</t>
  </si>
  <si>
    <t>La Antigua</t>
  </si>
  <si>
    <t>Chacsinkín</t>
  </si>
  <si>
    <t>General Pánfilo Natera</t>
  </si>
  <si>
    <t xml:space="preserve">Asimismo, el Instituto expide normatividad que asegura la correcta difusión y el acceso del público a la información, como es el caso de la Política para la Gestión de la Confidencialidad en la Información Estadística y Geográfica, utilizando en sus procesos a la anonimización como herramienta para mitigar los riesgos que presentan la obtención y tratamiento masivo de datos que contengan identificadores y datos confidenciales. Lo anterior, garantiza seguridad jurídica a la información proporcionada por las Unidades del Estado al Instituto, ya que esta solo se dará a conocer de manera agregada, protegiendo en todo momento los principios señalados en la LSNIEG. En ningún momento se publican datos individualizados para identificar a una persona determinada, que pudieran poner en riesgo a las mismas o a las instituciones. </t>
  </si>
  <si>
    <t>Morelos</t>
  </si>
  <si>
    <t>05017</t>
  </si>
  <si>
    <t>07017</t>
  </si>
  <si>
    <t>08017</t>
  </si>
  <si>
    <t>09099</t>
  </si>
  <si>
    <t>10017</t>
  </si>
  <si>
    <t>11017</t>
  </si>
  <si>
    <t>12017</t>
  </si>
  <si>
    <t>13017</t>
  </si>
  <si>
    <t>14017</t>
  </si>
  <si>
    <t>15017</t>
  </si>
  <si>
    <t>16017</t>
  </si>
  <si>
    <t>17017</t>
  </si>
  <si>
    <t>18017</t>
  </si>
  <si>
    <t>19017</t>
  </si>
  <si>
    <t>20017</t>
  </si>
  <si>
    <t>21017</t>
  </si>
  <si>
    <t>22017</t>
  </si>
  <si>
    <t>24017</t>
  </si>
  <si>
    <t>25017</t>
  </si>
  <si>
    <t>26017</t>
  </si>
  <si>
    <t>27017</t>
  </si>
  <si>
    <t>28017</t>
  </si>
  <si>
    <t>29017</t>
  </si>
  <si>
    <t>30017</t>
  </si>
  <si>
    <t>31017</t>
  </si>
  <si>
    <t>32017</t>
  </si>
  <si>
    <t>Matamoros</t>
  </si>
  <si>
    <t>Cintalapa de Figueroa</t>
  </si>
  <si>
    <t>Ocampo</t>
  </si>
  <si>
    <t>Irapuato</t>
  </si>
  <si>
    <t>Cocula</t>
  </si>
  <si>
    <t>Chapantongo</t>
  </si>
  <si>
    <t>Ayutla</t>
  </si>
  <si>
    <t>Ayapango</t>
  </si>
  <si>
    <t>Contepec</t>
  </si>
  <si>
    <t>Puente de Ixtla</t>
  </si>
  <si>
    <t>Tepic</t>
  </si>
  <si>
    <t>Galeana</t>
  </si>
  <si>
    <t>La Compañía</t>
  </si>
  <si>
    <t>Atempan</t>
  </si>
  <si>
    <t>Tequisquiapan</t>
  </si>
  <si>
    <t>Guadalcázar</t>
  </si>
  <si>
    <t>Sinaloa</t>
  </si>
  <si>
    <t>Caborca</t>
  </si>
  <si>
    <t>Tenosique</t>
  </si>
  <si>
    <t>Jaumave</t>
  </si>
  <si>
    <t>Mazatecochco de José María Morelos</t>
  </si>
  <si>
    <t>Apazapan</t>
  </si>
  <si>
    <t>Chankom</t>
  </si>
  <si>
    <t>Guadalupe</t>
  </si>
  <si>
    <t>Nayarit</t>
  </si>
  <si>
    <t>05018</t>
  </si>
  <si>
    <t>07018</t>
  </si>
  <si>
    <t>08018</t>
  </si>
  <si>
    <t>10018</t>
  </si>
  <si>
    <t>11018</t>
  </si>
  <si>
    <t>12018</t>
  </si>
  <si>
    <t>13018</t>
  </si>
  <si>
    <t>14018</t>
  </si>
  <si>
    <t>15018</t>
  </si>
  <si>
    <t>16018</t>
  </si>
  <si>
    <t>17018</t>
  </si>
  <si>
    <t>18018</t>
  </si>
  <si>
    <t>19018</t>
  </si>
  <si>
    <t>20018</t>
  </si>
  <si>
    <t>21018</t>
  </si>
  <si>
    <t>22018</t>
  </si>
  <si>
    <t>24018</t>
  </si>
  <si>
    <t>25018</t>
  </si>
  <si>
    <t>26018</t>
  </si>
  <si>
    <t>28018</t>
  </si>
  <si>
    <t>29018</t>
  </si>
  <si>
    <t>30018</t>
  </si>
  <si>
    <t>31018</t>
  </si>
  <si>
    <t>32018</t>
  </si>
  <si>
    <t>Monclova</t>
  </si>
  <si>
    <t>Coapilla</t>
  </si>
  <si>
    <t>Cusihuiriachi</t>
  </si>
  <si>
    <t>El Oro</t>
  </si>
  <si>
    <t>Jaral del Progreso</t>
  </si>
  <si>
    <t>Copala</t>
  </si>
  <si>
    <t>Chapulhuacán</t>
  </si>
  <si>
    <t>La Barca</t>
  </si>
  <si>
    <t>Calimaya</t>
  </si>
  <si>
    <t>Copándaro</t>
  </si>
  <si>
    <t>Temixco</t>
  </si>
  <si>
    <t>Tuxpan</t>
  </si>
  <si>
    <t>García</t>
  </si>
  <si>
    <t>Concepción Buenavista</t>
  </si>
  <si>
    <t>Atexcal</t>
  </si>
  <si>
    <t>Tolimán</t>
  </si>
  <si>
    <t>Huehuetlán</t>
  </si>
  <si>
    <t>Navolato</t>
  </si>
  <si>
    <t>Cajeme</t>
  </si>
  <si>
    <t>Contla de Juan Cuamatzi</t>
  </si>
  <si>
    <t>Chapab</t>
  </si>
  <si>
    <t>Huanusco</t>
  </si>
  <si>
    <r>
      <t xml:space="preserve">En contexto, la información estadística generada por el INEGI a partir de la información proporcionada por las Unidades del Estado no queda sujeta a mecanismos de reserva, puesto que su actuar no es como sujeto obligado dentro del régimen normativo en materia de transparencia y acceso a la información pública; por lo que resultan inaplicables las reservas de información establecidas en la Ley General de Transparencia y Acceso a la Información Pública, en las leyes locales de transparencia y en la Ley General del Sistema Nacional de Seguridad Pública, así como en las normativas locales de los sistemas de seguridad pública, sino a lo dispuesto por la LSNIEG, misma que no contempla la clasificación de Información como reservada, ya que cuenta con mecanismos propios para la protección de la información. Precisando que, en términos del </t>
    </r>
    <r>
      <rPr>
        <b/>
        <sz val="9"/>
        <color theme="0"/>
        <rFont val="Arial"/>
        <family val="2"/>
      </rPr>
      <t>artículo 28 QUINTUS</t>
    </r>
    <r>
      <rPr>
        <sz val="9"/>
        <color theme="0"/>
        <rFont val="Arial"/>
        <family val="2"/>
      </rPr>
      <t xml:space="preserve"> y de la </t>
    </r>
    <r>
      <rPr>
        <b/>
        <sz val="9"/>
        <color theme="0"/>
        <rFont val="Arial"/>
        <family val="2"/>
      </rPr>
      <t xml:space="preserve">fracción IV del artículo 77 </t>
    </r>
    <r>
      <rPr>
        <sz val="9"/>
        <color theme="0"/>
        <rFont val="Arial"/>
        <family val="2"/>
      </rPr>
      <t>de la LSNIEG corresponde a la Junta de Gobierno del INEGI, como órgano superior de dirección del Instituto, determinar la información que deba ser de divulgación restringida por motivos de seguridad nacional.</t>
    </r>
  </si>
  <si>
    <t>Nuevo León</t>
  </si>
  <si>
    <t>05019</t>
  </si>
  <si>
    <t>07019</t>
  </si>
  <si>
    <t>08019</t>
  </si>
  <si>
    <t>10019</t>
  </si>
  <si>
    <t>11019</t>
  </si>
  <si>
    <t>12019</t>
  </si>
  <si>
    <t>13019</t>
  </si>
  <si>
    <t>14019</t>
  </si>
  <si>
    <t>15019</t>
  </si>
  <si>
    <t>16019</t>
  </si>
  <si>
    <t>17019</t>
  </si>
  <si>
    <t>18019</t>
  </si>
  <si>
    <t>19019</t>
  </si>
  <si>
    <t>20019</t>
  </si>
  <si>
    <t>21019</t>
  </si>
  <si>
    <t>24019</t>
  </si>
  <si>
    <t>25019</t>
  </si>
  <si>
    <t>26019</t>
  </si>
  <si>
    <t>28019</t>
  </si>
  <si>
    <t>29019</t>
  </si>
  <si>
    <t>30019</t>
  </si>
  <si>
    <t>31019</t>
  </si>
  <si>
    <t>32019</t>
  </si>
  <si>
    <t>Comitán de Domínguez</t>
  </si>
  <si>
    <t>Otáez</t>
  </si>
  <si>
    <t>Jerécuaro</t>
  </si>
  <si>
    <t>Copalillo</t>
  </si>
  <si>
    <t>Chilcuautla</t>
  </si>
  <si>
    <t>Bolaños</t>
  </si>
  <si>
    <t>Capulhuac</t>
  </si>
  <si>
    <t>Cotija</t>
  </si>
  <si>
    <t>Tepalcingo</t>
  </si>
  <si>
    <t>La Yesca</t>
  </si>
  <si>
    <t>San Pedro Garza García</t>
  </si>
  <si>
    <t>Concepción Pápalo</t>
  </si>
  <si>
    <t>Atlixco</t>
  </si>
  <si>
    <t>Lagunillas</t>
  </si>
  <si>
    <t>Eldorado</t>
  </si>
  <si>
    <t>Cananea</t>
  </si>
  <si>
    <t>Llera</t>
  </si>
  <si>
    <t>Tepetitla de Lardizábal</t>
  </si>
  <si>
    <t>Astacinga</t>
  </si>
  <si>
    <t>Chemax</t>
  </si>
  <si>
    <t>Jalpa</t>
  </si>
  <si>
    <t>Oaxaca</t>
  </si>
  <si>
    <t>05020</t>
  </si>
  <si>
    <t>07020</t>
  </si>
  <si>
    <t>08020</t>
  </si>
  <si>
    <t>10020</t>
  </si>
  <si>
    <t>11020</t>
  </si>
  <si>
    <t>12020</t>
  </si>
  <si>
    <t>13020</t>
  </si>
  <si>
    <t>14020</t>
  </si>
  <si>
    <t>15020</t>
  </si>
  <si>
    <t>16020</t>
  </si>
  <si>
    <t>17020</t>
  </si>
  <si>
    <t>18020</t>
  </si>
  <si>
    <t>19020</t>
  </si>
  <si>
    <t>20020</t>
  </si>
  <si>
    <t>21020</t>
  </si>
  <si>
    <t>24020</t>
  </si>
  <si>
    <t>25020</t>
  </si>
  <si>
    <t>26020</t>
  </si>
  <si>
    <t>28020</t>
  </si>
  <si>
    <t>29020</t>
  </si>
  <si>
    <t>30020</t>
  </si>
  <si>
    <t>31020</t>
  </si>
  <si>
    <t>32020</t>
  </si>
  <si>
    <t>Múzquiz</t>
  </si>
  <si>
    <t>La Concordia</t>
  </si>
  <si>
    <t>Chínipas</t>
  </si>
  <si>
    <t>Pánuco de Coronado</t>
  </si>
  <si>
    <t>León</t>
  </si>
  <si>
    <t>Copanatoyac</t>
  </si>
  <si>
    <t>Eloxochitlán</t>
  </si>
  <si>
    <t>Cabo Corrientes</t>
  </si>
  <si>
    <t>Coacalco de Berriozábal</t>
  </si>
  <si>
    <t>Cuitzeo</t>
  </si>
  <si>
    <t>Tepoztlán</t>
  </si>
  <si>
    <t>Bahía de Banderas</t>
  </si>
  <si>
    <t>General Bravo</t>
  </si>
  <si>
    <t>Constancia del Rosario</t>
  </si>
  <si>
    <t>Atoyatempan</t>
  </si>
  <si>
    <t>Matehuala</t>
  </si>
  <si>
    <t>Juan José Ríos</t>
  </si>
  <si>
    <t>Carbó</t>
  </si>
  <si>
    <t>Mainero</t>
  </si>
  <si>
    <t>Sanctórum de Lázaro Cárdenas</t>
  </si>
  <si>
    <t>Atlahuilco</t>
  </si>
  <si>
    <t>Chicxulub Pueblo</t>
  </si>
  <si>
    <t>Jerez</t>
  </si>
  <si>
    <t>DERECHOS DE LOS INFORMANTES DEL SISTEMA</t>
  </si>
  <si>
    <t>Puebla</t>
  </si>
  <si>
    <t>05021</t>
  </si>
  <si>
    <t>07021</t>
  </si>
  <si>
    <t>08021</t>
  </si>
  <si>
    <t>10021</t>
  </si>
  <si>
    <t>11021</t>
  </si>
  <si>
    <t>12021</t>
  </si>
  <si>
    <t>13021</t>
  </si>
  <si>
    <t>14021</t>
  </si>
  <si>
    <t>15021</t>
  </si>
  <si>
    <t>16021</t>
  </si>
  <si>
    <t>17021</t>
  </si>
  <si>
    <t>19021</t>
  </si>
  <si>
    <t>20021</t>
  </si>
  <si>
    <t>21021</t>
  </si>
  <si>
    <t>24021</t>
  </si>
  <si>
    <t>26021</t>
  </si>
  <si>
    <t>28021</t>
  </si>
  <si>
    <t>29021</t>
  </si>
  <si>
    <t>30021</t>
  </si>
  <si>
    <t>31021</t>
  </si>
  <si>
    <t>32021</t>
  </si>
  <si>
    <t>Nadadores</t>
  </si>
  <si>
    <t>Copainalá</t>
  </si>
  <si>
    <t>Delicias</t>
  </si>
  <si>
    <t>Peñón Blanco</t>
  </si>
  <si>
    <t>Moroleón</t>
  </si>
  <si>
    <t>Coyuca de Benítez</t>
  </si>
  <si>
    <t>Casimiro Castillo</t>
  </si>
  <si>
    <t>Coatepec Harinas</t>
  </si>
  <si>
    <t>Charapan</t>
  </si>
  <si>
    <t>Tetecala</t>
  </si>
  <si>
    <t>General Escobedo</t>
  </si>
  <si>
    <t>Cosolapa</t>
  </si>
  <si>
    <t>Atzala</t>
  </si>
  <si>
    <t>Mexquitic de Carmona</t>
  </si>
  <si>
    <t>La Colorada</t>
  </si>
  <si>
    <t>El Mante</t>
  </si>
  <si>
    <t>Nanacamilpa de Mariano Arista</t>
  </si>
  <si>
    <t>Chichimilá</t>
  </si>
  <si>
    <t>Jiménez del Teul</t>
  </si>
  <si>
    <r>
      <t xml:space="preserve">De conformidad con lo previsto en el </t>
    </r>
    <r>
      <rPr>
        <b/>
        <sz val="9"/>
        <color theme="0"/>
        <rFont val="Arial"/>
        <family val="2"/>
      </rPr>
      <t>artículo 41</t>
    </r>
    <r>
      <rPr>
        <sz val="9"/>
        <color theme="0"/>
        <rFont val="Arial"/>
        <family val="2"/>
      </rPr>
      <t xml:space="preserve"> de la </t>
    </r>
    <r>
      <rPr>
        <b/>
        <sz val="9"/>
        <color theme="0"/>
        <rFont val="Arial"/>
        <family val="2"/>
      </rPr>
      <t>LSNIEG</t>
    </r>
    <r>
      <rPr>
        <sz val="9"/>
        <color theme="0"/>
        <rFont val="Arial"/>
        <family val="2"/>
      </rPr>
      <t>, los informantes del Sistema tendrán el derecho de solicitar al Instituto Nacional de Estadística y Geografía que sean rectificados los datos que les conciernan, para lo cual deberán demostrar que son inexactos, incompletos o equívocos.</t>
    </r>
  </si>
  <si>
    <t>05022</t>
  </si>
  <si>
    <t>07022</t>
  </si>
  <si>
    <t>08022</t>
  </si>
  <si>
    <t>10022</t>
  </si>
  <si>
    <t>11022</t>
  </si>
  <si>
    <t>12022</t>
  </si>
  <si>
    <t>13022</t>
  </si>
  <si>
    <t>14022</t>
  </si>
  <si>
    <t>15022</t>
  </si>
  <si>
    <t>16022</t>
  </si>
  <si>
    <t>17022</t>
  </si>
  <si>
    <t>19022</t>
  </si>
  <si>
    <t>20022</t>
  </si>
  <si>
    <t>21022</t>
  </si>
  <si>
    <t>24022</t>
  </si>
  <si>
    <t>26022</t>
  </si>
  <si>
    <t>28022</t>
  </si>
  <si>
    <t>29022</t>
  </si>
  <si>
    <t>30022</t>
  </si>
  <si>
    <t>31022</t>
  </si>
  <si>
    <t>32022</t>
  </si>
  <si>
    <t>Nava</t>
  </si>
  <si>
    <t>Chalchihuitán</t>
  </si>
  <si>
    <t>Dr. Belisario Domínguez</t>
  </si>
  <si>
    <t>Poanas</t>
  </si>
  <si>
    <t>Coyuca de Catalán</t>
  </si>
  <si>
    <t>Epazoyucan</t>
  </si>
  <si>
    <t>Cihuatlán</t>
  </si>
  <si>
    <t>Cocotitlán</t>
  </si>
  <si>
    <t>Charo</t>
  </si>
  <si>
    <t>Tetela del Volcán</t>
  </si>
  <si>
    <t>General Terán</t>
  </si>
  <si>
    <t>Cosoltepec</t>
  </si>
  <si>
    <t>Atzitzihuacán</t>
  </si>
  <si>
    <t>Moctezuma</t>
  </si>
  <si>
    <t>Cucurpe</t>
  </si>
  <si>
    <t>Acuamanala de Miguel Hidalgo</t>
  </si>
  <si>
    <t>Atzacan</t>
  </si>
  <si>
    <t>Chikindzonot</t>
  </si>
  <si>
    <t>Juan Aldama</t>
  </si>
  <si>
    <t>Quintana Roo</t>
  </si>
  <si>
    <t>05023</t>
  </si>
  <si>
    <t>07023</t>
  </si>
  <si>
    <t>08023</t>
  </si>
  <si>
    <t>10023</t>
  </si>
  <si>
    <t>11023</t>
  </si>
  <si>
    <t>12023</t>
  </si>
  <si>
    <t>13023</t>
  </si>
  <si>
    <t>14023</t>
  </si>
  <si>
    <t>15023</t>
  </si>
  <si>
    <t>16023</t>
  </si>
  <si>
    <t>17023</t>
  </si>
  <si>
    <t>19023</t>
  </si>
  <si>
    <t>20023</t>
  </si>
  <si>
    <t>21023</t>
  </si>
  <si>
    <t>24023</t>
  </si>
  <si>
    <t>26023</t>
  </si>
  <si>
    <t>28023</t>
  </si>
  <si>
    <t>29023</t>
  </si>
  <si>
    <t>30023</t>
  </si>
  <si>
    <t>31023</t>
  </si>
  <si>
    <t>32023</t>
  </si>
  <si>
    <t>Chamula</t>
  </si>
  <si>
    <t>Pueblo Nuevo</t>
  </si>
  <si>
    <t>Pénjamo</t>
  </si>
  <si>
    <t>Cuajinicuilapa</t>
  </si>
  <si>
    <t>Zapotlán el Grande</t>
  </si>
  <si>
    <t>Coyotepec</t>
  </si>
  <si>
    <t>Chavinda</t>
  </si>
  <si>
    <t>Tlalnepantla</t>
  </si>
  <si>
    <t>General Treviño</t>
  </si>
  <si>
    <t>Cuilápam de Guerrero</t>
  </si>
  <si>
    <t>Atzitzintla</t>
  </si>
  <si>
    <t>Rayón</t>
  </si>
  <si>
    <t>Cumpas</t>
  </si>
  <si>
    <t>Méndez</t>
  </si>
  <si>
    <t>Natívitas</t>
  </si>
  <si>
    <t>Atzalan</t>
  </si>
  <si>
    <t>Chocholá</t>
  </si>
  <si>
    <t>Juchipila</t>
  </si>
  <si>
    <t>San Luis Potosí</t>
  </si>
  <si>
    <t>05024</t>
  </si>
  <si>
    <t>07024</t>
  </si>
  <si>
    <t>08024</t>
  </si>
  <si>
    <t>10024</t>
  </si>
  <si>
    <t>11024</t>
  </si>
  <si>
    <t>12024</t>
  </si>
  <si>
    <t>13024</t>
  </si>
  <si>
    <t>14024</t>
  </si>
  <si>
    <t>15024</t>
  </si>
  <si>
    <t>16024</t>
  </si>
  <si>
    <t>17024</t>
  </si>
  <si>
    <t>19024</t>
  </si>
  <si>
    <t>20024</t>
  </si>
  <si>
    <t>21024</t>
  </si>
  <si>
    <t>24024</t>
  </si>
  <si>
    <t>26024</t>
  </si>
  <si>
    <t>28024</t>
  </si>
  <si>
    <t>29024</t>
  </si>
  <si>
    <t>30024</t>
  </si>
  <si>
    <t>31024</t>
  </si>
  <si>
    <t>32024</t>
  </si>
  <si>
    <t>Parras</t>
  </si>
  <si>
    <t>Chanal</t>
  </si>
  <si>
    <t>Santa Isabel</t>
  </si>
  <si>
    <t>Rodeo</t>
  </si>
  <si>
    <t>Cualác</t>
  </si>
  <si>
    <t>Huasca de Ocampo</t>
  </si>
  <si>
    <t>Cuautitlán</t>
  </si>
  <si>
    <t>Cherán</t>
  </si>
  <si>
    <t>Tlaltizapán de Zapata</t>
  </si>
  <si>
    <t>General Zaragoza</t>
  </si>
  <si>
    <t>Cuyamecalco Villa de Zaragoza</t>
  </si>
  <si>
    <t>Axutla</t>
  </si>
  <si>
    <t>Rioverde</t>
  </si>
  <si>
    <t>Divisaderos</t>
  </si>
  <si>
    <t>Mier</t>
  </si>
  <si>
    <t>Panotla</t>
  </si>
  <si>
    <t>Tlaltetela</t>
  </si>
  <si>
    <t>Chumayel</t>
  </si>
  <si>
    <r>
      <t xml:space="preserve">El Instituto Nacional de Estadística y Geografía (INEGI) presenta la elaboración del </t>
    </r>
    <r>
      <rPr>
        <b/>
        <sz val="9"/>
        <rFont val="Arial"/>
        <family val="2"/>
      </rPr>
      <t>Censo Nacional de Gobiernos Estatales (CNGE) 2025</t>
    </r>
    <r>
      <rPr>
        <sz val="9"/>
        <rFont val="Arial"/>
        <family val="2"/>
      </rPr>
      <t xml:space="preserve"> como respuesta a su responsabilidad de suministrar a la sociedad y al Estado información de calidad, pertinente, veraz y oportuna, atendiendo el mandato constitucional de normar y coordinar el Sistema Nacional de Información Estadística y Geográfica (SNIEG).</t>
    </r>
  </si>
  <si>
    <t>05025</t>
  </si>
  <si>
    <t>07025</t>
  </si>
  <si>
    <t>08025</t>
  </si>
  <si>
    <t>10025</t>
  </si>
  <si>
    <t>11025</t>
  </si>
  <si>
    <t>12025</t>
  </si>
  <si>
    <t>13025</t>
  </si>
  <si>
    <t>14025</t>
  </si>
  <si>
    <t>15025</t>
  </si>
  <si>
    <t>16025</t>
  </si>
  <si>
    <t>17025</t>
  </si>
  <si>
    <t>19025</t>
  </si>
  <si>
    <t>20025</t>
  </si>
  <si>
    <t>21025</t>
  </si>
  <si>
    <t>24025</t>
  </si>
  <si>
    <t>26025</t>
  </si>
  <si>
    <t>28025</t>
  </si>
  <si>
    <t>29025</t>
  </si>
  <si>
    <t>30025</t>
  </si>
  <si>
    <t>31025</t>
  </si>
  <si>
    <t>32025</t>
  </si>
  <si>
    <t>Piedras Negras</t>
  </si>
  <si>
    <t>Chapultenango</t>
  </si>
  <si>
    <t>San Bernardo</t>
  </si>
  <si>
    <t>Purísima del Rincón</t>
  </si>
  <si>
    <t>Cuautepec</t>
  </si>
  <si>
    <t>Huautla</t>
  </si>
  <si>
    <t>Colotlán</t>
  </si>
  <si>
    <t>Chalco</t>
  </si>
  <si>
    <t>Chilchota</t>
  </si>
  <si>
    <t>Tlaquiltenango</t>
  </si>
  <si>
    <t>General Zuazua</t>
  </si>
  <si>
    <t>Chahuites</t>
  </si>
  <si>
    <t>Ayotoxco de Guerrero</t>
  </si>
  <si>
    <t>Salinas</t>
  </si>
  <si>
    <t>Empalme</t>
  </si>
  <si>
    <t>Miguel Alemán</t>
  </si>
  <si>
    <t>San Pablo del Monte</t>
  </si>
  <si>
    <t>Ayahualulco</t>
  </si>
  <si>
    <t>Dzan</t>
  </si>
  <si>
    <t>Luis Moya</t>
  </si>
  <si>
    <t>Sonora</t>
  </si>
  <si>
    <t>05026</t>
  </si>
  <si>
    <t>07026</t>
  </si>
  <si>
    <t>08026</t>
  </si>
  <si>
    <t>10026</t>
  </si>
  <si>
    <t>11026</t>
  </si>
  <si>
    <t>12026</t>
  </si>
  <si>
    <t>13026</t>
  </si>
  <si>
    <t>14026</t>
  </si>
  <si>
    <t>15026</t>
  </si>
  <si>
    <t>16026</t>
  </si>
  <si>
    <t>17026</t>
  </si>
  <si>
    <t>19026</t>
  </si>
  <si>
    <t>20026</t>
  </si>
  <si>
    <t>21026</t>
  </si>
  <si>
    <t>24026</t>
  </si>
  <si>
    <t>26026</t>
  </si>
  <si>
    <t>28026</t>
  </si>
  <si>
    <t>29026</t>
  </si>
  <si>
    <t>30026</t>
  </si>
  <si>
    <t>31026</t>
  </si>
  <si>
    <t>32026</t>
  </si>
  <si>
    <t>Progreso</t>
  </si>
  <si>
    <t>Chenalhó</t>
  </si>
  <si>
    <t>Gran Morelos</t>
  </si>
  <si>
    <t>San Dimas</t>
  </si>
  <si>
    <t>Romita</t>
  </si>
  <si>
    <t>Cuetzala del Progreso</t>
  </si>
  <si>
    <t>Huazalingo</t>
  </si>
  <si>
    <t>Concepción de Buenos Aires</t>
  </si>
  <si>
    <t>Chapa de Mota</t>
  </si>
  <si>
    <t>Chinicuila</t>
  </si>
  <si>
    <t>Tlayacapan</t>
  </si>
  <si>
    <t>Chalcatongo de Hidalgo</t>
  </si>
  <si>
    <t>Calpan</t>
  </si>
  <si>
    <t>San Antonio</t>
  </si>
  <si>
    <t>Etchojoa</t>
  </si>
  <si>
    <t>Miquihuana</t>
  </si>
  <si>
    <t>Santa Cruz Tlaxcala</t>
  </si>
  <si>
    <t>Banderilla</t>
  </si>
  <si>
    <t>Dzemul</t>
  </si>
  <si>
    <t>Mazapil</t>
  </si>
  <si>
    <t>Dicho Sistema se integra por cuatro subsistemas, mismos que permiten agrupar por temas los diversos campos de información de interés nacional, lo que se traduce en la generación, suministro y difusión de información de manera ordenada y bajo esquemas integrales y homogéneos que promuevan el cumplimiento de los objetivos del SNIEG.</t>
  </si>
  <si>
    <t>Tabasco</t>
  </si>
  <si>
    <t>05027</t>
  </si>
  <si>
    <t>07027</t>
  </si>
  <si>
    <t>08027</t>
  </si>
  <si>
    <t>10027</t>
  </si>
  <si>
    <t>11027</t>
  </si>
  <si>
    <t>12027</t>
  </si>
  <si>
    <t>13027</t>
  </si>
  <si>
    <t>14027</t>
  </si>
  <si>
    <t>15027</t>
  </si>
  <si>
    <t>16027</t>
  </si>
  <si>
    <t>17027</t>
  </si>
  <si>
    <t>19027</t>
  </si>
  <si>
    <t>20027</t>
  </si>
  <si>
    <t>21027</t>
  </si>
  <si>
    <t>24027</t>
  </si>
  <si>
    <t>26027</t>
  </si>
  <si>
    <t>28027</t>
  </si>
  <si>
    <t>29027</t>
  </si>
  <si>
    <t>30027</t>
  </si>
  <si>
    <t>31027</t>
  </si>
  <si>
    <t>32027</t>
  </si>
  <si>
    <t>Ramos Arizpe</t>
  </si>
  <si>
    <t>Chiapa de Corzo</t>
  </si>
  <si>
    <t>Guachochi</t>
  </si>
  <si>
    <t>San Juan de Guadalupe</t>
  </si>
  <si>
    <t>Salamanca</t>
  </si>
  <si>
    <t>Cutzamala de Pinzón</t>
  </si>
  <si>
    <t>Huehuetla</t>
  </si>
  <si>
    <t>Cuautitlán de García Barragán</t>
  </si>
  <si>
    <t>Chapultepec</t>
  </si>
  <si>
    <t>Chucándiro</t>
  </si>
  <si>
    <t>Totolapan</t>
  </si>
  <si>
    <t>Los Herreras</t>
  </si>
  <si>
    <t>Chiquihuitlán de Benito Juárez</t>
  </si>
  <si>
    <t>Caltepec</t>
  </si>
  <si>
    <t>San Ciro de Acosta</t>
  </si>
  <si>
    <t>Fronteras</t>
  </si>
  <si>
    <t>Nuevo Laredo</t>
  </si>
  <si>
    <t>Tenancingo</t>
  </si>
  <si>
    <t>Dzidzantún</t>
  </si>
  <si>
    <t>Melchor Ocampo</t>
  </si>
  <si>
    <t>Tamaulipas</t>
  </si>
  <si>
    <t>05028</t>
  </si>
  <si>
    <t>07028</t>
  </si>
  <si>
    <t>08028</t>
  </si>
  <si>
    <t>10028</t>
  </si>
  <si>
    <t>11028</t>
  </si>
  <si>
    <t>12028</t>
  </si>
  <si>
    <t>13028</t>
  </si>
  <si>
    <t>14028</t>
  </si>
  <si>
    <t>15028</t>
  </si>
  <si>
    <t>16028</t>
  </si>
  <si>
    <t>17028</t>
  </si>
  <si>
    <t>19028</t>
  </si>
  <si>
    <t>20028</t>
  </si>
  <si>
    <t>21028</t>
  </si>
  <si>
    <t>24028</t>
  </si>
  <si>
    <t>26028</t>
  </si>
  <si>
    <t>28028</t>
  </si>
  <si>
    <t>29028</t>
  </si>
  <si>
    <t>30028</t>
  </si>
  <si>
    <t>31028</t>
  </si>
  <si>
    <t>32028</t>
  </si>
  <si>
    <t>Sabinas</t>
  </si>
  <si>
    <t>Chiapilla</t>
  </si>
  <si>
    <t>Salvatierra</t>
  </si>
  <si>
    <t>Chilapa de Álvarez</t>
  </si>
  <si>
    <t>Huejutla de Reyes</t>
  </si>
  <si>
    <t>Chiautla</t>
  </si>
  <si>
    <t>Churintzio</t>
  </si>
  <si>
    <t>Xochitepec</t>
  </si>
  <si>
    <t>Higueras</t>
  </si>
  <si>
    <t>Heroica Ciudad de Ejutla de Crespo</t>
  </si>
  <si>
    <t>Camocuautla</t>
  </si>
  <si>
    <t>Granados</t>
  </si>
  <si>
    <t>Nuevo Morelos</t>
  </si>
  <si>
    <t>Teolocholco</t>
  </si>
  <si>
    <t>Boca del Río</t>
  </si>
  <si>
    <t>Dzilam de Bravo</t>
  </si>
  <si>
    <t>Mezquital del Oro</t>
  </si>
  <si>
    <t>Los subsistemas son los siguientes:</t>
  </si>
  <si>
    <t>Tlaxcala</t>
  </si>
  <si>
    <t>05029</t>
  </si>
  <si>
    <t>07029</t>
  </si>
  <si>
    <t>08029</t>
  </si>
  <si>
    <t>10029</t>
  </si>
  <si>
    <t>11029</t>
  </si>
  <si>
    <t>12029</t>
  </si>
  <si>
    <t>13029</t>
  </si>
  <si>
    <t>14029</t>
  </si>
  <si>
    <t>15029</t>
  </si>
  <si>
    <t>16029</t>
  </si>
  <si>
    <t>17029</t>
  </si>
  <si>
    <t>19029</t>
  </si>
  <si>
    <t>20029</t>
  </si>
  <si>
    <t>21029</t>
  </si>
  <si>
    <t>24029</t>
  </si>
  <si>
    <t>26029</t>
  </si>
  <si>
    <t>28029</t>
  </si>
  <si>
    <t>29029</t>
  </si>
  <si>
    <t>30029</t>
  </si>
  <si>
    <t>31029</t>
  </si>
  <si>
    <t>32029</t>
  </si>
  <si>
    <t>Sacramento</t>
  </si>
  <si>
    <t>Chicoasén</t>
  </si>
  <si>
    <t>Guadalupe y Calvo</t>
  </si>
  <si>
    <t>San Luis del Cordero</t>
  </si>
  <si>
    <t>San Diego de la Unión</t>
  </si>
  <si>
    <t>Chilpancingo de los Bravo</t>
  </si>
  <si>
    <t>Huichapan</t>
  </si>
  <si>
    <t>Cuquío</t>
  </si>
  <si>
    <t>Chicoloapan</t>
  </si>
  <si>
    <t>Churumuco</t>
  </si>
  <si>
    <t>Yautepec</t>
  </si>
  <si>
    <t>Hualahuises</t>
  </si>
  <si>
    <t>Eloxochitlán de Flores Magón</t>
  </si>
  <si>
    <t>Caxhuacan</t>
  </si>
  <si>
    <t>San Martín Chalchicuautla</t>
  </si>
  <si>
    <t>Guaymas</t>
  </si>
  <si>
    <t>Tepeyanco</t>
  </si>
  <si>
    <t>Calcahualco</t>
  </si>
  <si>
    <t>Dzilam González</t>
  </si>
  <si>
    <t>Miguel Auza</t>
  </si>
  <si>
    <t>Veracruz de Ignacio de la Llave</t>
  </si>
  <si>
    <t>05030</t>
  </si>
  <si>
    <t>07030</t>
  </si>
  <si>
    <t>08030</t>
  </si>
  <si>
    <t>10030</t>
  </si>
  <si>
    <t>11030</t>
  </si>
  <si>
    <t>12030</t>
  </si>
  <si>
    <t>13030</t>
  </si>
  <si>
    <t>14030</t>
  </si>
  <si>
    <t>15030</t>
  </si>
  <si>
    <t>16030</t>
  </si>
  <si>
    <t>17030</t>
  </si>
  <si>
    <t>19030</t>
  </si>
  <si>
    <t>20030</t>
  </si>
  <si>
    <t>21030</t>
  </si>
  <si>
    <t>24030</t>
  </si>
  <si>
    <t>26030</t>
  </si>
  <si>
    <t>28030</t>
  </si>
  <si>
    <t>29030</t>
  </si>
  <si>
    <t>30030</t>
  </si>
  <si>
    <t>31030</t>
  </si>
  <si>
    <t>32030</t>
  </si>
  <si>
    <t>Saltillo</t>
  </si>
  <si>
    <t>Chicomuselo</t>
  </si>
  <si>
    <t>Guazapares</t>
  </si>
  <si>
    <t>San Pedro del Gallo</t>
  </si>
  <si>
    <t>Florencio Villarreal</t>
  </si>
  <si>
    <t>Ixmiquilpan</t>
  </si>
  <si>
    <t>Chapala</t>
  </si>
  <si>
    <t>Chiconcuac</t>
  </si>
  <si>
    <t>Ecuandureo</t>
  </si>
  <si>
    <t>Yecapixtla</t>
  </si>
  <si>
    <t>Iturbide</t>
  </si>
  <si>
    <t>El Espinal</t>
  </si>
  <si>
    <t>Coatepec</t>
  </si>
  <si>
    <t>San Nicolás Tolentino</t>
  </si>
  <si>
    <t>Hermosillo</t>
  </si>
  <si>
    <t>Padilla</t>
  </si>
  <si>
    <t>Terrenate</t>
  </si>
  <si>
    <t>Camerino Z. Mendoza</t>
  </si>
  <si>
    <t>Dzitás</t>
  </si>
  <si>
    <t>Momax</t>
  </si>
  <si>
    <t>Subsistema Nacional de Información Demográfica y Social.
Subsistema Nacional de Información Económica.
Subsistema Nacional de Información Geográfica, Medio Ambiente, Ordenamiento Territorial y Urbano.
Subsistema Nacional de Información de Gobierno, Seguridad Pública e Impartición de Justicia.</t>
  </si>
  <si>
    <t>Yucatán</t>
  </si>
  <si>
    <t>05031</t>
  </si>
  <si>
    <t>07031</t>
  </si>
  <si>
    <t>08031</t>
  </si>
  <si>
    <t>10031</t>
  </si>
  <si>
    <t>11031</t>
  </si>
  <si>
    <t>12031</t>
  </si>
  <si>
    <t>13031</t>
  </si>
  <si>
    <t>14031</t>
  </si>
  <si>
    <t>15031</t>
  </si>
  <si>
    <t>16031</t>
  </si>
  <si>
    <t>17031</t>
  </si>
  <si>
    <t>19031</t>
  </si>
  <si>
    <t>20031</t>
  </si>
  <si>
    <t>21031</t>
  </si>
  <si>
    <t>24031</t>
  </si>
  <si>
    <t>26031</t>
  </si>
  <si>
    <t>28031</t>
  </si>
  <si>
    <t>29031</t>
  </si>
  <si>
    <t>30031</t>
  </si>
  <si>
    <t>31031</t>
  </si>
  <si>
    <t>32031</t>
  </si>
  <si>
    <t>San Buenaventura</t>
  </si>
  <si>
    <t>Chilón</t>
  </si>
  <si>
    <t>Santa Clara</t>
  </si>
  <si>
    <t>San Francisco del Rincón</t>
  </si>
  <si>
    <t>General Canuto A. Neri</t>
  </si>
  <si>
    <t>Jacala de Ledezma</t>
  </si>
  <si>
    <t>Chimaltitán</t>
  </si>
  <si>
    <t>Chimalhuacán</t>
  </si>
  <si>
    <t>Epitacio Huerta</t>
  </si>
  <si>
    <t>Zacatepec</t>
  </si>
  <si>
    <t>Tamazulápam del Espíritu Santo</t>
  </si>
  <si>
    <t>Coatzingo</t>
  </si>
  <si>
    <t>Santa Catarina</t>
  </si>
  <si>
    <t>Huachinera</t>
  </si>
  <si>
    <t>Palmillas</t>
  </si>
  <si>
    <t>Tetla de la Solidaridad</t>
  </si>
  <si>
    <t>Carrillo Puerto</t>
  </si>
  <si>
    <t>Dzoncauich</t>
  </si>
  <si>
    <t>Monte Escobedo</t>
  </si>
  <si>
    <t>Zacatecas</t>
  </si>
  <si>
    <t>05032</t>
  </si>
  <si>
    <t>07032</t>
  </si>
  <si>
    <t>08032</t>
  </si>
  <si>
    <t>10032</t>
  </si>
  <si>
    <t>11032</t>
  </si>
  <si>
    <t>12032</t>
  </si>
  <si>
    <t>13032</t>
  </si>
  <si>
    <t>14032</t>
  </si>
  <si>
    <t>15032</t>
  </si>
  <si>
    <t>16032</t>
  </si>
  <si>
    <t>17032</t>
  </si>
  <si>
    <t>19032</t>
  </si>
  <si>
    <t>20032</t>
  </si>
  <si>
    <t>21032</t>
  </si>
  <si>
    <t>24032</t>
  </si>
  <si>
    <t>26032</t>
  </si>
  <si>
    <t>28032</t>
  </si>
  <si>
    <t>29032</t>
  </si>
  <si>
    <t>30032</t>
  </si>
  <si>
    <t>31032</t>
  </si>
  <si>
    <t>32032</t>
  </si>
  <si>
    <t>San Juan de Sabinas</t>
  </si>
  <si>
    <t>Escuintla</t>
  </si>
  <si>
    <t>Hidalgo del Parral</t>
  </si>
  <si>
    <t>Santiago Papasquiaro</t>
  </si>
  <si>
    <t>San José Iturbide</t>
  </si>
  <si>
    <t>General Heliodoro Castillo</t>
  </si>
  <si>
    <t>Jaltocán</t>
  </si>
  <si>
    <t>Chiquilistlán</t>
  </si>
  <si>
    <t>Donato Guerra</t>
  </si>
  <si>
    <t>Erongarícuaro</t>
  </si>
  <si>
    <t>Zacualpan de Amilpas</t>
  </si>
  <si>
    <t>Lampazos de Naranjo</t>
  </si>
  <si>
    <t>Fresnillo de Trujano</t>
  </si>
  <si>
    <t>Cohetzala</t>
  </si>
  <si>
    <t>Santa María del Río</t>
  </si>
  <si>
    <t>Huásabas</t>
  </si>
  <si>
    <t>Reynosa</t>
  </si>
  <si>
    <t>Tetlatlahuca</t>
  </si>
  <si>
    <t>Catemaco</t>
  </si>
  <si>
    <t>Espita</t>
  </si>
  <si>
    <t>El Subsistema Nacional de Información de Gobierno, Seguridad Pública e Impartición de Justicia (SNIGSPIJ) fue creado mediante acuerdo de la Junta de Gobierno del INEGI el 08 de diciembre de 2008, quedando establecido como el cuarto Subsistema Nacional de Información según los artículos 17 y 28 bis de la Ley del SNIEG.</t>
  </si>
  <si>
    <t>05033</t>
  </si>
  <si>
    <t>07033</t>
  </si>
  <si>
    <t>08033</t>
  </si>
  <si>
    <t>10033</t>
  </si>
  <si>
    <t>11033</t>
  </si>
  <si>
    <t>12033</t>
  </si>
  <si>
    <t>13033</t>
  </si>
  <si>
    <t>14033</t>
  </si>
  <si>
    <t>15033</t>
  </si>
  <si>
    <t>16033</t>
  </si>
  <si>
    <t>17033</t>
  </si>
  <si>
    <t>19033</t>
  </si>
  <si>
    <t>20033</t>
  </si>
  <si>
    <t>21033</t>
  </si>
  <si>
    <t>24033</t>
  </si>
  <si>
    <t>26033</t>
  </si>
  <si>
    <t>28033</t>
  </si>
  <si>
    <t>29033</t>
  </si>
  <si>
    <t>30033</t>
  </si>
  <si>
    <t>31033</t>
  </si>
  <si>
    <t>32033</t>
  </si>
  <si>
    <t>San Pedro</t>
  </si>
  <si>
    <t>Francisco León</t>
  </si>
  <si>
    <t>Huejotitán</t>
  </si>
  <si>
    <t>Súchil</t>
  </si>
  <si>
    <t>San Luis de la Paz</t>
  </si>
  <si>
    <t>Huamuxtitlán</t>
  </si>
  <si>
    <t>Juárez Hidalgo</t>
  </si>
  <si>
    <t>Degollado</t>
  </si>
  <si>
    <t>Ecatepec de Morelos</t>
  </si>
  <si>
    <t>Gabriel Zamora</t>
  </si>
  <si>
    <t>Temoac</t>
  </si>
  <si>
    <t>Linares</t>
  </si>
  <si>
    <t>Guadalupe Etla</t>
  </si>
  <si>
    <t>Cohuecan</t>
  </si>
  <si>
    <t>Santo Domingo</t>
  </si>
  <si>
    <t>Huatabampo</t>
  </si>
  <si>
    <t>Río Bravo</t>
  </si>
  <si>
    <t>Cazones de Herrera</t>
  </si>
  <si>
    <t>Halachó</t>
  </si>
  <si>
    <t>Moyahua de Estrada</t>
  </si>
  <si>
    <t>05034</t>
  </si>
  <si>
    <t>07034</t>
  </si>
  <si>
    <t>08034</t>
  </si>
  <si>
    <t>10034</t>
  </si>
  <si>
    <t>11034</t>
  </si>
  <si>
    <t>12034</t>
  </si>
  <si>
    <t>13034</t>
  </si>
  <si>
    <t>14034</t>
  </si>
  <si>
    <t>15034</t>
  </si>
  <si>
    <t>16034</t>
  </si>
  <si>
    <t>17034</t>
  </si>
  <si>
    <t>19034</t>
  </si>
  <si>
    <t>20034</t>
  </si>
  <si>
    <t>21034</t>
  </si>
  <si>
    <t>24034</t>
  </si>
  <si>
    <t>26034</t>
  </si>
  <si>
    <t>28034</t>
  </si>
  <si>
    <t>29034</t>
  </si>
  <si>
    <t>30034</t>
  </si>
  <si>
    <t>31034</t>
  </si>
  <si>
    <t>32034</t>
  </si>
  <si>
    <t>Sierra Mojada</t>
  </si>
  <si>
    <t>Frontera Comalapa</t>
  </si>
  <si>
    <t>Ignacio Zaragoza</t>
  </si>
  <si>
    <t>Tamazula</t>
  </si>
  <si>
    <t>Huitzuco de los Figueroa</t>
  </si>
  <si>
    <t>Lolotla</t>
  </si>
  <si>
    <t>Ejutla</t>
  </si>
  <si>
    <t>Ecatzingo</t>
  </si>
  <si>
    <t>Coatetelco</t>
  </si>
  <si>
    <t>Marín</t>
  </si>
  <si>
    <t>Guadalupe de Ramírez</t>
  </si>
  <si>
    <t>Coronango</t>
  </si>
  <si>
    <t>San Vicente Tancuayalab</t>
  </si>
  <si>
    <t>Huépac</t>
  </si>
  <si>
    <t>San Carlos</t>
  </si>
  <si>
    <t>Tlaxco</t>
  </si>
  <si>
    <t>Cerro Azul</t>
  </si>
  <si>
    <t>Hocabá</t>
  </si>
  <si>
    <t>Nochistlán de Mejía</t>
  </si>
  <si>
    <t>El SNIGSPIJ tiene como objetivo estratégico institucionalizar y operar un esquema coordinado para la producción, integración, conservación y difusión de información estadística y geográfica de interés nacional, de calidad, pertinente, veraz y oportuna que permita conocer la situación que guardan la gestión y el desempeño de las instituciones públicas que conforman el Estado y sus respectivos poderes en las funciones de gobierno, seguridad pública e impartición de justicia, para apoyar los procesos de diseño, implementación, monitoreo y evaluación de las políticas públicas en estas materias.</t>
  </si>
  <si>
    <t>05035</t>
  </si>
  <si>
    <t>07035</t>
  </si>
  <si>
    <t>08035</t>
  </si>
  <si>
    <t>10035</t>
  </si>
  <si>
    <t>11035</t>
  </si>
  <si>
    <t>12035</t>
  </si>
  <si>
    <t>13035</t>
  </si>
  <si>
    <t>14035</t>
  </si>
  <si>
    <t>15035</t>
  </si>
  <si>
    <t>16035</t>
  </si>
  <si>
    <t>17035</t>
  </si>
  <si>
    <t>19035</t>
  </si>
  <si>
    <t>20035</t>
  </si>
  <si>
    <t>21035</t>
  </si>
  <si>
    <t>24035</t>
  </si>
  <si>
    <t>26035</t>
  </si>
  <si>
    <t>28035</t>
  </si>
  <si>
    <t>29035</t>
  </si>
  <si>
    <t>30035</t>
  </si>
  <si>
    <t>31035</t>
  </si>
  <si>
    <t>32035</t>
  </si>
  <si>
    <t>Torreón</t>
  </si>
  <si>
    <t>Frontera Hidalgo</t>
  </si>
  <si>
    <t>Janos</t>
  </si>
  <si>
    <t>Tepehuanes</t>
  </si>
  <si>
    <t>Santa Cruz de Juventino Rosas</t>
  </si>
  <si>
    <t>Iguala de la Independencia</t>
  </si>
  <si>
    <t>Metepec</t>
  </si>
  <si>
    <t>Encarnación de Díaz</t>
  </si>
  <si>
    <t>Huehuetoca</t>
  </si>
  <si>
    <t>La Huacana</t>
  </si>
  <si>
    <t>Xoxocotla</t>
  </si>
  <si>
    <t>Guelatao de Juárez</t>
  </si>
  <si>
    <t>Soledad de Graciano Sánchez</t>
  </si>
  <si>
    <t>Imuris</t>
  </si>
  <si>
    <t>San Fernando</t>
  </si>
  <si>
    <t>Tocatlán</t>
  </si>
  <si>
    <t>Citlaltépetl</t>
  </si>
  <si>
    <t>Hoctún</t>
  </si>
  <si>
    <t>Noria de Ángeles</t>
  </si>
  <si>
    <t>05036</t>
  </si>
  <si>
    <t>07036</t>
  </si>
  <si>
    <t>08036</t>
  </si>
  <si>
    <t>10036</t>
  </si>
  <si>
    <t>11036</t>
  </si>
  <si>
    <t>12036</t>
  </si>
  <si>
    <t>13036</t>
  </si>
  <si>
    <t>14036</t>
  </si>
  <si>
    <t>15036</t>
  </si>
  <si>
    <t>16036</t>
  </si>
  <si>
    <t>17036</t>
  </si>
  <si>
    <t>19036</t>
  </si>
  <si>
    <t>20036</t>
  </si>
  <si>
    <t>21036</t>
  </si>
  <si>
    <t>24036</t>
  </si>
  <si>
    <t>26036</t>
  </si>
  <si>
    <t>28036</t>
  </si>
  <si>
    <t>29036</t>
  </si>
  <si>
    <t>30036</t>
  </si>
  <si>
    <t>31036</t>
  </si>
  <si>
    <t>32036</t>
  </si>
  <si>
    <t>Viesca</t>
  </si>
  <si>
    <t>La Grandeza</t>
  </si>
  <si>
    <t>Tlahualilo</t>
  </si>
  <si>
    <t>Santiago Maravatío</t>
  </si>
  <si>
    <t>Igualapa</t>
  </si>
  <si>
    <t>San Agustín Metzquititlán</t>
  </si>
  <si>
    <t>Etzatlán</t>
  </si>
  <si>
    <t>Hueypoxtla</t>
  </si>
  <si>
    <t>Huandacareo</t>
  </si>
  <si>
    <t>Hueyapan</t>
  </si>
  <si>
    <t>Mier y Noriega</t>
  </si>
  <si>
    <t>Guevea de Humboldt</t>
  </si>
  <si>
    <t>Coyomeapan</t>
  </si>
  <si>
    <t>Tamasopo</t>
  </si>
  <si>
    <t>Magdalena</t>
  </si>
  <si>
    <t>San Nicolás</t>
  </si>
  <si>
    <t>Totolac</t>
  </si>
  <si>
    <t>Coacoatzintla</t>
  </si>
  <si>
    <t>Homún</t>
  </si>
  <si>
    <t>Ojocaliente</t>
  </si>
  <si>
    <t>En el marco de dicho Subsistema, específicamente de los trabajos del Comité Técnico Especializado de Información de Gobierno, desde el año 2009 se iniciaron las actividades de revisión y generación de lo que sería el primer instrumento de captación en materia de gobierno, en el que participaron personas representantes de las principales instituciones y organizaciones que convergen en dicha materia.</t>
  </si>
  <si>
    <t>05037</t>
  </si>
  <si>
    <t>07037</t>
  </si>
  <si>
    <t>08037</t>
  </si>
  <si>
    <t>10037</t>
  </si>
  <si>
    <t>11037</t>
  </si>
  <si>
    <t>12037</t>
  </si>
  <si>
    <t>13037</t>
  </si>
  <si>
    <t>14037</t>
  </si>
  <si>
    <t>15037</t>
  </si>
  <si>
    <t>16037</t>
  </si>
  <si>
    <t>19037</t>
  </si>
  <si>
    <t>20037</t>
  </si>
  <si>
    <t>21037</t>
  </si>
  <si>
    <t>24037</t>
  </si>
  <si>
    <t>26037</t>
  </si>
  <si>
    <t>28037</t>
  </si>
  <si>
    <t>29037</t>
  </si>
  <si>
    <t>30037</t>
  </si>
  <si>
    <t>31037</t>
  </si>
  <si>
    <t>32037</t>
  </si>
  <si>
    <t>Villa Unión</t>
  </si>
  <si>
    <t>Huehuetán</t>
  </si>
  <si>
    <t>Topia</t>
  </si>
  <si>
    <t>Silao de la Victoria</t>
  </si>
  <si>
    <t>Ixcateopan de Cuauhtémoc</t>
  </si>
  <si>
    <t>Metztitlán</t>
  </si>
  <si>
    <t>El Grullo</t>
  </si>
  <si>
    <t>Huixquilucan</t>
  </si>
  <si>
    <t>Huaniqueo</t>
  </si>
  <si>
    <t>Mina</t>
  </si>
  <si>
    <t>Mesones Hidalgo</t>
  </si>
  <si>
    <t>Tamazunchale</t>
  </si>
  <si>
    <t>Mazatán</t>
  </si>
  <si>
    <t>Soto la Marina</t>
  </si>
  <si>
    <t>Ziltlaltépec de Trinidad Sánchez Santos</t>
  </si>
  <si>
    <t>Coahuitlán</t>
  </si>
  <si>
    <t>Huhí</t>
  </si>
  <si>
    <t>Pánuco</t>
  </si>
  <si>
    <t>05038</t>
  </si>
  <si>
    <t>07038</t>
  </si>
  <si>
    <t>08038</t>
  </si>
  <si>
    <t>10038</t>
  </si>
  <si>
    <t>11038</t>
  </si>
  <si>
    <t>12038</t>
  </si>
  <si>
    <t>13038</t>
  </si>
  <si>
    <t>14038</t>
  </si>
  <si>
    <t>15038</t>
  </si>
  <si>
    <t>16038</t>
  </si>
  <si>
    <t>19038</t>
  </si>
  <si>
    <t>20038</t>
  </si>
  <si>
    <t>21038</t>
  </si>
  <si>
    <t>24038</t>
  </si>
  <si>
    <t>26038</t>
  </si>
  <si>
    <t>28038</t>
  </si>
  <si>
    <t>29038</t>
  </si>
  <si>
    <t>30038</t>
  </si>
  <si>
    <t>31038</t>
  </si>
  <si>
    <t>32038</t>
  </si>
  <si>
    <t>Zaragoza</t>
  </si>
  <si>
    <t>Huixtán</t>
  </si>
  <si>
    <t>Julimes</t>
  </si>
  <si>
    <t>Vicente Guerrero</t>
  </si>
  <si>
    <t>Tarandacuao</t>
  </si>
  <si>
    <t>Zihuatanejo de Azueta</t>
  </si>
  <si>
    <t>Mineral del Chico</t>
  </si>
  <si>
    <t>Guachinango</t>
  </si>
  <si>
    <t>Isidro Fabela</t>
  </si>
  <si>
    <t>Huetamo</t>
  </si>
  <si>
    <t>Montemorelos</t>
  </si>
  <si>
    <t>Villa Hidalgo Yalálag</t>
  </si>
  <si>
    <t>Cuapiaxtla de Madero</t>
  </si>
  <si>
    <t>Tampacán</t>
  </si>
  <si>
    <t>Tampico</t>
  </si>
  <si>
    <t>Tzompantepec</t>
  </si>
  <si>
    <t>Hunucmá</t>
  </si>
  <si>
    <t>Pinos</t>
  </si>
  <si>
    <r>
      <t xml:space="preserve">Como resultado, se logró el acuerdo para generar información estadística en la referida materia con una visión integral, implementando en 2010 el primer instrumento de captación en el ámbito estatal denominado </t>
    </r>
    <r>
      <rPr>
        <i/>
        <sz val="9"/>
        <rFont val="Arial"/>
        <family val="2"/>
      </rPr>
      <t>Encuesta Nacional de Gobierno 2010 – Poder Ejecutivo Estatal (ENGPEE 10)</t>
    </r>
    <r>
      <rPr>
        <sz val="9"/>
        <rFont val="Arial"/>
        <family val="2"/>
      </rPr>
      <t>, con lo cual se inició una serie histórica de información que permite diseñar, monitorear y evaluar las políticas públicas en dicho tema.</t>
    </r>
  </si>
  <si>
    <t>05099</t>
  </si>
  <si>
    <t>07039</t>
  </si>
  <si>
    <t>08039</t>
  </si>
  <si>
    <t>10039</t>
  </si>
  <si>
    <t>11039</t>
  </si>
  <si>
    <t>12039</t>
  </si>
  <si>
    <t>13039</t>
  </si>
  <si>
    <t>14039</t>
  </si>
  <si>
    <t>15039</t>
  </si>
  <si>
    <t>16039</t>
  </si>
  <si>
    <t>19039</t>
  </si>
  <si>
    <t>20039</t>
  </si>
  <si>
    <t>21039</t>
  </si>
  <si>
    <t>24039</t>
  </si>
  <si>
    <t>26039</t>
  </si>
  <si>
    <t>28039</t>
  </si>
  <si>
    <t>29039</t>
  </si>
  <si>
    <t>30039</t>
  </si>
  <si>
    <t>31039</t>
  </si>
  <si>
    <t>32039</t>
  </si>
  <si>
    <t>Huitiupán</t>
  </si>
  <si>
    <t>López</t>
  </si>
  <si>
    <t>Nuevo Ideal</t>
  </si>
  <si>
    <t>Tarimoro</t>
  </si>
  <si>
    <t>Juan R. Escudero</t>
  </si>
  <si>
    <t>Mineral del Monte</t>
  </si>
  <si>
    <t>Guadalajara</t>
  </si>
  <si>
    <t>Ixtapaluca</t>
  </si>
  <si>
    <t>Huiramba</t>
  </si>
  <si>
    <t>Monterrey</t>
  </si>
  <si>
    <t>Heroica Ciudad de Huajuapan de León</t>
  </si>
  <si>
    <t>Cuautempan</t>
  </si>
  <si>
    <t>Tampamolón Corona</t>
  </si>
  <si>
    <t>Naco</t>
  </si>
  <si>
    <t>Tula</t>
  </si>
  <si>
    <t>Xaloztoc</t>
  </si>
  <si>
    <t>Coatzacoalcos</t>
  </si>
  <si>
    <t>Ixil</t>
  </si>
  <si>
    <t>Río Grande</t>
  </si>
  <si>
    <t>07040</t>
  </si>
  <si>
    <t>08040</t>
  </si>
  <si>
    <t>11040</t>
  </si>
  <si>
    <t>12040</t>
  </si>
  <si>
    <t>13040</t>
  </si>
  <si>
    <t>14040</t>
  </si>
  <si>
    <t>15040</t>
  </si>
  <si>
    <t>16040</t>
  </si>
  <si>
    <t>19040</t>
  </si>
  <si>
    <t>20040</t>
  </si>
  <si>
    <t>21040</t>
  </si>
  <si>
    <t>24040</t>
  </si>
  <si>
    <t>26040</t>
  </si>
  <si>
    <t>28040</t>
  </si>
  <si>
    <t>29040</t>
  </si>
  <si>
    <t>30040</t>
  </si>
  <si>
    <t>31040</t>
  </si>
  <si>
    <t>32040</t>
  </si>
  <si>
    <t>Huixtla</t>
  </si>
  <si>
    <t>Madera</t>
  </si>
  <si>
    <t>Tierra Blanca</t>
  </si>
  <si>
    <t>Leonardo Bravo</t>
  </si>
  <si>
    <t>La Misión</t>
  </si>
  <si>
    <t>Hostotipaquillo</t>
  </si>
  <si>
    <t>Ixtapan de la Sal</t>
  </si>
  <si>
    <t>Indaparapeo</t>
  </si>
  <si>
    <t>Parás</t>
  </si>
  <si>
    <t>Huautepec</t>
  </si>
  <si>
    <t>Cuautinchán</t>
  </si>
  <si>
    <t>Tamuín</t>
  </si>
  <si>
    <t>Nácori Chico</t>
  </si>
  <si>
    <t>Valle Hermoso</t>
  </si>
  <si>
    <t>Xaltocan</t>
  </si>
  <si>
    <t>Coatzintla</t>
  </si>
  <si>
    <t>Izamal</t>
  </si>
  <si>
    <t>Sain Alto</t>
  </si>
  <si>
    <r>
      <t xml:space="preserve">Posteriormente, en 2011 se realizó el segundo levantamiento de este programa estadístico bajo la denominación de </t>
    </r>
    <r>
      <rPr>
        <i/>
        <sz val="9"/>
        <rFont val="Arial"/>
        <family val="2"/>
      </rPr>
      <t>Censo Nacional de Gobierno 2011. Poder Ejecutivo Estatal (CNG 2011 PEE)</t>
    </r>
    <r>
      <rPr>
        <sz val="9"/>
        <rFont val="Arial"/>
        <family val="2"/>
      </rPr>
      <t xml:space="preserve">. El 20 de diciembre de ese mismo año se publicó en el Diario Oficial de la Federación el acuerdo por el cual la Junta de Gobierno del INEGI determinó como Información de Interés Nacional (IIN) los datos generados por este programa, otorgándoles el carácter de oficiales y de uso obligatorio para la Federación, las entidades federativas, el Distrito Federal (ahora Ciudad de México) y los municipios, siendo a partir de ese momento que se institucionalizó como </t>
    </r>
    <r>
      <rPr>
        <i/>
        <sz val="9"/>
        <rFont val="Arial"/>
        <family val="2"/>
      </rPr>
      <t xml:space="preserve">Censo Nacional de Gobierno, Seguridad Pública y Sistema Penitenciario Estatales (CNGSPSPE), </t>
    </r>
    <r>
      <rPr>
        <sz val="9"/>
        <rFont val="Arial"/>
        <family val="2"/>
      </rPr>
      <t>por lo que dicha edición (con información 2010) se publicó con la categoría de IIN.</t>
    </r>
  </si>
  <si>
    <t>07041</t>
  </si>
  <si>
    <t>08041</t>
  </si>
  <si>
    <t>11041</t>
  </si>
  <si>
    <t>12041</t>
  </si>
  <si>
    <t>13041</t>
  </si>
  <si>
    <t>14041</t>
  </si>
  <si>
    <t>15041</t>
  </si>
  <si>
    <t>16041</t>
  </si>
  <si>
    <t>19041</t>
  </si>
  <si>
    <t>20041</t>
  </si>
  <si>
    <t>21041</t>
  </si>
  <si>
    <t>24041</t>
  </si>
  <si>
    <t>26041</t>
  </si>
  <si>
    <t>28041</t>
  </si>
  <si>
    <t>29041</t>
  </si>
  <si>
    <t>30041</t>
  </si>
  <si>
    <t>31041</t>
  </si>
  <si>
    <t>32041</t>
  </si>
  <si>
    <t>La Independencia</t>
  </si>
  <si>
    <t>Maguarichi</t>
  </si>
  <si>
    <t>Uriangato</t>
  </si>
  <si>
    <t>Malinaltepec</t>
  </si>
  <si>
    <t>Mixquiahuala de Juárez</t>
  </si>
  <si>
    <t>Huejúcar</t>
  </si>
  <si>
    <t>Ixtapan del Oro</t>
  </si>
  <si>
    <t>Irimbo</t>
  </si>
  <si>
    <t>Pesquería</t>
  </si>
  <si>
    <t>Huautla de Jiménez</t>
  </si>
  <si>
    <t>Cuautlancingo</t>
  </si>
  <si>
    <t>Tanlajás</t>
  </si>
  <si>
    <t>Nacozari de García</t>
  </si>
  <si>
    <t>Victoria</t>
  </si>
  <si>
    <t>Papalotla de Xicohténcatl</t>
  </si>
  <si>
    <t>Coetzala</t>
  </si>
  <si>
    <t>Kanasín</t>
  </si>
  <si>
    <t>El Salvador</t>
  </si>
  <si>
    <t>07042</t>
  </si>
  <si>
    <t>08042</t>
  </si>
  <si>
    <t>11042</t>
  </si>
  <si>
    <t>12042</t>
  </si>
  <si>
    <t>13042</t>
  </si>
  <si>
    <t>14042</t>
  </si>
  <si>
    <t>15042</t>
  </si>
  <si>
    <t>16042</t>
  </si>
  <si>
    <t>19042</t>
  </si>
  <si>
    <t>20042</t>
  </si>
  <si>
    <t>21042</t>
  </si>
  <si>
    <t>24042</t>
  </si>
  <si>
    <t>26042</t>
  </si>
  <si>
    <t>28042</t>
  </si>
  <si>
    <t>29042</t>
  </si>
  <si>
    <t>30042</t>
  </si>
  <si>
    <t>31042</t>
  </si>
  <si>
    <t>32042</t>
  </si>
  <si>
    <t>Ixhuatán</t>
  </si>
  <si>
    <t>Manuel Benavides</t>
  </si>
  <si>
    <t>Valle de Santiago</t>
  </si>
  <si>
    <t>Mártir de Cuilapan</t>
  </si>
  <si>
    <t>Molango de Escamilla</t>
  </si>
  <si>
    <t>Huejuquilla el Alto</t>
  </si>
  <si>
    <t>Ixtlahuaca</t>
  </si>
  <si>
    <t>Ixtlán</t>
  </si>
  <si>
    <t>Los Ramones</t>
  </si>
  <si>
    <t>Ixtlán de Juárez</t>
  </si>
  <si>
    <t>Cuayuca de Andrade</t>
  </si>
  <si>
    <t>Tanquián de Escobedo</t>
  </si>
  <si>
    <t>Navojoa</t>
  </si>
  <si>
    <t>Villagrán</t>
  </si>
  <si>
    <t>Xicohtzinco</t>
  </si>
  <si>
    <t>Colipa</t>
  </si>
  <si>
    <t>Kantunil</t>
  </si>
  <si>
    <t>Sombrerete</t>
  </si>
  <si>
    <t>Desde entonces, se continuaron anualmente las labores de levantamiento del CNGSPSPE hasta su última edición en 2020, a partir de la cual se separó en tres Censos Nacionales de Gobierno; cada uno orientado a las materias específicas de gobierno, seguridad pública y sistema penitenciario:</t>
  </si>
  <si>
    <t>07043</t>
  </si>
  <si>
    <t>08043</t>
  </si>
  <si>
    <t>11043</t>
  </si>
  <si>
    <t>12043</t>
  </si>
  <si>
    <t>13043</t>
  </si>
  <si>
    <t>14043</t>
  </si>
  <si>
    <t>15043</t>
  </si>
  <si>
    <t>16043</t>
  </si>
  <si>
    <t>19043</t>
  </si>
  <si>
    <t>20043</t>
  </si>
  <si>
    <t>21043</t>
  </si>
  <si>
    <t>24043</t>
  </si>
  <si>
    <t>26043</t>
  </si>
  <si>
    <t>28043</t>
  </si>
  <si>
    <t>29043</t>
  </si>
  <si>
    <t>30043</t>
  </si>
  <si>
    <t>31043</t>
  </si>
  <si>
    <t>32043</t>
  </si>
  <si>
    <t>Ixtacomitán</t>
  </si>
  <si>
    <t>Matachí</t>
  </si>
  <si>
    <t>Metlatónoc</t>
  </si>
  <si>
    <t>Nicolás Flores</t>
  </si>
  <si>
    <t>La Huerta</t>
  </si>
  <si>
    <t>Xalatlaco</t>
  </si>
  <si>
    <t>Jacona</t>
  </si>
  <si>
    <t>Rayones</t>
  </si>
  <si>
    <t>Heroica Ciudad de Juchitán de Zaragoza</t>
  </si>
  <si>
    <t>Cuetzalan del Progreso</t>
  </si>
  <si>
    <t>Tierra Nueva</t>
  </si>
  <si>
    <t>Nogales</t>
  </si>
  <si>
    <t>Xicoténcatl</t>
  </si>
  <si>
    <t>Yauhquemehcan</t>
  </si>
  <si>
    <t>Comapa</t>
  </si>
  <si>
    <t>Kaua</t>
  </si>
  <si>
    <t>Susticacán</t>
  </si>
  <si>
    <t>07044</t>
  </si>
  <si>
    <t>08044</t>
  </si>
  <si>
    <t>11044</t>
  </si>
  <si>
    <t>12044</t>
  </si>
  <si>
    <t>13044</t>
  </si>
  <si>
    <t>14044</t>
  </si>
  <si>
    <t>15044</t>
  </si>
  <si>
    <t>16044</t>
  </si>
  <si>
    <t>19044</t>
  </si>
  <si>
    <t>20044</t>
  </si>
  <si>
    <t>21044</t>
  </si>
  <si>
    <t>24044</t>
  </si>
  <si>
    <t>26044</t>
  </si>
  <si>
    <t>29044</t>
  </si>
  <si>
    <t>30044</t>
  </si>
  <si>
    <t>31044</t>
  </si>
  <si>
    <t>32044</t>
  </si>
  <si>
    <t>Ixtapa</t>
  </si>
  <si>
    <t>Mochitlán</t>
  </si>
  <si>
    <t>Nopala de Villagrán</t>
  </si>
  <si>
    <t>Ixtlahuacán de los Membrillos</t>
  </si>
  <si>
    <t>Jaltenco</t>
  </si>
  <si>
    <t>Sabinas Hidalgo</t>
  </si>
  <si>
    <t>Loma Bonita</t>
  </si>
  <si>
    <t>Cuyoaco</t>
  </si>
  <si>
    <t>Vanegas</t>
  </si>
  <si>
    <t>Ónavas</t>
  </si>
  <si>
    <t>Zacatelco</t>
  </si>
  <si>
    <t>Córdoba</t>
  </si>
  <si>
    <t>Kinchil</t>
  </si>
  <si>
    <t>Censo Nacional de Gobiernos Estatales;
Censo Nacional de Seguridad Pública Estatal; y
Censo Nacional de Sistemas Penitenciarios Estatales.</t>
  </si>
  <si>
    <t>07045</t>
  </si>
  <si>
    <t>08045</t>
  </si>
  <si>
    <t>11045</t>
  </si>
  <si>
    <t>12045</t>
  </si>
  <si>
    <t>13045</t>
  </si>
  <si>
    <t>14045</t>
  </si>
  <si>
    <t>15045</t>
  </si>
  <si>
    <t>16045</t>
  </si>
  <si>
    <t>19045</t>
  </si>
  <si>
    <t>20045</t>
  </si>
  <si>
    <t>21045</t>
  </si>
  <si>
    <t>24045</t>
  </si>
  <si>
    <t>26045</t>
  </si>
  <si>
    <t>29045</t>
  </si>
  <si>
    <t>30045</t>
  </si>
  <si>
    <t>31045</t>
  </si>
  <si>
    <t>32045</t>
  </si>
  <si>
    <t>Ixtapangajoya</t>
  </si>
  <si>
    <t>Meoqui</t>
  </si>
  <si>
    <t>Xichú</t>
  </si>
  <si>
    <t>Olinalá</t>
  </si>
  <si>
    <t>Omitlán de Juárez</t>
  </si>
  <si>
    <t>Ixtlahuacán del Río</t>
  </si>
  <si>
    <t>Jilotepec</t>
  </si>
  <si>
    <t>Jiquilpan</t>
  </si>
  <si>
    <t>Salinas Victoria</t>
  </si>
  <si>
    <t>Magdalena Apasco</t>
  </si>
  <si>
    <t>Chalchicomula de Sesma</t>
  </si>
  <si>
    <t>Venado</t>
  </si>
  <si>
    <t>Opodepe</t>
  </si>
  <si>
    <t>Cosamaloapan de Carpio</t>
  </si>
  <si>
    <t>Kopomá</t>
  </si>
  <si>
    <t>Tepechitlán</t>
  </si>
  <si>
    <t>07046</t>
  </si>
  <si>
    <t>08046</t>
  </si>
  <si>
    <t>11046</t>
  </si>
  <si>
    <t>12046</t>
  </si>
  <si>
    <t>13046</t>
  </si>
  <si>
    <t>14046</t>
  </si>
  <si>
    <t>15046</t>
  </si>
  <si>
    <t>16046</t>
  </si>
  <si>
    <t>19046</t>
  </si>
  <si>
    <t>20046</t>
  </si>
  <si>
    <t>21046</t>
  </si>
  <si>
    <t>24046</t>
  </si>
  <si>
    <t>26046</t>
  </si>
  <si>
    <t>29046</t>
  </si>
  <si>
    <t>30046</t>
  </si>
  <si>
    <t>31046</t>
  </si>
  <si>
    <t>32046</t>
  </si>
  <si>
    <t>Jiquipilas</t>
  </si>
  <si>
    <t>Yuriria</t>
  </si>
  <si>
    <t>Ometepec</t>
  </si>
  <si>
    <t>San Felipe Orizatlán</t>
  </si>
  <si>
    <t>Jalostotitlán</t>
  </si>
  <si>
    <t>Jilotzingo</t>
  </si>
  <si>
    <t>San Nicolás de los Garza</t>
  </si>
  <si>
    <t>Magdalena Jaltepec</t>
  </si>
  <si>
    <t>Chapulco</t>
  </si>
  <si>
    <t>Villa de Arriaga</t>
  </si>
  <si>
    <t>Oquitoa</t>
  </si>
  <si>
    <t>Cosautlán de Carvajal</t>
  </si>
  <si>
    <t>Mama</t>
  </si>
  <si>
    <t>Tepetongo</t>
  </si>
  <si>
    <t>Este proceso de segmentación implicó revocar la categoría de IIN al CNGSPSPE, lo cual quedó establecido en el acuerdo de la Junta de Gobierno del INEGI publicado el 29 de enero de 2021 en el Diario Oficial de la Federación. Su finalidad fue ampliar el alcance temático y analítico de cada rubro, así como adecuar conceptual y metodológicamente sus contenidos a las necesidades de información vigentes en las reformas constitucionales y en la transformación institucional del país.</t>
  </si>
  <si>
    <t>07047</t>
  </si>
  <si>
    <t>08047</t>
  </si>
  <si>
    <t>12047</t>
  </si>
  <si>
    <t>13047</t>
  </si>
  <si>
    <t>14047</t>
  </si>
  <si>
    <t>15047</t>
  </si>
  <si>
    <t>16047</t>
  </si>
  <si>
    <t>19047</t>
  </si>
  <si>
    <t>20047</t>
  </si>
  <si>
    <t>21047</t>
  </si>
  <si>
    <t>24047</t>
  </si>
  <si>
    <t>26047</t>
  </si>
  <si>
    <t>29047</t>
  </si>
  <si>
    <t>30047</t>
  </si>
  <si>
    <t>31047</t>
  </si>
  <si>
    <t>32047</t>
  </si>
  <si>
    <t>Jitotol</t>
  </si>
  <si>
    <t>Moris</t>
  </si>
  <si>
    <t>Pedro Ascencio Alquisiras</t>
  </si>
  <si>
    <t>Pacula</t>
  </si>
  <si>
    <t>Jamay</t>
  </si>
  <si>
    <t>Jiquipilco</t>
  </si>
  <si>
    <t>Jungapeo</t>
  </si>
  <si>
    <t>Santa Magdalena Jicotlán</t>
  </si>
  <si>
    <t>Villa de Guadalupe</t>
  </si>
  <si>
    <t>Pitiquito</t>
  </si>
  <si>
    <t>Coscomatepec</t>
  </si>
  <si>
    <t>Maní</t>
  </si>
  <si>
    <t>Teúl de González Ortega</t>
  </si>
  <si>
    <t>07048</t>
  </si>
  <si>
    <t>08048</t>
  </si>
  <si>
    <t>12048</t>
  </si>
  <si>
    <t>13048</t>
  </si>
  <si>
    <t>14048</t>
  </si>
  <si>
    <t>15048</t>
  </si>
  <si>
    <t>16048</t>
  </si>
  <si>
    <t>19048</t>
  </si>
  <si>
    <t>20048</t>
  </si>
  <si>
    <t>21048</t>
  </si>
  <si>
    <t>24048</t>
  </si>
  <si>
    <t>26048</t>
  </si>
  <si>
    <t>29048</t>
  </si>
  <si>
    <t>30048</t>
  </si>
  <si>
    <t>31048</t>
  </si>
  <si>
    <t>32048</t>
  </si>
  <si>
    <t>Namiquipa</t>
  </si>
  <si>
    <t>Petatlán</t>
  </si>
  <si>
    <t>Pachuca de Soto</t>
  </si>
  <si>
    <t>Jocotitlán</t>
  </si>
  <si>
    <t>Magdalena Mixtepec</t>
  </si>
  <si>
    <t>Chiautzingo</t>
  </si>
  <si>
    <t>Villa de la Paz</t>
  </si>
  <si>
    <t>Puerto Peñasco</t>
  </si>
  <si>
    <t>La Magdalena Tlaltelulco</t>
  </si>
  <si>
    <t>Cosoleacaque</t>
  </si>
  <si>
    <t>Maxcanú</t>
  </si>
  <si>
    <t>Tlaltenango de Sánchez Román</t>
  </si>
  <si>
    <r>
      <t xml:space="preserve">Derivado de dicha división, a la fecha se encuentra publicado el </t>
    </r>
    <r>
      <rPr>
        <i/>
        <sz val="9"/>
        <rFont val="Arial"/>
        <family val="2"/>
      </rPr>
      <t>Censo Nacional de Gobiernos Estatales (CNGE) 2024</t>
    </r>
    <r>
      <rPr>
        <sz val="9"/>
        <rFont val="Arial"/>
        <family val="2"/>
      </rPr>
      <t>, cuyos resultados pueden ser consultados en la página de internet del Instituto: https://www.inegi.org.mx/programas/cnge/2024/</t>
    </r>
  </si>
  <si>
    <t>07049</t>
  </si>
  <si>
    <t>08049</t>
  </si>
  <si>
    <t>12049</t>
  </si>
  <si>
    <t>13049</t>
  </si>
  <si>
    <t>14049</t>
  </si>
  <si>
    <t>15049</t>
  </si>
  <si>
    <t>16049</t>
  </si>
  <si>
    <t>19049</t>
  </si>
  <si>
    <t>20049</t>
  </si>
  <si>
    <t>21049</t>
  </si>
  <si>
    <t>24049</t>
  </si>
  <si>
    <t>26049</t>
  </si>
  <si>
    <t>29049</t>
  </si>
  <si>
    <t>30049</t>
  </si>
  <si>
    <t>31049</t>
  </si>
  <si>
    <t>32049</t>
  </si>
  <si>
    <t>Larráinzar</t>
  </si>
  <si>
    <t>Nonoava</t>
  </si>
  <si>
    <t>Pilcaya</t>
  </si>
  <si>
    <t>Pisaflores</t>
  </si>
  <si>
    <t>Jilotlán de los Dolores</t>
  </si>
  <si>
    <t>Joquicingo</t>
  </si>
  <si>
    <t>Madero</t>
  </si>
  <si>
    <t>Santiago</t>
  </si>
  <si>
    <t>Magdalena Ocotlán</t>
  </si>
  <si>
    <t>Chiconcuautla</t>
  </si>
  <si>
    <t>Villa de Ramos</t>
  </si>
  <si>
    <t>Quiriego</t>
  </si>
  <si>
    <t>San Damián Texóloc</t>
  </si>
  <si>
    <t>Cotaxtla</t>
  </si>
  <si>
    <t>Mayapán</t>
  </si>
  <si>
    <t>Valparaíso</t>
  </si>
  <si>
    <t>07050</t>
  </si>
  <si>
    <t>08050</t>
  </si>
  <si>
    <t>12050</t>
  </si>
  <si>
    <t>13050</t>
  </si>
  <si>
    <t>14050</t>
  </si>
  <si>
    <t>15050</t>
  </si>
  <si>
    <t>16050</t>
  </si>
  <si>
    <t>19050</t>
  </si>
  <si>
    <t>20050</t>
  </si>
  <si>
    <t>21050</t>
  </si>
  <si>
    <t>24050</t>
  </si>
  <si>
    <t>26050</t>
  </si>
  <si>
    <t>29050</t>
  </si>
  <si>
    <t>30050</t>
  </si>
  <si>
    <t>31050</t>
  </si>
  <si>
    <t>32050</t>
  </si>
  <si>
    <t>La Libertad</t>
  </si>
  <si>
    <t>Nuevo Casas Grandes</t>
  </si>
  <si>
    <t>Pungarabato</t>
  </si>
  <si>
    <t>Progreso de Obregón</t>
  </si>
  <si>
    <t>Jocotepec</t>
  </si>
  <si>
    <t>Juchitepec</t>
  </si>
  <si>
    <t>Maravatío</t>
  </si>
  <si>
    <t>Vallecillo</t>
  </si>
  <si>
    <t>Magdalena Peñasco</t>
  </si>
  <si>
    <t>Chichiquila</t>
  </si>
  <si>
    <t>Villa de Reyes</t>
  </si>
  <si>
    <t>San Francisco Tetlanohcan</t>
  </si>
  <si>
    <t>Coxquihui</t>
  </si>
  <si>
    <t>Mérida</t>
  </si>
  <si>
    <t>Vetagrande</t>
  </si>
  <si>
    <r>
      <t xml:space="preserve">De esta forma, se presenta el </t>
    </r>
    <r>
      <rPr>
        <i/>
        <sz val="9"/>
        <rFont val="Arial"/>
        <family val="2"/>
      </rPr>
      <t xml:space="preserve">Censo Nacional de Gobiernos Estatales (CNGE) 2025 </t>
    </r>
    <r>
      <rPr>
        <sz val="9"/>
        <rFont val="Arial"/>
        <family val="2"/>
      </rPr>
      <t>como el decimosexto programa estadístico desarrollado por el INEGI en materia de gobierno en el ámbito estatal del Estado mexicano. Si bien el proceso de maduración de la información captada a través de este ha obligado a realizar ajustes en algunas variables, se ha preservado en todo momento la consistencia conceptual respecto de sus ediciones anteriores, continuando con la serie estadística y enriqueciendo sus contenidos por los temas que actualmente se desarrollan.</t>
    </r>
  </si>
  <si>
    <t>07051</t>
  </si>
  <si>
    <t>08051</t>
  </si>
  <si>
    <t>12051</t>
  </si>
  <si>
    <t>13051</t>
  </si>
  <si>
    <t>14051</t>
  </si>
  <si>
    <t>15051</t>
  </si>
  <si>
    <t>16051</t>
  </si>
  <si>
    <t>19051</t>
  </si>
  <si>
    <t>20051</t>
  </si>
  <si>
    <t>21051</t>
  </si>
  <si>
    <t>24051</t>
  </si>
  <si>
    <t>26051</t>
  </si>
  <si>
    <t>29051</t>
  </si>
  <si>
    <t>30051</t>
  </si>
  <si>
    <t>31051</t>
  </si>
  <si>
    <t>32051</t>
  </si>
  <si>
    <t>Mapastepec</t>
  </si>
  <si>
    <t>Quechultenango</t>
  </si>
  <si>
    <t>Mineral de la Reforma</t>
  </si>
  <si>
    <t>Juanacatlán</t>
  </si>
  <si>
    <t>Lerma</t>
  </si>
  <si>
    <t>Marcos Castellanos</t>
  </si>
  <si>
    <t>Villaldama</t>
  </si>
  <si>
    <t>Magdalena Teitipac</t>
  </si>
  <si>
    <t>Chietla</t>
  </si>
  <si>
    <t>Villa Hidalgo</t>
  </si>
  <si>
    <t>San Jerónimo Zacualpan</t>
  </si>
  <si>
    <t>Coyutla</t>
  </si>
  <si>
    <t>Mocochá</t>
  </si>
  <si>
    <t>Villa de Cos</t>
  </si>
  <si>
    <t>07052</t>
  </si>
  <si>
    <t>08052</t>
  </si>
  <si>
    <t>12052</t>
  </si>
  <si>
    <t>13052</t>
  </si>
  <si>
    <t>14052</t>
  </si>
  <si>
    <t>15052</t>
  </si>
  <si>
    <t>16052</t>
  </si>
  <si>
    <t>20052</t>
  </si>
  <si>
    <t>21052</t>
  </si>
  <si>
    <t>24052</t>
  </si>
  <si>
    <t>26052</t>
  </si>
  <si>
    <t>29052</t>
  </si>
  <si>
    <t>30052</t>
  </si>
  <si>
    <t>31052</t>
  </si>
  <si>
    <t>32052</t>
  </si>
  <si>
    <t>Las Margaritas</t>
  </si>
  <si>
    <t>Ojinaga</t>
  </si>
  <si>
    <t>San Luis Acatlán</t>
  </si>
  <si>
    <t>San Agustín Tlaxiaca</t>
  </si>
  <si>
    <t>Juchitlán</t>
  </si>
  <si>
    <t>Malinalco</t>
  </si>
  <si>
    <t>Magdalena Tequisistlán</t>
  </si>
  <si>
    <t>Chigmecatitlán</t>
  </si>
  <si>
    <t>Villa Juárez</t>
  </si>
  <si>
    <t>Sahuaripa</t>
  </si>
  <si>
    <t>San José Teacalco</t>
  </si>
  <si>
    <t>Cuichapa</t>
  </si>
  <si>
    <t>Motul</t>
  </si>
  <si>
    <t>Villa García</t>
  </si>
  <si>
    <t>El CNGE 2025 se conforma por los siguientes módulos:</t>
  </si>
  <si>
    <t>07053</t>
  </si>
  <si>
    <t>08053</t>
  </si>
  <si>
    <t>12053</t>
  </si>
  <si>
    <t>13053</t>
  </si>
  <si>
    <t>14053</t>
  </si>
  <si>
    <t>15053</t>
  </si>
  <si>
    <t>16053</t>
  </si>
  <si>
    <t>20053</t>
  </si>
  <si>
    <t>21053</t>
  </si>
  <si>
    <t>24053</t>
  </si>
  <si>
    <t>26053</t>
  </si>
  <si>
    <t>29053</t>
  </si>
  <si>
    <t>30053</t>
  </si>
  <si>
    <t>31053</t>
  </si>
  <si>
    <t>32053</t>
  </si>
  <si>
    <t>Mazapa de Madero</t>
  </si>
  <si>
    <t>Praxedis G. Guerrero</t>
  </si>
  <si>
    <t>San Marcos</t>
  </si>
  <si>
    <t>San Bartolo Tutotepec</t>
  </si>
  <si>
    <t>Lagos de Moreno</t>
  </si>
  <si>
    <t>Morelia</t>
  </si>
  <si>
    <t>Magdalena Tlacotepec</t>
  </si>
  <si>
    <t>Chignahuapan</t>
  </si>
  <si>
    <t>Axtla de Terrazas</t>
  </si>
  <si>
    <t>San Felipe de Jesús</t>
  </si>
  <si>
    <t>San Juan Huactzinco</t>
  </si>
  <si>
    <t>Cuitláhuac</t>
  </si>
  <si>
    <t>Muna</t>
  </si>
  <si>
    <t>Villa González Ortega</t>
  </si>
  <si>
    <t>07054</t>
  </si>
  <si>
    <t>08054</t>
  </si>
  <si>
    <t>12054</t>
  </si>
  <si>
    <t>13054</t>
  </si>
  <si>
    <t>14054</t>
  </si>
  <si>
    <t>15054</t>
  </si>
  <si>
    <t>16054</t>
  </si>
  <si>
    <t>20054</t>
  </si>
  <si>
    <t>21054</t>
  </si>
  <si>
    <t>24054</t>
  </si>
  <si>
    <t>26054</t>
  </si>
  <si>
    <t>29054</t>
  </si>
  <si>
    <t>30054</t>
  </si>
  <si>
    <t>31054</t>
  </si>
  <si>
    <t>32054</t>
  </si>
  <si>
    <t>Riva Palacio</t>
  </si>
  <si>
    <t>San Miguel Totolapan</t>
  </si>
  <si>
    <t>San Salvador</t>
  </si>
  <si>
    <t>El Limón</t>
  </si>
  <si>
    <t>Magdalena Zahuatlán</t>
  </si>
  <si>
    <t>Chignautla</t>
  </si>
  <si>
    <t>Xilitla</t>
  </si>
  <si>
    <t>San Javier</t>
  </si>
  <si>
    <t>San Lorenzo Axocomanitla</t>
  </si>
  <si>
    <t>Chacaltianguis</t>
  </si>
  <si>
    <t>Muxupip</t>
  </si>
  <si>
    <r>
      <rPr>
        <b/>
        <sz val="9"/>
        <color theme="1"/>
        <rFont val="Arial"/>
        <family val="2"/>
      </rPr>
      <t>Módulo 1.</t>
    </r>
    <r>
      <rPr>
        <sz val="9"/>
        <color theme="1"/>
        <rFont val="Arial"/>
        <family val="2"/>
      </rPr>
      <t xml:space="preserve"> Administración Pública de la entidad federativa.
</t>
    </r>
    <r>
      <rPr>
        <b/>
        <sz val="9"/>
        <color theme="1"/>
        <rFont val="Arial"/>
        <family val="2"/>
      </rPr>
      <t>Módulo 2.</t>
    </r>
    <r>
      <rPr>
        <sz val="9"/>
        <color theme="1"/>
        <rFont val="Arial"/>
        <family val="2"/>
      </rPr>
      <t xml:space="preserve"> Protección civil.
</t>
    </r>
    <r>
      <rPr>
        <b/>
        <sz val="9"/>
        <color theme="1"/>
        <rFont val="Arial"/>
        <family val="2"/>
      </rPr>
      <t>Módulo 3.</t>
    </r>
    <r>
      <rPr>
        <sz val="9"/>
        <color theme="1"/>
        <rFont val="Arial"/>
        <family val="2"/>
      </rPr>
      <t xml:space="preserve"> Servicios periciales y/ o servicio médico forense.
</t>
    </r>
    <r>
      <rPr>
        <b/>
        <sz val="9"/>
        <color theme="1"/>
        <rFont val="Arial"/>
        <family val="2"/>
      </rPr>
      <t>Módulo 4.</t>
    </r>
    <r>
      <rPr>
        <sz val="9"/>
        <color theme="1"/>
        <rFont val="Arial"/>
        <family val="2"/>
      </rPr>
      <t xml:space="preserve"> Defensoría pública.
</t>
    </r>
    <r>
      <rPr>
        <b/>
        <sz val="9"/>
        <color theme="1"/>
        <rFont val="Arial"/>
        <family val="2"/>
      </rPr>
      <t>Módulo 5.</t>
    </r>
    <r>
      <rPr>
        <sz val="9"/>
        <color theme="1"/>
        <rFont val="Arial"/>
        <family val="2"/>
      </rPr>
      <t xml:space="preserve"> Justicia cívica.
</t>
    </r>
    <r>
      <rPr>
        <b/>
        <sz val="9"/>
        <color theme="1"/>
        <rFont val="Arial"/>
        <family val="2"/>
      </rPr>
      <t>Módulo 6.</t>
    </r>
    <r>
      <rPr>
        <sz val="9"/>
        <color theme="1"/>
        <rFont val="Arial"/>
        <family val="2"/>
      </rPr>
      <t xml:space="preserve"> Medio ambiente.
</t>
    </r>
    <r>
      <rPr>
        <b/>
        <sz val="9"/>
        <color theme="1"/>
        <rFont val="Arial"/>
        <family val="2"/>
      </rPr>
      <t xml:space="preserve">Módulo 7. </t>
    </r>
    <r>
      <rPr>
        <sz val="9"/>
        <color theme="1"/>
        <rFont val="Arial"/>
        <family val="2"/>
      </rPr>
      <t>Catastro, registro y territorio.</t>
    </r>
  </si>
  <si>
    <t>07055</t>
  </si>
  <si>
    <t>08055</t>
  </si>
  <si>
    <t>12055</t>
  </si>
  <si>
    <t>13055</t>
  </si>
  <si>
    <t>14055</t>
  </si>
  <si>
    <t>15055</t>
  </si>
  <si>
    <t>16055</t>
  </si>
  <si>
    <t>20055</t>
  </si>
  <si>
    <t>21055</t>
  </si>
  <si>
    <t>24055</t>
  </si>
  <si>
    <t>26055</t>
  </si>
  <si>
    <t>29055</t>
  </si>
  <si>
    <t>30055</t>
  </si>
  <si>
    <t>31055</t>
  </si>
  <si>
    <t>32055</t>
  </si>
  <si>
    <t>Metapa</t>
  </si>
  <si>
    <t>Rosales</t>
  </si>
  <si>
    <t>Taxco de Alarcón</t>
  </si>
  <si>
    <t>Santiago de Anaya</t>
  </si>
  <si>
    <t>Mexicaltzingo</t>
  </si>
  <si>
    <t>Múgica</t>
  </si>
  <si>
    <t>Mariscala de Juárez</t>
  </si>
  <si>
    <t>Chila</t>
  </si>
  <si>
    <t>San Luis Río Colorado</t>
  </si>
  <si>
    <t>San Lucas Tecopilco</t>
  </si>
  <si>
    <t>Chalma</t>
  </si>
  <si>
    <t>Opichén</t>
  </si>
  <si>
    <t>Villanueva</t>
  </si>
  <si>
    <t>07056</t>
  </si>
  <si>
    <t>08056</t>
  </si>
  <si>
    <t>12056</t>
  </si>
  <si>
    <t>13056</t>
  </si>
  <si>
    <t>14056</t>
  </si>
  <si>
    <t>15056</t>
  </si>
  <si>
    <t>16056</t>
  </si>
  <si>
    <t>20056</t>
  </si>
  <si>
    <t>21056</t>
  </si>
  <si>
    <t>24056</t>
  </si>
  <si>
    <t>26056</t>
  </si>
  <si>
    <t>29056</t>
  </si>
  <si>
    <t>30056</t>
  </si>
  <si>
    <t>31056</t>
  </si>
  <si>
    <t>32056</t>
  </si>
  <si>
    <t>Mitontic</t>
  </si>
  <si>
    <t>Tecoanapa</t>
  </si>
  <si>
    <t>Santiago Tulantepec de Lugo Guerrero</t>
  </si>
  <si>
    <t>Nahuatzen</t>
  </si>
  <si>
    <t>Mártires de Tacubaya</t>
  </si>
  <si>
    <t>Chila de la Sal</t>
  </si>
  <si>
    <t>Villa de Arista</t>
  </si>
  <si>
    <t>San Miguel de Horcasitas</t>
  </si>
  <si>
    <t>Santa Ana Nopalucan</t>
  </si>
  <si>
    <t>Chiconamel</t>
  </si>
  <si>
    <t>Oxkutzcab</t>
  </si>
  <si>
    <t>Cada uno de estos módulos está conformado, cuando menos, por los siguientes apartados:</t>
  </si>
  <si>
    <t>07057</t>
  </si>
  <si>
    <t>08057</t>
  </si>
  <si>
    <t>12057</t>
  </si>
  <si>
    <t>13057</t>
  </si>
  <si>
    <t>14057</t>
  </si>
  <si>
    <t>15057</t>
  </si>
  <si>
    <t>16057</t>
  </si>
  <si>
    <t>20057</t>
  </si>
  <si>
    <t>21057</t>
  </si>
  <si>
    <t>24057</t>
  </si>
  <si>
    <t>26057</t>
  </si>
  <si>
    <t>29057</t>
  </si>
  <si>
    <t>30057</t>
  </si>
  <si>
    <t>31057</t>
  </si>
  <si>
    <t>32057</t>
  </si>
  <si>
    <t>Motozintla</t>
  </si>
  <si>
    <t>San Francisco de Borja</t>
  </si>
  <si>
    <t>Técpan de Galeana</t>
  </si>
  <si>
    <t>Singuilucan</t>
  </si>
  <si>
    <t>La Manzanilla de la Paz</t>
  </si>
  <si>
    <t>Naucalpan de Juárez</t>
  </si>
  <si>
    <t>Nocupétaro</t>
  </si>
  <si>
    <t>Matías Romero Avendaño</t>
  </si>
  <si>
    <t>Honey</t>
  </si>
  <si>
    <t>Matlapa</t>
  </si>
  <si>
    <t>San Pedro de la Cueva</t>
  </si>
  <si>
    <t>Santa Apolonia Teacalco</t>
  </si>
  <si>
    <t>Chiconquiaco</t>
  </si>
  <si>
    <t>Panabá</t>
  </si>
  <si>
    <t>Trancoso</t>
  </si>
  <si>
    <t>07058</t>
  </si>
  <si>
    <t>08058</t>
  </si>
  <si>
    <t>12058</t>
  </si>
  <si>
    <t>13058</t>
  </si>
  <si>
    <t>14058</t>
  </si>
  <si>
    <t>15058</t>
  </si>
  <si>
    <t>16058</t>
  </si>
  <si>
    <t>20058</t>
  </si>
  <si>
    <t>21058</t>
  </si>
  <si>
    <t>24058</t>
  </si>
  <si>
    <t>26058</t>
  </si>
  <si>
    <t>29058</t>
  </si>
  <si>
    <t>30058</t>
  </si>
  <si>
    <t>31058</t>
  </si>
  <si>
    <t>32058</t>
  </si>
  <si>
    <t>Nicolás Ruíz</t>
  </si>
  <si>
    <t>San Francisco de Conchos</t>
  </si>
  <si>
    <t>Teloloapan</t>
  </si>
  <si>
    <t>Tasquillo</t>
  </si>
  <si>
    <t>Mascota</t>
  </si>
  <si>
    <t>Nezahualcóyotl</t>
  </si>
  <si>
    <t>Nuevo Parangaricutiro</t>
  </si>
  <si>
    <t>Mazatlán Villa de Flores</t>
  </si>
  <si>
    <t>Chilchotla</t>
  </si>
  <si>
    <t>El Naranjo</t>
  </si>
  <si>
    <t>Santa Ana</t>
  </si>
  <si>
    <t>Santa Catarina Ayometla</t>
  </si>
  <si>
    <t>Chicontepec</t>
  </si>
  <si>
    <t>Peto</t>
  </si>
  <si>
    <t>Santa María de la Paz</t>
  </si>
  <si>
    <r>
      <rPr>
        <b/>
        <sz val="9"/>
        <rFont val="Arial"/>
        <family val="2"/>
      </rPr>
      <t>Presentación.</t>
    </r>
    <r>
      <rPr>
        <sz val="9"/>
        <rFont val="Arial"/>
        <family val="2"/>
      </rPr>
      <t xml:space="preserve"> Contiene la introducción general y antecedentes del censo, así como las instrucciones generales para la entrega formal del presente instrumento de captación.</t>
    </r>
  </si>
  <si>
    <t>07059</t>
  </si>
  <si>
    <t>08059</t>
  </si>
  <si>
    <t>12059</t>
  </si>
  <si>
    <t>13059</t>
  </si>
  <si>
    <t>14059</t>
  </si>
  <si>
    <t>15059</t>
  </si>
  <si>
    <t>16059</t>
  </si>
  <si>
    <t>20059</t>
  </si>
  <si>
    <t>21059</t>
  </si>
  <si>
    <t>26059</t>
  </si>
  <si>
    <t>29059</t>
  </si>
  <si>
    <t>30059</t>
  </si>
  <si>
    <t>31059</t>
  </si>
  <si>
    <t>Ocosingo</t>
  </si>
  <si>
    <t>San Francisco del Oro</t>
  </si>
  <si>
    <t>Tepecoacuilco de Trujano</t>
  </si>
  <si>
    <t>Tecozautla</t>
  </si>
  <si>
    <t>Mazamitla</t>
  </si>
  <si>
    <t>Nextlalpan</t>
  </si>
  <si>
    <t>Nuevo Urecho</t>
  </si>
  <si>
    <t>Miahuatlán de Porfirio Díaz</t>
  </si>
  <si>
    <t>Chinantla</t>
  </si>
  <si>
    <t>Villa de Pozos</t>
  </si>
  <si>
    <t>Santa Cruz</t>
  </si>
  <si>
    <t>Santa Cruz Quilehtla</t>
  </si>
  <si>
    <t>Chinameca</t>
  </si>
  <si>
    <t>07060</t>
  </si>
  <si>
    <t>08060</t>
  </si>
  <si>
    <t>12060</t>
  </si>
  <si>
    <t>13060</t>
  </si>
  <si>
    <t>14060</t>
  </si>
  <si>
    <t>15060</t>
  </si>
  <si>
    <t>16060</t>
  </si>
  <si>
    <t>20060</t>
  </si>
  <si>
    <t>21060</t>
  </si>
  <si>
    <t>26060</t>
  </si>
  <si>
    <t>29060</t>
  </si>
  <si>
    <t>30060</t>
  </si>
  <si>
    <t>31060</t>
  </si>
  <si>
    <t>Ocotepec</t>
  </si>
  <si>
    <t>Santa Bárbara</t>
  </si>
  <si>
    <t>Tetipac</t>
  </si>
  <si>
    <t>Tenango de Doria</t>
  </si>
  <si>
    <t>Mexticacán</t>
  </si>
  <si>
    <t>Nicolás Romero</t>
  </si>
  <si>
    <t>Numarán</t>
  </si>
  <si>
    <t>Mixistlán de la Reforma</t>
  </si>
  <si>
    <t>Domingo Arenas</t>
  </si>
  <si>
    <t>Sáric</t>
  </si>
  <si>
    <t>Santa Isabel Xiloxoxtla</t>
  </si>
  <si>
    <t>Chinampa de Gorostiza</t>
  </si>
  <si>
    <r>
      <rPr>
        <b/>
        <sz val="9"/>
        <rFont val="Arial"/>
        <family val="2"/>
      </rPr>
      <t xml:space="preserve">Informantes. </t>
    </r>
    <r>
      <rPr>
        <sz val="9"/>
        <rFont val="Arial"/>
        <family val="2"/>
      </rPr>
      <t>En este apartado se recaba información sobre las personas servidoras públicas designadas por las Unidades del Estado como responsables de recopilar, integrar y entregar la información requerida en el cuestionario.</t>
    </r>
  </si>
  <si>
    <t>07061</t>
  </si>
  <si>
    <t>08061</t>
  </si>
  <si>
    <t>12061</t>
  </si>
  <si>
    <t>13061</t>
  </si>
  <si>
    <t>14061</t>
  </si>
  <si>
    <t>15061</t>
  </si>
  <si>
    <t>16061</t>
  </si>
  <si>
    <t>20061</t>
  </si>
  <si>
    <t>21061</t>
  </si>
  <si>
    <t>26061</t>
  </si>
  <si>
    <t>30061</t>
  </si>
  <si>
    <t>31061</t>
  </si>
  <si>
    <t>Ocozocoautla de Espinosa</t>
  </si>
  <si>
    <t>Satevó</t>
  </si>
  <si>
    <t>Tixtla de Guerrero</t>
  </si>
  <si>
    <t>Tepeapulco</t>
  </si>
  <si>
    <t>Mezquitic</t>
  </si>
  <si>
    <t>Nopaltepec</t>
  </si>
  <si>
    <t>Monjas</t>
  </si>
  <si>
    <t>Soyopa</t>
  </si>
  <si>
    <t>Las Choapas</t>
  </si>
  <si>
    <t>Río Lagartos</t>
  </si>
  <si>
    <t>07062</t>
  </si>
  <si>
    <t>08062</t>
  </si>
  <si>
    <t>12062</t>
  </si>
  <si>
    <t>13062</t>
  </si>
  <si>
    <t>14062</t>
  </si>
  <si>
    <t>15062</t>
  </si>
  <si>
    <t>16062</t>
  </si>
  <si>
    <t>20062</t>
  </si>
  <si>
    <t>21062</t>
  </si>
  <si>
    <t>26062</t>
  </si>
  <si>
    <t>30062</t>
  </si>
  <si>
    <t>31062</t>
  </si>
  <si>
    <t>Ostuacán</t>
  </si>
  <si>
    <t>Saucillo</t>
  </si>
  <si>
    <t>Tlacoachistlahuaca</t>
  </si>
  <si>
    <t>Tepehuacán de Guerrero</t>
  </si>
  <si>
    <t>Mixtlán</t>
  </si>
  <si>
    <t>Ocoyoacac</t>
  </si>
  <si>
    <t>Pajacuarán</t>
  </si>
  <si>
    <t>Natividad</t>
  </si>
  <si>
    <t>Epatlán</t>
  </si>
  <si>
    <t>Suaqui Grande</t>
  </si>
  <si>
    <t>Chocamán</t>
  </si>
  <si>
    <t>Sacalum</t>
  </si>
  <si>
    <r>
      <rPr>
        <b/>
        <sz val="9"/>
        <rFont val="Arial"/>
        <family val="2"/>
      </rPr>
      <t>Participantes.</t>
    </r>
    <r>
      <rPr>
        <sz val="9"/>
        <rFont val="Arial"/>
        <family val="2"/>
      </rPr>
      <t xml:space="preserve"> Presenta un espacio destinado a la identificación de las personas servidoras públicas que participaron en el llenado de cada módulo y/ o sección, según corresponda.</t>
    </r>
  </si>
  <si>
    <t>07063</t>
  </si>
  <si>
    <t>08063</t>
  </si>
  <si>
    <t>12063</t>
  </si>
  <si>
    <t>13063</t>
  </si>
  <si>
    <t>14063</t>
  </si>
  <si>
    <t>15063</t>
  </si>
  <si>
    <t>16063</t>
  </si>
  <si>
    <t>20063</t>
  </si>
  <si>
    <t>21063</t>
  </si>
  <si>
    <t>26063</t>
  </si>
  <si>
    <t>30063</t>
  </si>
  <si>
    <t>31063</t>
  </si>
  <si>
    <t>Osumacinta</t>
  </si>
  <si>
    <t>Temósachic</t>
  </si>
  <si>
    <t>Tlacoapa</t>
  </si>
  <si>
    <t>Tepeji del Río de Ocampo</t>
  </si>
  <si>
    <t>Ocotlán</t>
  </si>
  <si>
    <t>Ocuilan</t>
  </si>
  <si>
    <t>Panindícuaro</t>
  </si>
  <si>
    <t>Nazareno Etla</t>
  </si>
  <si>
    <t>Esperanza</t>
  </si>
  <si>
    <t>Tepache</t>
  </si>
  <si>
    <t>Chontla</t>
  </si>
  <si>
    <t>Samahil</t>
  </si>
  <si>
    <t>07064</t>
  </si>
  <si>
    <t>08064</t>
  </si>
  <si>
    <t>12064</t>
  </si>
  <si>
    <t>13064</t>
  </si>
  <si>
    <t>14064</t>
  </si>
  <si>
    <t>15064</t>
  </si>
  <si>
    <t>16064</t>
  </si>
  <si>
    <t>20064</t>
  </si>
  <si>
    <t>21064</t>
  </si>
  <si>
    <t>26064</t>
  </si>
  <si>
    <t>30064</t>
  </si>
  <si>
    <t>31064</t>
  </si>
  <si>
    <t>Oxchuc</t>
  </si>
  <si>
    <t>El Tule</t>
  </si>
  <si>
    <t>Tlalchapa</t>
  </si>
  <si>
    <t>Tepetitlán</t>
  </si>
  <si>
    <t>Ojuelos de Jalisco</t>
  </si>
  <si>
    <t>Parácuaro</t>
  </si>
  <si>
    <t>Nejapa de Madero</t>
  </si>
  <si>
    <t>Francisco Z. Mena</t>
  </si>
  <si>
    <t>Trincheras</t>
  </si>
  <si>
    <t>Chumatlán</t>
  </si>
  <si>
    <t>Sanahcat</t>
  </si>
  <si>
    <r>
      <rPr>
        <b/>
        <sz val="9"/>
        <rFont val="Arial"/>
        <family val="2"/>
      </rPr>
      <t>Cuestionario.</t>
    </r>
    <r>
      <rPr>
        <sz val="9"/>
        <rFont val="Arial"/>
        <family val="2"/>
      </rPr>
      <t xml:space="preserve"> Se integra por cada una de las preguntas destinadas a generar información estadística sobre los aspectos que conforman la estructura temática del presente programa. Con la finalidad de facilitar la ubicación de los temas contenidos, la versión electrónica del mismo se ha dividido en tantas pestañas como secciones son requeridas.</t>
    </r>
  </si>
  <si>
    <t>07065</t>
  </si>
  <si>
    <t>08065</t>
  </si>
  <si>
    <t>12065</t>
  </si>
  <si>
    <t>13065</t>
  </si>
  <si>
    <t>14065</t>
  </si>
  <si>
    <t>15065</t>
  </si>
  <si>
    <t>16065</t>
  </si>
  <si>
    <t>20065</t>
  </si>
  <si>
    <t>21065</t>
  </si>
  <si>
    <t>26065</t>
  </si>
  <si>
    <t>30065</t>
  </si>
  <si>
    <t>31065</t>
  </si>
  <si>
    <t>Palenque</t>
  </si>
  <si>
    <t>Urique</t>
  </si>
  <si>
    <t>Tlalixtaquilla de Maldonado</t>
  </si>
  <si>
    <t>Tetepango</t>
  </si>
  <si>
    <t>Pihuamo</t>
  </si>
  <si>
    <t>Otumba</t>
  </si>
  <si>
    <t>Paracho</t>
  </si>
  <si>
    <t>Ixpantepec Nieves</t>
  </si>
  <si>
    <t>General Felipe Ángeles</t>
  </si>
  <si>
    <t>Tubutama</t>
  </si>
  <si>
    <t>07066</t>
  </si>
  <si>
    <t>08066</t>
  </si>
  <si>
    <t>12066</t>
  </si>
  <si>
    <t>13066</t>
  </si>
  <si>
    <t>14066</t>
  </si>
  <si>
    <t>15066</t>
  </si>
  <si>
    <t>16066</t>
  </si>
  <si>
    <t>20066</t>
  </si>
  <si>
    <t>21066</t>
  </si>
  <si>
    <t>26066</t>
  </si>
  <si>
    <t>30066</t>
  </si>
  <si>
    <t>31066</t>
  </si>
  <si>
    <t>Pantelhó</t>
  </si>
  <si>
    <t>Uruachi</t>
  </si>
  <si>
    <t>Tlapa de Comonfort</t>
  </si>
  <si>
    <t>Villa de Tezontepec</t>
  </si>
  <si>
    <t>Poncitlán</t>
  </si>
  <si>
    <t>Otzoloapan</t>
  </si>
  <si>
    <t>Pátzcuaro</t>
  </si>
  <si>
    <t>Santiago Niltepec</t>
  </si>
  <si>
    <t>Ures</t>
  </si>
  <si>
    <t>Espinal</t>
  </si>
  <si>
    <t>Santa Elena</t>
  </si>
  <si>
    <r>
      <rPr>
        <b/>
        <sz val="9"/>
        <rFont val="Arial"/>
        <family val="2"/>
      </rPr>
      <t>Glosario.</t>
    </r>
    <r>
      <rPr>
        <sz val="9"/>
        <rFont val="Arial"/>
        <family val="2"/>
      </rPr>
      <t xml:space="preserve"> Contiene un listado de conceptos y definiciones que se consideran relevantes para el llenado del cuestionario.</t>
    </r>
  </si>
  <si>
    <t>07067</t>
  </si>
  <si>
    <t>08067</t>
  </si>
  <si>
    <t>12067</t>
  </si>
  <si>
    <t>13067</t>
  </si>
  <si>
    <t>14067</t>
  </si>
  <si>
    <t>15067</t>
  </si>
  <si>
    <t>16067</t>
  </si>
  <si>
    <t>20067</t>
  </si>
  <si>
    <t>21067</t>
  </si>
  <si>
    <t>26067</t>
  </si>
  <si>
    <t>30067</t>
  </si>
  <si>
    <t>31067</t>
  </si>
  <si>
    <t>Pantepec</t>
  </si>
  <si>
    <t>Valle de Zaragoza</t>
  </si>
  <si>
    <t>Tlapehuala</t>
  </si>
  <si>
    <t>Tezontepec de Aldama</t>
  </si>
  <si>
    <t>Puerto Vallarta</t>
  </si>
  <si>
    <t>Otzolotepec</t>
  </si>
  <si>
    <t>Penjamillo</t>
  </si>
  <si>
    <t>Oaxaca de Juárez</t>
  </si>
  <si>
    <t>Filomeno Mata</t>
  </si>
  <si>
    <t>Seyé</t>
  </si>
  <si>
    <t>07068</t>
  </si>
  <si>
    <t>08099</t>
  </si>
  <si>
    <t>12068</t>
  </si>
  <si>
    <t>13068</t>
  </si>
  <si>
    <t>14068</t>
  </si>
  <si>
    <t>15068</t>
  </si>
  <si>
    <t>16068</t>
  </si>
  <si>
    <t>20068</t>
  </si>
  <si>
    <t>21068</t>
  </si>
  <si>
    <t>26068</t>
  </si>
  <si>
    <t>30068</t>
  </si>
  <si>
    <t>31068</t>
  </si>
  <si>
    <t>Pichucalco</t>
  </si>
  <si>
    <t>La Unión de Isidoro Montes de Oca</t>
  </si>
  <si>
    <t>Tianguistengo</t>
  </si>
  <si>
    <t>Villa Purificación</t>
  </si>
  <si>
    <t>Ozumba</t>
  </si>
  <si>
    <t>Peribán</t>
  </si>
  <si>
    <t>Ocotlán de Morelos</t>
  </si>
  <si>
    <t>Hermenegildo Galeana</t>
  </si>
  <si>
    <t>Villa Pesqueira</t>
  </si>
  <si>
    <t>Fortín</t>
  </si>
  <si>
    <t>Sinanché</t>
  </si>
  <si>
    <t>Asimismo, tomando en consideración la naturaleza de la información solicitada en cada módulo, algunos de estos pueden presentar apartados adicionales a los anteriores, mismos que obedecen a las características específicas del programa estadístico relacionado. Dichos apartados pueden ser: complementos, anexos y adiciones.</t>
  </si>
  <si>
    <t>07069</t>
  </si>
  <si>
    <t>12069</t>
  </si>
  <si>
    <t>13069</t>
  </si>
  <si>
    <t>14069</t>
  </si>
  <si>
    <t>15069</t>
  </si>
  <si>
    <t>16069</t>
  </si>
  <si>
    <t>20069</t>
  </si>
  <si>
    <t>21069</t>
  </si>
  <si>
    <t>26069</t>
  </si>
  <si>
    <t>30069</t>
  </si>
  <si>
    <t>31069</t>
  </si>
  <si>
    <t>Pijijiapan</t>
  </si>
  <si>
    <t>Xalpatláhuac</t>
  </si>
  <si>
    <t>Tizayuca</t>
  </si>
  <si>
    <t>Quitupan</t>
  </si>
  <si>
    <t>Papalotla</t>
  </si>
  <si>
    <t>La Piedad</t>
  </si>
  <si>
    <t>La Pe</t>
  </si>
  <si>
    <t>Huaquechula</t>
  </si>
  <si>
    <t>Yécora</t>
  </si>
  <si>
    <t>Gutiérrez Zamora</t>
  </si>
  <si>
    <t>Sotuta</t>
  </si>
  <si>
    <t>07070</t>
  </si>
  <si>
    <t>12070</t>
  </si>
  <si>
    <t>13070</t>
  </si>
  <si>
    <t>14070</t>
  </si>
  <si>
    <t>15070</t>
  </si>
  <si>
    <t>16070</t>
  </si>
  <si>
    <t>20070</t>
  </si>
  <si>
    <t>21070</t>
  </si>
  <si>
    <t>26070</t>
  </si>
  <si>
    <t>30070</t>
  </si>
  <si>
    <t>31070</t>
  </si>
  <si>
    <t>El Porvenir</t>
  </si>
  <si>
    <t>Xochihuehuetlán</t>
  </si>
  <si>
    <t>Tlahuelilpan</t>
  </si>
  <si>
    <t>El Salto</t>
  </si>
  <si>
    <t>Purépero</t>
  </si>
  <si>
    <t>Pinotepa de Don Luis</t>
  </si>
  <si>
    <t>Huatlatlauca</t>
  </si>
  <si>
    <t>General Plutarco Elías Calles</t>
  </si>
  <si>
    <t>Hidalgotitlán</t>
  </si>
  <si>
    <t>Sucilá</t>
  </si>
  <si>
    <r>
      <t xml:space="preserve">Particularmente, en el </t>
    </r>
    <r>
      <rPr>
        <b/>
        <sz val="9"/>
        <color theme="1"/>
        <rFont val="Arial"/>
        <family val="2"/>
      </rPr>
      <t>módulo 1</t>
    </r>
    <r>
      <rPr>
        <sz val="9"/>
        <color theme="1"/>
        <rFont val="Arial"/>
        <family val="2"/>
      </rPr>
      <t xml:space="preserve"> se solicita, entre otra, información sobre la estructura organizacional e infraestructura de la Administración Pública de cada entidad federativa; la distribución de los recursos humanos, materiales y presupuestales con los que cuenta; la cantidad, tipos y características de acceso a los trámites y servicios prestados; la operación de programas sociales y alojamientos de asistencia social; las contrataciones públicas realizadas; así como los elementos y acciones institucionales que se llevan a cabo para la implementación y ejercicio de funciones de gobierno, tales como: planeación, evaluación, participación ciudadana, transparencia, control interno y anticorrupción.</t>
    </r>
  </si>
  <si>
    <t>07071</t>
  </si>
  <si>
    <t>12071</t>
  </si>
  <si>
    <t>13071</t>
  </si>
  <si>
    <t>14071</t>
  </si>
  <si>
    <t>15071</t>
  </si>
  <si>
    <t>16071</t>
  </si>
  <si>
    <t>20071</t>
  </si>
  <si>
    <t>21071</t>
  </si>
  <si>
    <t>26071</t>
  </si>
  <si>
    <t>30071</t>
  </si>
  <si>
    <t>31071</t>
  </si>
  <si>
    <t>Villa Comaltitlán</t>
  </si>
  <si>
    <t>Xochistlahuaca</t>
  </si>
  <si>
    <t>Tlahuiltepa</t>
  </si>
  <si>
    <t>San Cristóbal de la Barranca</t>
  </si>
  <si>
    <t>Polotitlán</t>
  </si>
  <si>
    <t>Puruándiro</t>
  </si>
  <si>
    <t>Pluma Hidalgo</t>
  </si>
  <si>
    <t>Huauchinango</t>
  </si>
  <si>
    <t>Huatusco</t>
  </si>
  <si>
    <t>Sudzal</t>
  </si>
  <si>
    <t>07072</t>
  </si>
  <si>
    <t>12072</t>
  </si>
  <si>
    <t>13072</t>
  </si>
  <si>
    <t>14072</t>
  </si>
  <si>
    <t>15072</t>
  </si>
  <si>
    <t>16072</t>
  </si>
  <si>
    <t>20072</t>
  </si>
  <si>
    <t>21072</t>
  </si>
  <si>
    <t>26072</t>
  </si>
  <si>
    <t>30072</t>
  </si>
  <si>
    <t>31072</t>
  </si>
  <si>
    <t>Pueblo Nuevo Solistahuacán</t>
  </si>
  <si>
    <t>Zapotitlán Tablas</t>
  </si>
  <si>
    <t>Tlanalapa</t>
  </si>
  <si>
    <t>San Diego de Alejandría</t>
  </si>
  <si>
    <t>Queréndaro</t>
  </si>
  <si>
    <t>San José del Progreso</t>
  </si>
  <si>
    <t>San Ignacio Río Muerto</t>
  </si>
  <si>
    <t>Huayacocotla</t>
  </si>
  <si>
    <t>Suma</t>
  </si>
  <si>
    <r>
      <t xml:space="preserve">Para ello, este módulo contiene </t>
    </r>
    <r>
      <rPr>
        <b/>
        <sz val="9"/>
        <rFont val="Arial"/>
        <family val="2"/>
      </rPr>
      <t>212 preguntas</t>
    </r>
    <r>
      <rPr>
        <sz val="9"/>
        <rFont val="Arial"/>
        <family val="2"/>
      </rPr>
      <t xml:space="preserve"> agrupadas en las siguientes secciones:</t>
    </r>
  </si>
  <si>
    <t>07073</t>
  </si>
  <si>
    <t>12073</t>
  </si>
  <si>
    <t>13073</t>
  </si>
  <si>
    <t>14073</t>
  </si>
  <si>
    <t>15073</t>
  </si>
  <si>
    <t>16073</t>
  </si>
  <si>
    <t>20073</t>
  </si>
  <si>
    <t>21073</t>
  </si>
  <si>
    <t>30073</t>
  </si>
  <si>
    <t>31073</t>
  </si>
  <si>
    <t>Zirándaro</t>
  </si>
  <si>
    <t>Tlanchinol</t>
  </si>
  <si>
    <t>San Juan de los Lagos</t>
  </si>
  <si>
    <t>San Antonio la Isla</t>
  </si>
  <si>
    <t>Quiroga</t>
  </si>
  <si>
    <t>Putla Villa de Guerrero</t>
  </si>
  <si>
    <t>Huehuetlán el Chico</t>
  </si>
  <si>
    <t>Hueyapan de Ocampo</t>
  </si>
  <si>
    <t>Tahdziú</t>
  </si>
  <si>
    <t>07074</t>
  </si>
  <si>
    <t>12074</t>
  </si>
  <si>
    <t>13074</t>
  </si>
  <si>
    <t>14074</t>
  </si>
  <si>
    <t>15074</t>
  </si>
  <si>
    <t>16074</t>
  </si>
  <si>
    <t>20074</t>
  </si>
  <si>
    <t>21074</t>
  </si>
  <si>
    <t>30074</t>
  </si>
  <si>
    <t>31074</t>
  </si>
  <si>
    <t>Reforma</t>
  </si>
  <si>
    <t>Zitlala</t>
  </si>
  <si>
    <t>Tlaxcoapan</t>
  </si>
  <si>
    <t>San Julián</t>
  </si>
  <si>
    <t>San Felipe del Progreso</t>
  </si>
  <si>
    <t>Cojumatlán de Régules</t>
  </si>
  <si>
    <t>Santa Catarina Quioquitani</t>
  </si>
  <si>
    <t>Huejotzingo</t>
  </si>
  <si>
    <t>Huiloapan de Cuauhtémoc</t>
  </si>
  <si>
    <t>Tahmek</t>
  </si>
  <si>
    <t>Sección I. Estructura organizacional, infraestructura, recursos y ejercicio de funciones específicas.
Sección II. Trámites y servicios.
Sección III. Programas sociales.
Sección IV. Transparencia, acceso a la información pública y protección de datos personales.
Sección V. Control interno y anticorrupción.
Sección VI. Participación ciudadana.
Sección VII. Contrataciones públicas.
Sección VIII. Servicios postpenales y servicios para personas adolescentes egresadas y/ o en tratamiento externo.
Sección IX. Libertad condicionada.
Sección X. Tránsito, movilidad y seguridad vial.
Sección XI. Alojamientos de asistencia social.
Sección XII. Administración de archivos y gestión documental.</t>
  </si>
  <si>
    <t>07075</t>
  </si>
  <si>
    <t>12075</t>
  </si>
  <si>
    <t>13075</t>
  </si>
  <si>
    <t>14075</t>
  </si>
  <si>
    <t>15075</t>
  </si>
  <si>
    <t>16075</t>
  </si>
  <si>
    <t>20075</t>
  </si>
  <si>
    <t>21075</t>
  </si>
  <si>
    <t>30075</t>
  </si>
  <si>
    <t>31075</t>
  </si>
  <si>
    <t>Las Rosas</t>
  </si>
  <si>
    <t>Eduardo Neri</t>
  </si>
  <si>
    <t>Tolcayuca</t>
  </si>
  <si>
    <t>San Martín de las Pirámides</t>
  </si>
  <si>
    <t>Los Reyes</t>
  </si>
  <si>
    <t>Reforma de Pineda</t>
  </si>
  <si>
    <t>Ignacio de la Llave</t>
  </si>
  <si>
    <t>Teabo</t>
  </si>
  <si>
    <t>07076</t>
  </si>
  <si>
    <t>12076</t>
  </si>
  <si>
    <t>13076</t>
  </si>
  <si>
    <t>14076</t>
  </si>
  <si>
    <t>15076</t>
  </si>
  <si>
    <t>16076</t>
  </si>
  <si>
    <t>20076</t>
  </si>
  <si>
    <t>21076</t>
  </si>
  <si>
    <t>30076</t>
  </si>
  <si>
    <t>31076</t>
  </si>
  <si>
    <t>Sabanilla</t>
  </si>
  <si>
    <t>Acatepec</t>
  </si>
  <si>
    <t>Tula de Allende</t>
  </si>
  <si>
    <t>San Martín de Bolaños</t>
  </si>
  <si>
    <t>San Mateo Atenco</t>
  </si>
  <si>
    <t>Sahuayo</t>
  </si>
  <si>
    <t>La Reforma</t>
  </si>
  <si>
    <t>Hueytamalco</t>
  </si>
  <si>
    <t>Ilamatlán</t>
  </si>
  <si>
    <t>Tecoh</t>
  </si>
  <si>
    <r>
      <t xml:space="preserve">Considerando la relevancia y diversidad de la información solicitada a través del cuestionario, es necesario que las personas informantes sean funcionarios y funcionarias públicas que, por sus atribuciones y actividades cotidianas, cuenten con la información adecuada y necesaria. A efecto de facilitar la recolección de la información solicitada, pueden auxiliarse de las personas servidoras públicas que integran sus equipos de trabajo. Cuando esto suceda, se solicita que registren sus datos en el apartado </t>
    </r>
    <r>
      <rPr>
        <i/>
        <sz val="9"/>
        <rFont val="Arial"/>
        <family val="2"/>
      </rPr>
      <t>Participantes</t>
    </r>
    <r>
      <rPr>
        <sz val="9"/>
        <rFont val="Arial"/>
        <family val="2"/>
      </rPr>
      <t>.</t>
    </r>
  </si>
  <si>
    <t>07077</t>
  </si>
  <si>
    <t>12077</t>
  </si>
  <si>
    <t>13077</t>
  </si>
  <si>
    <t>14077</t>
  </si>
  <si>
    <t>15077</t>
  </si>
  <si>
    <t>16077</t>
  </si>
  <si>
    <t>20077</t>
  </si>
  <si>
    <t>21077</t>
  </si>
  <si>
    <t>30077</t>
  </si>
  <si>
    <t>31077</t>
  </si>
  <si>
    <t>Salto de Agua</t>
  </si>
  <si>
    <t>Marquelia</t>
  </si>
  <si>
    <t>Tulancingo de Bravo</t>
  </si>
  <si>
    <t>San Martín Hidalgo</t>
  </si>
  <si>
    <t>San Simón de Guerrero</t>
  </si>
  <si>
    <t>San Lucas</t>
  </si>
  <si>
    <t>Reyes Etla</t>
  </si>
  <si>
    <t>Hueytlalpan</t>
  </si>
  <si>
    <t>Isla</t>
  </si>
  <si>
    <t>Tekal de Venegas</t>
  </si>
  <si>
    <t>07078</t>
  </si>
  <si>
    <t>12078</t>
  </si>
  <si>
    <t>13078</t>
  </si>
  <si>
    <t>14078</t>
  </si>
  <si>
    <t>15078</t>
  </si>
  <si>
    <t>16078</t>
  </si>
  <si>
    <t>20078</t>
  </si>
  <si>
    <t>21078</t>
  </si>
  <si>
    <t>30078</t>
  </si>
  <si>
    <t>31078</t>
  </si>
  <si>
    <t>San Cristóbal de las Casas</t>
  </si>
  <si>
    <t>Cochoapa el Grande</t>
  </si>
  <si>
    <t>Xochiatipan</t>
  </si>
  <si>
    <t>San Miguel el Alto</t>
  </si>
  <si>
    <t>Santo Tomás</t>
  </si>
  <si>
    <t>Santa Ana Maya</t>
  </si>
  <si>
    <t>Rojas de Cuauhtémoc</t>
  </si>
  <si>
    <t>Huitzilan de Serdán</t>
  </si>
  <si>
    <t>Ixcatepec</t>
  </si>
  <si>
    <t>Tekantó</t>
  </si>
  <si>
    <t>Las personas servidoras públicas que se establecen como informantes deberán formalizar la entrega de la información proporcionada, ello mediante el estampado de su firma en la sección "Informantes" de cada módulo o sección, así como del sello de la institución que representan. Cabe destacar que la información recabada mediante el censo, una vez recibida con la firma de la o las personas informantes y sello de la institución, será considerada como información oficial en términos de lo establecido en la Ley del SNIEG.</t>
  </si>
  <si>
    <t>07079</t>
  </si>
  <si>
    <t>12079</t>
  </si>
  <si>
    <t>13079</t>
  </si>
  <si>
    <t>14079</t>
  </si>
  <si>
    <t>15079</t>
  </si>
  <si>
    <t>16079</t>
  </si>
  <si>
    <t>20079</t>
  </si>
  <si>
    <t>21079</t>
  </si>
  <si>
    <t>30079</t>
  </si>
  <si>
    <t>31079</t>
  </si>
  <si>
    <t>José Joaquín de Herrera</t>
  </si>
  <si>
    <t>Xochicoatlán</t>
  </si>
  <si>
    <t>Soyaniquilpan de Juárez</t>
  </si>
  <si>
    <t>Salvador Escalante</t>
  </si>
  <si>
    <t>Salina Cruz</t>
  </si>
  <si>
    <t>Huitziltepec</t>
  </si>
  <si>
    <t>Ixhuacán de los Reyes</t>
  </si>
  <si>
    <t>Tekax</t>
  </si>
  <si>
    <t>07080</t>
  </si>
  <si>
    <t>12080</t>
  </si>
  <si>
    <t>13080</t>
  </si>
  <si>
    <t>14080</t>
  </si>
  <si>
    <t>15080</t>
  </si>
  <si>
    <t>16080</t>
  </si>
  <si>
    <t>20080</t>
  </si>
  <si>
    <t>21080</t>
  </si>
  <si>
    <t>30080</t>
  </si>
  <si>
    <t>31080</t>
  </si>
  <si>
    <t>Siltepec</t>
  </si>
  <si>
    <t>Juchitán</t>
  </si>
  <si>
    <t>Yahualica</t>
  </si>
  <si>
    <t>San Sebastián del Oeste</t>
  </si>
  <si>
    <t>Sultepec</t>
  </si>
  <si>
    <t>Senguio</t>
  </si>
  <si>
    <t>San Agustín Amatengo</t>
  </si>
  <si>
    <t>Atlequizayan</t>
  </si>
  <si>
    <t>Ixhuatlán del Café</t>
  </si>
  <si>
    <t>Tekit</t>
  </si>
  <si>
    <t xml:space="preserve">El INEGI pondrá a disposición de la sociedad la información de este programa de forma gratuita a través del Servicio Público de Información, además de poder consultarse y descargarse de forma electrónica en el portal del Instituto: https://inegi.org.mx/programas/ </t>
  </si>
  <si>
    <t>07081</t>
  </si>
  <si>
    <t>12081</t>
  </si>
  <si>
    <t>13081</t>
  </si>
  <si>
    <t>14081</t>
  </si>
  <si>
    <t>15081</t>
  </si>
  <si>
    <t>16081</t>
  </si>
  <si>
    <t>20081</t>
  </si>
  <si>
    <t>21081</t>
  </si>
  <si>
    <t>30081</t>
  </si>
  <si>
    <t>31081</t>
  </si>
  <si>
    <t>Simojovel</t>
  </si>
  <si>
    <t>Iliatenco</t>
  </si>
  <si>
    <t>Zacualtipán de Ángeles</t>
  </si>
  <si>
    <t>Santa María de los Ángeles</t>
  </si>
  <si>
    <t>Tecámac</t>
  </si>
  <si>
    <t>Susupuato</t>
  </si>
  <si>
    <t>San Agustín Atenango</t>
  </si>
  <si>
    <t>Ixcamilpa de Guerrero</t>
  </si>
  <si>
    <t>Ixhuatlancillo</t>
  </si>
  <si>
    <t>Tekom</t>
  </si>
  <si>
    <t>07082</t>
  </si>
  <si>
    <t>12082</t>
  </si>
  <si>
    <t>13082</t>
  </si>
  <si>
    <t>14082</t>
  </si>
  <si>
    <t>15082</t>
  </si>
  <si>
    <t>16082</t>
  </si>
  <si>
    <t>20082</t>
  </si>
  <si>
    <t>21082</t>
  </si>
  <si>
    <t>30082</t>
  </si>
  <si>
    <t>31082</t>
  </si>
  <si>
    <t>Sitalá</t>
  </si>
  <si>
    <t>Las Vigas</t>
  </si>
  <si>
    <t>Zapotlán de Juárez</t>
  </si>
  <si>
    <t>Sayula</t>
  </si>
  <si>
    <t>Tejupilco</t>
  </si>
  <si>
    <t>Tacámbaro</t>
  </si>
  <si>
    <t>San Agustín Chayuco</t>
  </si>
  <si>
    <t>Ixcaquixtla</t>
  </si>
  <si>
    <t>Ixhuatlán del Sureste</t>
  </si>
  <si>
    <t>Telchac Pueblo</t>
  </si>
  <si>
    <t>07083</t>
  </si>
  <si>
    <t>12083</t>
  </si>
  <si>
    <t>13083</t>
  </si>
  <si>
    <t>14083</t>
  </si>
  <si>
    <t>15083</t>
  </si>
  <si>
    <t>16083</t>
  </si>
  <si>
    <t>20083</t>
  </si>
  <si>
    <t>21083</t>
  </si>
  <si>
    <t>30083</t>
  </si>
  <si>
    <t>31083</t>
  </si>
  <si>
    <t>Socoltenango</t>
  </si>
  <si>
    <t>Ñuu Savi</t>
  </si>
  <si>
    <t>Zempoala</t>
  </si>
  <si>
    <t>Tala</t>
  </si>
  <si>
    <t>Temamatla</t>
  </si>
  <si>
    <t>Tancítaro</t>
  </si>
  <si>
    <t>San Agustín de las Juntas</t>
  </si>
  <si>
    <t>Ixtacamaxtitlán</t>
  </si>
  <si>
    <t>Ixhuatlán de Madero</t>
  </si>
  <si>
    <t>Telchac Puerto</t>
  </si>
  <si>
    <t>07084</t>
  </si>
  <si>
    <t>12084</t>
  </si>
  <si>
    <t>13084</t>
  </si>
  <si>
    <t>14084</t>
  </si>
  <si>
    <t>15084</t>
  </si>
  <si>
    <t>16084</t>
  </si>
  <si>
    <t>20084</t>
  </si>
  <si>
    <t>21084</t>
  </si>
  <si>
    <t>30084</t>
  </si>
  <si>
    <t>31084</t>
  </si>
  <si>
    <t>Solosuchiapa</t>
  </si>
  <si>
    <t>Santa Cruz del Rincón</t>
  </si>
  <si>
    <t>Zimapán</t>
  </si>
  <si>
    <t>Talpa de Allende</t>
  </si>
  <si>
    <t>Temascalapa</t>
  </si>
  <si>
    <t>Tangamandapio</t>
  </si>
  <si>
    <t>San Agustín Etla</t>
  </si>
  <si>
    <t>Ixtepec</t>
  </si>
  <si>
    <t>Ixmatlahuacan</t>
  </si>
  <si>
    <t>Temax</t>
  </si>
  <si>
    <t>La entrega de información deberá hacerse a través de la Coordinación Estatal del INEGI en su entidad federativa, cuyo personal se acercará a los equipos de trabajo designados como responsables del llenado del cuestionario, con el objetivo de organizar los trabajos y recuperar la información requerida.</t>
  </si>
  <si>
    <t>07085</t>
  </si>
  <si>
    <t>12085</t>
  </si>
  <si>
    <t>14085</t>
  </si>
  <si>
    <t>15085</t>
  </si>
  <si>
    <t>16085</t>
  </si>
  <si>
    <t>20085</t>
  </si>
  <si>
    <t>21085</t>
  </si>
  <si>
    <t>30085</t>
  </si>
  <si>
    <t>31085</t>
  </si>
  <si>
    <t>Soyaló</t>
  </si>
  <si>
    <t>Tamazula de Gordiano</t>
  </si>
  <si>
    <t>Temascalcingo</t>
  </si>
  <si>
    <t>Tangancícuaro</t>
  </si>
  <si>
    <t>San Agustín Loxicha</t>
  </si>
  <si>
    <t>Izúcar de Matamoros</t>
  </si>
  <si>
    <t>Ixtaczoquitlán</t>
  </si>
  <si>
    <t>Temozón</t>
  </si>
  <si>
    <t>07086</t>
  </si>
  <si>
    <t>14086</t>
  </si>
  <si>
    <t>15086</t>
  </si>
  <si>
    <t>16086</t>
  </si>
  <si>
    <t>20086</t>
  </si>
  <si>
    <t>21086</t>
  </si>
  <si>
    <t>30086</t>
  </si>
  <si>
    <t>31086</t>
  </si>
  <si>
    <t>Suchiapa</t>
  </si>
  <si>
    <t>Tapalpa</t>
  </si>
  <si>
    <t>Temascaltepec</t>
  </si>
  <si>
    <t>Tanhuato</t>
  </si>
  <si>
    <t>San Agustín Tlacotepec</t>
  </si>
  <si>
    <t>Jalpan</t>
  </si>
  <si>
    <t>Jalacingo</t>
  </si>
  <si>
    <t>Tepakán</t>
  </si>
  <si>
    <t>La información que se entregue al INEGI tendrá un proceso de revisión y validación por parte de su personal en la Coordinación Estatal y oficinas centrales, por lo que tendrá carácter de preliminar y será susceptible de ajuste o aclaración hasta que el INEGI notifique la liberación como información definitiva. Posterior a que el personal de la Coordinación Estatal del INEGI concluya la revisión, el cuestionario podrá ser devuelto a la persona servidora pública responsable del llenado en la institución informante, a efecto de notificarle los resultados de la revisión y los ajustes o aclaraciones de información que, de ser procedentes, deberán atenderse. En caso de no presentar observaciones o hayan sido atendidas satisfactoriamente, será remitido a las oficinas centrales del Instituto para una verificación y revisión adicional.</t>
  </si>
  <si>
    <t>07087</t>
  </si>
  <si>
    <t>14087</t>
  </si>
  <si>
    <t>15087</t>
  </si>
  <si>
    <t>16087</t>
  </si>
  <si>
    <t>20087</t>
  </si>
  <si>
    <t>21087</t>
  </si>
  <si>
    <t>30087</t>
  </si>
  <si>
    <t>31087</t>
  </si>
  <si>
    <t>Suchiate</t>
  </si>
  <si>
    <t>Tecalitlán</t>
  </si>
  <si>
    <t>Temoaya</t>
  </si>
  <si>
    <t>Taretan</t>
  </si>
  <si>
    <t>San Agustín Yatareni</t>
  </si>
  <si>
    <t>Jolalpan</t>
  </si>
  <si>
    <t>Xalapa</t>
  </si>
  <si>
    <t>Tetiz</t>
  </si>
  <si>
    <t>07088</t>
  </si>
  <si>
    <t>14088</t>
  </si>
  <si>
    <t>15088</t>
  </si>
  <si>
    <t>16088</t>
  </si>
  <si>
    <t>20088</t>
  </si>
  <si>
    <t>21088</t>
  </si>
  <si>
    <t>30088</t>
  </si>
  <si>
    <t>31088</t>
  </si>
  <si>
    <t>Sunuapa</t>
  </si>
  <si>
    <t>Tecolotlán</t>
  </si>
  <si>
    <t>Tarímbaro</t>
  </si>
  <si>
    <t>San Andrés Cabecera Nueva</t>
  </si>
  <si>
    <t>Jonotla</t>
  </si>
  <si>
    <t>Jalcomulco</t>
  </si>
  <si>
    <t>Teya</t>
  </si>
  <si>
    <r>
      <t xml:space="preserve">Si la verificación y revisión central arroja observaciones o solicitudes de aclaración de información, el cuestionario será devuelto a la Coordinación Estatal para la atención o justificación de estas situaciones con apoyo de la institución informante. En caso de que no existan observaciones, o estas se hayan atendido satisfactoriamente, se procederá con la </t>
    </r>
    <r>
      <rPr>
        <b/>
        <sz val="9"/>
        <color theme="1"/>
        <rFont val="Arial"/>
        <family val="2"/>
      </rPr>
      <t>liberación del cuestionario como versión definitiva</t>
    </r>
    <r>
      <rPr>
        <sz val="9"/>
        <color theme="1"/>
        <rFont val="Arial"/>
        <family val="2"/>
      </rPr>
      <t xml:space="preserve"> para su formalización mediante la firma y sello del instrumento físico por parte de las personas informante básica e informantes complementarias. Cabe señalar que, como parte del proceso de generación de información, la información liberada se somete a la ejecución de otras fases previo a la publicación de resultados, tales como las de procesamiento y análisis de la información, existiendo la posibilidad de que surjan dudas o solicitudes de aclaración, para lo cual se solicita el apoyo de las fuentes informantes.</t>
    </r>
  </si>
  <si>
    <t>07089</t>
  </si>
  <si>
    <t>14089</t>
  </si>
  <si>
    <t>15089</t>
  </si>
  <si>
    <t>16089</t>
  </si>
  <si>
    <t>20089</t>
  </si>
  <si>
    <t>21089</t>
  </si>
  <si>
    <t>30089</t>
  </si>
  <si>
    <t>31089</t>
  </si>
  <si>
    <t>Tapachula</t>
  </si>
  <si>
    <t>Techaluta de Montenegro</t>
  </si>
  <si>
    <t>Tenango del Aire</t>
  </si>
  <si>
    <t>Tepalcatepec</t>
  </si>
  <si>
    <t>San Andrés Dinicuiti</t>
  </si>
  <si>
    <t>Jopala</t>
  </si>
  <si>
    <t>Jáltipan</t>
  </si>
  <si>
    <t>Ticul</t>
  </si>
  <si>
    <t>07090</t>
  </si>
  <si>
    <t>14090</t>
  </si>
  <si>
    <t>15090</t>
  </si>
  <si>
    <t>16090</t>
  </si>
  <si>
    <t>20090</t>
  </si>
  <si>
    <t>21090</t>
  </si>
  <si>
    <t>30090</t>
  </si>
  <si>
    <t>31090</t>
  </si>
  <si>
    <t>Tapalapa</t>
  </si>
  <si>
    <t>Tenamaxtlán</t>
  </si>
  <si>
    <t>Tenango del Valle</t>
  </si>
  <si>
    <t>Tingambato</t>
  </si>
  <si>
    <t>San Andrés Huaxpaltepec</t>
  </si>
  <si>
    <t>Juan C. Bonilla</t>
  </si>
  <si>
    <t>Jamapa</t>
  </si>
  <si>
    <t>Timucuy</t>
  </si>
  <si>
    <t>07091</t>
  </si>
  <si>
    <t>14091</t>
  </si>
  <si>
    <t>15091</t>
  </si>
  <si>
    <t>16091</t>
  </si>
  <si>
    <t>20091</t>
  </si>
  <si>
    <t>21091</t>
  </si>
  <si>
    <t>30091</t>
  </si>
  <si>
    <t>31091</t>
  </si>
  <si>
    <t>Tapilula</t>
  </si>
  <si>
    <t>Teocaltiche</t>
  </si>
  <si>
    <t>Teoloyucan</t>
  </si>
  <si>
    <t>Tingüindín</t>
  </si>
  <si>
    <t>San Andrés Huayápam</t>
  </si>
  <si>
    <t>Juan Galindo</t>
  </si>
  <si>
    <t>Jesús Carranza</t>
  </si>
  <si>
    <t>Tinum</t>
  </si>
  <si>
    <t>07092</t>
  </si>
  <si>
    <t>14092</t>
  </si>
  <si>
    <t>15092</t>
  </si>
  <si>
    <t>16092</t>
  </si>
  <si>
    <t>20092</t>
  </si>
  <si>
    <t>21092</t>
  </si>
  <si>
    <t>30092</t>
  </si>
  <si>
    <t>31092</t>
  </si>
  <si>
    <t>Tecpatán</t>
  </si>
  <si>
    <t>Teocuitatlán de Corona</t>
  </si>
  <si>
    <t>Teotihuacán</t>
  </si>
  <si>
    <t>Tiquicheo de Nicolás Romero</t>
  </si>
  <si>
    <t>San Andrés Ixtlahuaca</t>
  </si>
  <si>
    <t>Juan N. Méndez</t>
  </si>
  <si>
    <t>Xico</t>
  </si>
  <si>
    <t>Tixcacalcupul</t>
  </si>
  <si>
    <t>De igual forma, en la siguiente tabla se detallan los periodos en los que se realizarán las actividades señaladas:</t>
  </si>
  <si>
    <t>07093</t>
  </si>
  <si>
    <t>14093</t>
  </si>
  <si>
    <t>15093</t>
  </si>
  <si>
    <t>16093</t>
  </si>
  <si>
    <t>20093</t>
  </si>
  <si>
    <t>21093</t>
  </si>
  <si>
    <t>30093</t>
  </si>
  <si>
    <t>31093</t>
  </si>
  <si>
    <t>Tenejapa</t>
  </si>
  <si>
    <t>Tepatitlán de Morelos</t>
  </si>
  <si>
    <t>Tepetlaoxtoc</t>
  </si>
  <si>
    <t>Tlalpujahua</t>
  </si>
  <si>
    <t>San Andrés Lagunas</t>
  </si>
  <si>
    <t>Lafragua</t>
  </si>
  <si>
    <t>Tixkokob</t>
  </si>
  <si>
    <t>07094</t>
  </si>
  <si>
    <t>14094</t>
  </si>
  <si>
    <t>15094</t>
  </si>
  <si>
    <t>16094</t>
  </si>
  <si>
    <t>20094</t>
  </si>
  <si>
    <t>21094</t>
  </si>
  <si>
    <t>30094</t>
  </si>
  <si>
    <t>31094</t>
  </si>
  <si>
    <t>Teopisca</t>
  </si>
  <si>
    <t>Tequila</t>
  </si>
  <si>
    <t>Tepetlixpa</t>
  </si>
  <si>
    <t>Tlazazalca</t>
  </si>
  <si>
    <t>San Andrés Nuxiño</t>
  </si>
  <si>
    <t>Libres</t>
  </si>
  <si>
    <t>Juan Rodríguez Clara</t>
  </si>
  <si>
    <t>Tixméhuac</t>
  </si>
  <si>
    <t>Fecha</t>
  </si>
  <si>
    <t>Actividad</t>
  </si>
  <si>
    <t>07096</t>
  </si>
  <si>
    <t>14095</t>
  </si>
  <si>
    <t>15095</t>
  </si>
  <si>
    <t>16095</t>
  </si>
  <si>
    <t>20095</t>
  </si>
  <si>
    <t>21095</t>
  </si>
  <si>
    <t>30095</t>
  </si>
  <si>
    <t>31095</t>
  </si>
  <si>
    <t>Tila</t>
  </si>
  <si>
    <t>Teuchitlán</t>
  </si>
  <si>
    <t>Tepotzotlán</t>
  </si>
  <si>
    <t>Tocumbo</t>
  </si>
  <si>
    <t>San Andrés Paxtlán</t>
  </si>
  <si>
    <t>La Magdalena Tlatlauquitepec</t>
  </si>
  <si>
    <t>Juchique de Ferrer</t>
  </si>
  <si>
    <t>Tixpéhual</t>
  </si>
  <si>
    <t>Integración de información por la institución informante. 
Entrega a la CE del INEGI para revisión.</t>
  </si>
  <si>
    <t>07097</t>
  </si>
  <si>
    <t>14096</t>
  </si>
  <si>
    <t>15096</t>
  </si>
  <si>
    <t>16096</t>
  </si>
  <si>
    <t>20096</t>
  </si>
  <si>
    <t>21096</t>
  </si>
  <si>
    <t>30096</t>
  </si>
  <si>
    <t>31096</t>
  </si>
  <si>
    <t>Tonalá</t>
  </si>
  <si>
    <t>Tizapán el Alto</t>
  </si>
  <si>
    <t>Tequixquiac</t>
  </si>
  <si>
    <t>Tumbiscatío</t>
  </si>
  <si>
    <t>San Andrés Sinaxtla</t>
  </si>
  <si>
    <t>Mazapiltepec de Juárez</t>
  </si>
  <si>
    <t>Landero y Coss</t>
  </si>
  <si>
    <t>Tizimín</t>
  </si>
  <si>
    <t>Revisión de información preliminar por parte de la CE del INEGI y aclaración o ajustes por parte de la institución informante. 
Envío de información preliminar a OC para verificación central.</t>
  </si>
  <si>
    <t>07098</t>
  </si>
  <si>
    <t>14097</t>
  </si>
  <si>
    <t>15097</t>
  </si>
  <si>
    <t>16097</t>
  </si>
  <si>
    <t>20097</t>
  </si>
  <si>
    <t>21097</t>
  </si>
  <si>
    <t>30097</t>
  </si>
  <si>
    <t>31097</t>
  </si>
  <si>
    <t>Totolapa</t>
  </si>
  <si>
    <t>Tlajomulco de Zúñiga</t>
  </si>
  <si>
    <t>Texcaltitlán</t>
  </si>
  <si>
    <t>Turicato</t>
  </si>
  <si>
    <t>San Andrés Solaga</t>
  </si>
  <si>
    <t>Mixtla</t>
  </si>
  <si>
    <t>Lerdo de Tejada</t>
  </si>
  <si>
    <t>Tunkás</t>
  </si>
  <si>
    <t>Verificación de información preliminar por parte de OC y aclaración o ajustes de información.
Liberación de cuestionario como información definitiva.</t>
  </si>
  <si>
    <t>07099</t>
  </si>
  <si>
    <t>14098</t>
  </si>
  <si>
    <t>15098</t>
  </si>
  <si>
    <t>16098</t>
  </si>
  <si>
    <t>20098</t>
  </si>
  <si>
    <t>21098</t>
  </si>
  <si>
    <t>30098</t>
  </si>
  <si>
    <t>31098</t>
  </si>
  <si>
    <t>La Trinitaria</t>
  </si>
  <si>
    <t>San Pedro Tlaquepaque</t>
  </si>
  <si>
    <t>Texcalyacac</t>
  </si>
  <si>
    <t>San Andrés Teotilálpam</t>
  </si>
  <si>
    <t>Molcaxac</t>
  </si>
  <si>
    <t>Tzucacab</t>
  </si>
  <si>
    <t>Recuperación de cuestionario físico con información completa y definitiva, con firma y sello.</t>
  </si>
  <si>
    <t>07100</t>
  </si>
  <si>
    <t>14099</t>
  </si>
  <si>
    <t>15099</t>
  </si>
  <si>
    <t>16099</t>
  </si>
  <si>
    <t>20099</t>
  </si>
  <si>
    <t>21099</t>
  </si>
  <si>
    <t>30099</t>
  </si>
  <si>
    <t>31099</t>
  </si>
  <si>
    <t>Tumbalá</t>
  </si>
  <si>
    <t>Texcoco</t>
  </si>
  <si>
    <t>Tuzantla</t>
  </si>
  <si>
    <t>San Andrés Tepetlapa</t>
  </si>
  <si>
    <t>Cañada Morelos</t>
  </si>
  <si>
    <t>Maltrata</t>
  </si>
  <si>
    <t>Uayma</t>
  </si>
  <si>
    <t>07101</t>
  </si>
  <si>
    <t>14100</t>
  </si>
  <si>
    <t>15100</t>
  </si>
  <si>
    <t>16100</t>
  </si>
  <si>
    <t>20100</t>
  </si>
  <si>
    <t>21100</t>
  </si>
  <si>
    <t>30100</t>
  </si>
  <si>
    <t>31100</t>
  </si>
  <si>
    <t>Tuxtla Gutiérrez</t>
  </si>
  <si>
    <t>Tomatlán</t>
  </si>
  <si>
    <t>Tezoyuca</t>
  </si>
  <si>
    <t>Tzintzuntzan</t>
  </si>
  <si>
    <t>San Andrés Yaá</t>
  </si>
  <si>
    <t>Naupan</t>
  </si>
  <si>
    <t>Manlio Fabio Altamirano</t>
  </si>
  <si>
    <t>Ucú</t>
  </si>
  <si>
    <r>
      <t>Una vez que el INEGI libere el cuestionario como</t>
    </r>
    <r>
      <rPr>
        <b/>
        <sz val="9"/>
        <rFont val="Arial"/>
        <family val="2"/>
      </rPr>
      <t xml:space="preserve"> información definitiva</t>
    </r>
    <r>
      <rPr>
        <sz val="9"/>
        <rFont val="Arial"/>
        <family val="2"/>
      </rPr>
      <t xml:space="preserve"> y se tengan las </t>
    </r>
    <r>
      <rPr>
        <b/>
        <sz val="9"/>
        <rFont val="Arial"/>
        <family val="2"/>
      </rPr>
      <t>firmas y sellos</t>
    </r>
    <r>
      <rPr>
        <sz val="9"/>
        <rFont val="Arial"/>
        <family val="2"/>
      </rPr>
      <t xml:space="preserve"> correspondientes, deberá remitirse vía electrónica y de manera física, garantizando sean las mismas versiones en ambos casos y conforme a lo siguiente:</t>
    </r>
  </si>
  <si>
    <t>07102</t>
  </si>
  <si>
    <t>14101</t>
  </si>
  <si>
    <t>15101</t>
  </si>
  <si>
    <t>16101</t>
  </si>
  <si>
    <t>20101</t>
  </si>
  <si>
    <t>21101</t>
  </si>
  <si>
    <t>30101</t>
  </si>
  <si>
    <t>31101</t>
  </si>
  <si>
    <t>Tuxtla Chico</t>
  </si>
  <si>
    <t>Tianguistenco</t>
  </si>
  <si>
    <t>Tzitzio</t>
  </si>
  <si>
    <t>San Andrés Zabache</t>
  </si>
  <si>
    <t>Nauzontla</t>
  </si>
  <si>
    <t>Mariano Escobedo</t>
  </si>
  <si>
    <t>Umán</t>
  </si>
  <si>
    <t>07103</t>
  </si>
  <si>
    <t>14102</t>
  </si>
  <si>
    <t>15102</t>
  </si>
  <si>
    <t>16102</t>
  </si>
  <si>
    <t>20102</t>
  </si>
  <si>
    <t>21102</t>
  </si>
  <si>
    <t>30102</t>
  </si>
  <si>
    <t>31102</t>
  </si>
  <si>
    <t>Tuzantán</t>
  </si>
  <si>
    <t>Tonaya</t>
  </si>
  <si>
    <t>Timilpan</t>
  </si>
  <si>
    <t>Uruapan</t>
  </si>
  <si>
    <t>San Andrés Zautla</t>
  </si>
  <si>
    <t>Nealtican</t>
  </si>
  <si>
    <t>Martínez de la Torre</t>
  </si>
  <si>
    <t>Valladolid</t>
  </si>
  <si>
    <t>1) Entrega electrónica:</t>
  </si>
  <si>
    <t>07104</t>
  </si>
  <si>
    <t>14103</t>
  </si>
  <si>
    <t>15103</t>
  </si>
  <si>
    <t>16103</t>
  </si>
  <si>
    <t>20103</t>
  </si>
  <si>
    <t>21103</t>
  </si>
  <si>
    <t>30103</t>
  </si>
  <si>
    <t>31103</t>
  </si>
  <si>
    <t>Tzimol</t>
  </si>
  <si>
    <t>Tonila</t>
  </si>
  <si>
    <t>Tlalmanalco</t>
  </si>
  <si>
    <t>San Antonino Castillo Velasco</t>
  </si>
  <si>
    <t>Nicolás Bravo</t>
  </si>
  <si>
    <t>Mecatlán</t>
  </si>
  <si>
    <t>Xocchel</t>
  </si>
  <si>
    <t>07105</t>
  </si>
  <si>
    <t>14104</t>
  </si>
  <si>
    <t>15104</t>
  </si>
  <si>
    <t>16104</t>
  </si>
  <si>
    <t>20104</t>
  </si>
  <si>
    <t>21104</t>
  </si>
  <si>
    <t>30104</t>
  </si>
  <si>
    <t>31104</t>
  </si>
  <si>
    <t>Unión Juárez</t>
  </si>
  <si>
    <t>Totatiche</t>
  </si>
  <si>
    <t>Tlalnepantla de Baz</t>
  </si>
  <si>
    <t>Villamar</t>
  </si>
  <si>
    <t>San Antonino el Alto</t>
  </si>
  <si>
    <t>Nopalucan</t>
  </si>
  <si>
    <t>Mecayapan</t>
  </si>
  <si>
    <t>Yaxcabá</t>
  </si>
  <si>
    <t>07106</t>
  </si>
  <si>
    <t>14105</t>
  </si>
  <si>
    <t>15105</t>
  </si>
  <si>
    <t>16105</t>
  </si>
  <si>
    <t>20105</t>
  </si>
  <si>
    <t>21105</t>
  </si>
  <si>
    <t>30105</t>
  </si>
  <si>
    <t>31105</t>
  </si>
  <si>
    <t>Tototlán</t>
  </si>
  <si>
    <t>Tlatlaya</t>
  </si>
  <si>
    <t>Vista Hermosa</t>
  </si>
  <si>
    <t>San Antonino Monte Verde</t>
  </si>
  <si>
    <t>Medellín de Bravo</t>
  </si>
  <si>
    <t>Yaxkukul</t>
  </si>
  <si>
    <t>07107</t>
  </si>
  <si>
    <t>14106</t>
  </si>
  <si>
    <t>15106</t>
  </si>
  <si>
    <t>16106</t>
  </si>
  <si>
    <t>20106</t>
  </si>
  <si>
    <t>21106</t>
  </si>
  <si>
    <t>30106</t>
  </si>
  <si>
    <t>31106</t>
  </si>
  <si>
    <t>Villa Corzo</t>
  </si>
  <si>
    <t>Tuxcacuesco</t>
  </si>
  <si>
    <t>Toluca</t>
  </si>
  <si>
    <t>Yurécuaro</t>
  </si>
  <si>
    <t>San Antonio Acutla</t>
  </si>
  <si>
    <t>Ocoyucan</t>
  </si>
  <si>
    <t>Miahuatlán</t>
  </si>
  <si>
    <t>Yobaín</t>
  </si>
  <si>
    <t>2) Entrega física:</t>
  </si>
  <si>
    <t>07108</t>
  </si>
  <si>
    <t>14107</t>
  </si>
  <si>
    <t>15107</t>
  </si>
  <si>
    <t>16107</t>
  </si>
  <si>
    <t>20107</t>
  </si>
  <si>
    <t>21107</t>
  </si>
  <si>
    <t>30107</t>
  </si>
  <si>
    <t>Villaflores</t>
  </si>
  <si>
    <t>Tuxcueca</t>
  </si>
  <si>
    <t>Tonatico</t>
  </si>
  <si>
    <t>Zacapu</t>
  </si>
  <si>
    <t>San Antonio de la Cal</t>
  </si>
  <si>
    <t>Olintla</t>
  </si>
  <si>
    <t>Las Minas</t>
  </si>
  <si>
    <t>07109</t>
  </si>
  <si>
    <t>14108</t>
  </si>
  <si>
    <t>15108</t>
  </si>
  <si>
    <t>16108</t>
  </si>
  <si>
    <t>20108</t>
  </si>
  <si>
    <t>21108</t>
  </si>
  <si>
    <t>30108</t>
  </si>
  <si>
    <t>Yajalón</t>
  </si>
  <si>
    <t>Tultepec</t>
  </si>
  <si>
    <t>Zamora</t>
  </si>
  <si>
    <t>San Antonio Huitepec</t>
  </si>
  <si>
    <t>Oriental</t>
  </si>
  <si>
    <t xml:space="preserve">La versión impresa, con las firmas y sellos correspondientes, deberá entregarse en la Coordinación Estatal del INEGI con los siguientes datos: 
</t>
  </si>
  <si>
    <t>07110</t>
  </si>
  <si>
    <t>14109</t>
  </si>
  <si>
    <t>15109</t>
  </si>
  <si>
    <t>16109</t>
  </si>
  <si>
    <t>20109</t>
  </si>
  <si>
    <t>21109</t>
  </si>
  <si>
    <t>30109</t>
  </si>
  <si>
    <t>Unión de San Antonio</t>
  </si>
  <si>
    <t>Tultitlán</t>
  </si>
  <si>
    <t>Zináparo</t>
  </si>
  <si>
    <t>San Antonio Nanahuatípam</t>
  </si>
  <si>
    <t>Pahuatlán</t>
  </si>
  <si>
    <t>Misantla</t>
  </si>
  <si>
    <t>07111</t>
  </si>
  <si>
    <t>14110</t>
  </si>
  <si>
    <t>15110</t>
  </si>
  <si>
    <t>16110</t>
  </si>
  <si>
    <t>20110</t>
  </si>
  <si>
    <t>21110</t>
  </si>
  <si>
    <t>30110</t>
  </si>
  <si>
    <t>Zinacantán</t>
  </si>
  <si>
    <t>Unión de Tula</t>
  </si>
  <si>
    <t>Valle de Bravo</t>
  </si>
  <si>
    <t>Zinapécuaro</t>
  </si>
  <si>
    <t>San Antonio Sinicahua</t>
  </si>
  <si>
    <t>Palmar de Bravo</t>
  </si>
  <si>
    <t>Mixtla de Altamirano</t>
  </si>
  <si>
    <t>Destinatario(a):</t>
  </si>
  <si>
    <t>07112</t>
  </si>
  <si>
    <t>14111</t>
  </si>
  <si>
    <t>15111</t>
  </si>
  <si>
    <t>16111</t>
  </si>
  <si>
    <t>20111</t>
  </si>
  <si>
    <t>21111</t>
  </si>
  <si>
    <t>30111</t>
  </si>
  <si>
    <t>San Juan Cancuc</t>
  </si>
  <si>
    <t>Valle de Guadalupe</t>
  </si>
  <si>
    <t>Villa de Allende</t>
  </si>
  <si>
    <t>Ziracuaretiro</t>
  </si>
  <si>
    <t>San Antonio Tepetlapa</t>
  </si>
  <si>
    <t>Moloacán</t>
  </si>
  <si>
    <t>07113</t>
  </si>
  <si>
    <t>14112</t>
  </si>
  <si>
    <t>15112</t>
  </si>
  <si>
    <t>16112</t>
  </si>
  <si>
    <t>20112</t>
  </si>
  <si>
    <t>21112</t>
  </si>
  <si>
    <t>30112</t>
  </si>
  <si>
    <t>Valle de Juárez</t>
  </si>
  <si>
    <t>Villa del Carbón</t>
  </si>
  <si>
    <t>Zitácuaro</t>
  </si>
  <si>
    <t>San Baltazar Chichicápam</t>
  </si>
  <si>
    <t>Petlalcingo</t>
  </si>
  <si>
    <t>Naolinco</t>
  </si>
  <si>
    <t>Dirección:</t>
  </si>
  <si>
    <t>07114</t>
  </si>
  <si>
    <t>14113</t>
  </si>
  <si>
    <t>15113</t>
  </si>
  <si>
    <t>16113</t>
  </si>
  <si>
    <t>20113</t>
  </si>
  <si>
    <t>21113</t>
  </si>
  <si>
    <t>30113</t>
  </si>
  <si>
    <t>Benemérito de las Américas</t>
  </si>
  <si>
    <t>San Gabriel</t>
  </si>
  <si>
    <t>Villa Guerrero</t>
  </si>
  <si>
    <t>José Sixto Verduzco</t>
  </si>
  <si>
    <t>San Baltazar Loxicha</t>
  </si>
  <si>
    <t>Piaxtla</t>
  </si>
  <si>
    <t>Naranjal</t>
  </si>
  <si>
    <t>07115</t>
  </si>
  <si>
    <t>14114</t>
  </si>
  <si>
    <t>15114</t>
  </si>
  <si>
    <t>20114</t>
  </si>
  <si>
    <t>21114</t>
  </si>
  <si>
    <t>30114</t>
  </si>
  <si>
    <t>Maravilla Tenejapa</t>
  </si>
  <si>
    <t>Villa Corona</t>
  </si>
  <si>
    <t>Villa Victoria</t>
  </si>
  <si>
    <t>San Baltazar Yatzachi el Bajo</t>
  </si>
  <si>
    <t>Nautla</t>
  </si>
  <si>
    <t>07116</t>
  </si>
  <si>
    <t>14115</t>
  </si>
  <si>
    <t>15115</t>
  </si>
  <si>
    <t>20115</t>
  </si>
  <si>
    <t>21115</t>
  </si>
  <si>
    <t>30115</t>
  </si>
  <si>
    <t>Marqués de Comillas</t>
  </si>
  <si>
    <t>Xonacatlán</t>
  </si>
  <si>
    <t>San Bartolo Coyotepec</t>
  </si>
  <si>
    <t>Quecholac</t>
  </si>
  <si>
    <t>07117</t>
  </si>
  <si>
    <t>14116</t>
  </si>
  <si>
    <t>15116</t>
  </si>
  <si>
    <t>20116</t>
  </si>
  <si>
    <t>21116</t>
  </si>
  <si>
    <t>30116</t>
  </si>
  <si>
    <t>Montecristo de Guerrero</t>
  </si>
  <si>
    <t>Zacazonapan</t>
  </si>
  <si>
    <t>San Bartolomé Ayautla</t>
  </si>
  <si>
    <t>Quimixtlán</t>
  </si>
  <si>
    <t>Oluta</t>
  </si>
  <si>
    <r>
      <t xml:space="preserve">En caso de </t>
    </r>
    <r>
      <rPr>
        <b/>
        <sz val="9"/>
        <rFont val="Arial"/>
        <family val="2"/>
      </rPr>
      <t>dudas o comentarios</t>
    </r>
    <r>
      <rPr>
        <sz val="9"/>
        <rFont val="Arial"/>
        <family val="2"/>
      </rPr>
      <t>, hacerlos llegar al personal del Departamento de Estadísticas de Gobierno de la Coordinación Estatal del INEGI que haya sido designado para el seguimiento de este programa de información:</t>
    </r>
  </si>
  <si>
    <t>07118</t>
  </si>
  <si>
    <t>14117</t>
  </si>
  <si>
    <t>15117</t>
  </si>
  <si>
    <t>20117</t>
  </si>
  <si>
    <t>21117</t>
  </si>
  <si>
    <t>30117</t>
  </si>
  <si>
    <t>San Andrés Duraznal</t>
  </si>
  <si>
    <t>Cañadas de Obregón</t>
  </si>
  <si>
    <t>Zacualpan</t>
  </si>
  <si>
    <t>San Bartolomé Loxicha</t>
  </si>
  <si>
    <t>Rafael Lara Grajales</t>
  </si>
  <si>
    <t>Omealca</t>
  </si>
  <si>
    <t>07119</t>
  </si>
  <si>
    <t>14118</t>
  </si>
  <si>
    <t>15118</t>
  </si>
  <si>
    <t>20118</t>
  </si>
  <si>
    <t>21118</t>
  </si>
  <si>
    <t>30118</t>
  </si>
  <si>
    <t>Santiago el Pinar</t>
  </si>
  <si>
    <t>Yahualica de González Gallo</t>
  </si>
  <si>
    <t>Zinacantepec</t>
  </si>
  <si>
    <t>San Bartolomé Quialana</t>
  </si>
  <si>
    <t>Los Reyes de Juárez</t>
  </si>
  <si>
    <t>Orizaba</t>
  </si>
  <si>
    <t>Nombre:</t>
  </si>
  <si>
    <t>07120</t>
  </si>
  <si>
    <t>14119</t>
  </si>
  <si>
    <t>15119</t>
  </si>
  <si>
    <t>20119</t>
  </si>
  <si>
    <t>21119</t>
  </si>
  <si>
    <t>30119</t>
  </si>
  <si>
    <t>Capitán Luis Ángel Vidal</t>
  </si>
  <si>
    <t>Zacoalco de Torres</t>
  </si>
  <si>
    <t>Zumpahuacán</t>
  </si>
  <si>
    <t>San Bartolomé Yucuañe</t>
  </si>
  <si>
    <t>San Andrés Cholula</t>
  </si>
  <si>
    <t>Otatitlán</t>
  </si>
  <si>
    <t>Área o unidad de adscripción:</t>
  </si>
  <si>
    <t>07121</t>
  </si>
  <si>
    <t>14120</t>
  </si>
  <si>
    <t>15120</t>
  </si>
  <si>
    <t>20120</t>
  </si>
  <si>
    <t>21120</t>
  </si>
  <si>
    <t>30120</t>
  </si>
  <si>
    <t>Rincón Chamula San Pedro</t>
  </si>
  <si>
    <t>Zapopan</t>
  </si>
  <si>
    <t>Zumpango</t>
  </si>
  <si>
    <t>San Bartolomé Zoogocho</t>
  </si>
  <si>
    <t>San Antonio Cañada</t>
  </si>
  <si>
    <t>Oteapan</t>
  </si>
  <si>
    <t>Cargo:</t>
  </si>
  <si>
    <t>07122</t>
  </si>
  <si>
    <t>14121</t>
  </si>
  <si>
    <t>15121</t>
  </si>
  <si>
    <t>20121</t>
  </si>
  <si>
    <t>21121</t>
  </si>
  <si>
    <t>30121</t>
  </si>
  <si>
    <t>El Parral</t>
  </si>
  <si>
    <t>Zapotiltic</t>
  </si>
  <si>
    <t>Cuautitlán Izcalli</t>
  </si>
  <si>
    <t>San Bartolo Soyaltepec</t>
  </si>
  <si>
    <t>San Diego la Mesa Tochimiltzingo</t>
  </si>
  <si>
    <t>Ozuluama de Mascareñas</t>
  </si>
  <si>
    <t>Correo electrónico:</t>
  </si>
  <si>
    <t>07123</t>
  </si>
  <si>
    <t>14122</t>
  </si>
  <si>
    <t>15122</t>
  </si>
  <si>
    <t>20122</t>
  </si>
  <si>
    <t>21122</t>
  </si>
  <si>
    <t>30122</t>
  </si>
  <si>
    <t>Zapotitlán de Vadillo</t>
  </si>
  <si>
    <t>Valle de Chalco Solidaridad</t>
  </si>
  <si>
    <t>San Bartolo Yautepec</t>
  </si>
  <si>
    <t>San Felipe Teotlalcingo</t>
  </si>
  <si>
    <t>Pajapan</t>
  </si>
  <si>
    <t>Teléfono:</t>
  </si>
  <si>
    <t>Extensión:</t>
  </si>
  <si>
    <t>07124</t>
  </si>
  <si>
    <t>14123</t>
  </si>
  <si>
    <t>15123</t>
  </si>
  <si>
    <t>20123</t>
  </si>
  <si>
    <t>21123</t>
  </si>
  <si>
    <t>30123</t>
  </si>
  <si>
    <t>Mezcalapa</t>
  </si>
  <si>
    <t>Zapotlán del Rey</t>
  </si>
  <si>
    <t>Luvianos</t>
  </si>
  <si>
    <t>San Bernardo Mixtepec</t>
  </si>
  <si>
    <t>San Felipe Tepatlán</t>
  </si>
  <si>
    <t>07125</t>
  </si>
  <si>
    <t>14124</t>
  </si>
  <si>
    <t>15124</t>
  </si>
  <si>
    <t>20124</t>
  </si>
  <si>
    <t>21124</t>
  </si>
  <si>
    <t>30124</t>
  </si>
  <si>
    <t>Honduras de la Sierra</t>
  </si>
  <si>
    <t>Zapotlanejo</t>
  </si>
  <si>
    <t>San José del Rincón</t>
  </si>
  <si>
    <t>Heroica Villa de San Blas Atempa</t>
  </si>
  <si>
    <t>San Gabriel Chilac</t>
  </si>
  <si>
    <t>Papantla</t>
  </si>
  <si>
    <t>07999</t>
  </si>
  <si>
    <t>14125</t>
  </si>
  <si>
    <t>15125</t>
  </si>
  <si>
    <t>20125</t>
  </si>
  <si>
    <t>21125</t>
  </si>
  <si>
    <t>30125</t>
  </si>
  <si>
    <t>San Ignacio Cerro Gordo</t>
  </si>
  <si>
    <t>Tonanitla</t>
  </si>
  <si>
    <t>San Carlos Yautepec</t>
  </si>
  <si>
    <t>San Gregorio Atzompa</t>
  </si>
  <si>
    <t>Paso del Macho</t>
  </si>
  <si>
    <t>20126</t>
  </si>
  <si>
    <t>21126</t>
  </si>
  <si>
    <t>30126</t>
  </si>
  <si>
    <t>San Cristóbal Amatlán</t>
  </si>
  <si>
    <t>San Jerónimo Tecuanipan</t>
  </si>
  <si>
    <t>Paso de Ovejas</t>
  </si>
  <si>
    <t>20127</t>
  </si>
  <si>
    <t>21127</t>
  </si>
  <si>
    <t>30127</t>
  </si>
  <si>
    <t>San Cristóbal Amoltepec</t>
  </si>
  <si>
    <t>San Jerónimo Xayacatlán</t>
  </si>
  <si>
    <t>La Perla</t>
  </si>
  <si>
    <t>20128</t>
  </si>
  <si>
    <t>21128</t>
  </si>
  <si>
    <t>30128</t>
  </si>
  <si>
    <t>San Cristóbal Lachirioag</t>
  </si>
  <si>
    <t>San José Chiapa</t>
  </si>
  <si>
    <t>Perote</t>
  </si>
  <si>
    <t>20129</t>
  </si>
  <si>
    <t>21129</t>
  </si>
  <si>
    <t>30129</t>
  </si>
  <si>
    <t>San Cristóbal Suchixtlahuaca</t>
  </si>
  <si>
    <t>San José Miahuatlán</t>
  </si>
  <si>
    <t>Platón Sánchez</t>
  </si>
  <si>
    <t>20130</t>
  </si>
  <si>
    <t>21130</t>
  </si>
  <si>
    <t>30130</t>
  </si>
  <si>
    <t>San Dionisio del Mar</t>
  </si>
  <si>
    <t>San Juan Atenco</t>
  </si>
  <si>
    <t>Playa Vicente</t>
  </si>
  <si>
    <t>20131</t>
  </si>
  <si>
    <t>21131</t>
  </si>
  <si>
    <t>30131</t>
  </si>
  <si>
    <t>San Dionisio Ocotepec</t>
  </si>
  <si>
    <t>San Juan Atzompa</t>
  </si>
  <si>
    <t>Poza Rica de Hidalgo</t>
  </si>
  <si>
    <t>20132</t>
  </si>
  <si>
    <t>21132</t>
  </si>
  <si>
    <t>30132</t>
  </si>
  <si>
    <t>San Dionisio Ocotlán</t>
  </si>
  <si>
    <t>San Martín Texmelucan</t>
  </si>
  <si>
    <t>Las Vigas de Ramírez</t>
  </si>
  <si>
    <t>20133</t>
  </si>
  <si>
    <t>21133</t>
  </si>
  <si>
    <t>30133</t>
  </si>
  <si>
    <t>San Esteban Atatlahuca</t>
  </si>
  <si>
    <t>San Martín Totoltepec</t>
  </si>
  <si>
    <t>Pueblo Viejo</t>
  </si>
  <si>
    <t>20134</t>
  </si>
  <si>
    <t>21134</t>
  </si>
  <si>
    <t>30134</t>
  </si>
  <si>
    <t>San Felipe Jalapa de Díaz</t>
  </si>
  <si>
    <t>San Matías Tlalancaleca</t>
  </si>
  <si>
    <t>Puente Nacional</t>
  </si>
  <si>
    <t>20135</t>
  </si>
  <si>
    <t>21135</t>
  </si>
  <si>
    <t>30135</t>
  </si>
  <si>
    <t>San Felipe Tejalápam</t>
  </si>
  <si>
    <t>San Miguel Ixitlán</t>
  </si>
  <si>
    <t>Rafael Delgado</t>
  </si>
  <si>
    <t>20136</t>
  </si>
  <si>
    <t>21136</t>
  </si>
  <si>
    <t>30136</t>
  </si>
  <si>
    <t>San Felipe Usila</t>
  </si>
  <si>
    <t>San Miguel Xoxtla</t>
  </si>
  <si>
    <t>Rafael Lucio</t>
  </si>
  <si>
    <t>20137</t>
  </si>
  <si>
    <t>21137</t>
  </si>
  <si>
    <t>30137</t>
  </si>
  <si>
    <t>San Francisco Cahuacuá</t>
  </si>
  <si>
    <t>San Nicolás Buenos Aires</t>
  </si>
  <si>
    <t>20138</t>
  </si>
  <si>
    <t>21138</t>
  </si>
  <si>
    <t>30138</t>
  </si>
  <si>
    <t>San Francisco Cajonos</t>
  </si>
  <si>
    <t>San Nicolás de los Ranchos</t>
  </si>
  <si>
    <t>Río Blanco</t>
  </si>
  <si>
    <t>20139</t>
  </si>
  <si>
    <t>21139</t>
  </si>
  <si>
    <t>30139</t>
  </si>
  <si>
    <t>San Francisco Chapulapa</t>
  </si>
  <si>
    <t>San Pablo Anicano</t>
  </si>
  <si>
    <t>Saltabarranca</t>
  </si>
  <si>
    <t>20140</t>
  </si>
  <si>
    <t>21140</t>
  </si>
  <si>
    <t>30140</t>
  </si>
  <si>
    <t>San Francisco Chindúa</t>
  </si>
  <si>
    <t>San Pedro Cholula</t>
  </si>
  <si>
    <t>San Andrés Tenejapan</t>
  </si>
  <si>
    <t>20141</t>
  </si>
  <si>
    <t>21141</t>
  </si>
  <si>
    <t>30141</t>
  </si>
  <si>
    <t>San Francisco del Mar</t>
  </si>
  <si>
    <t>San Pedro Yeloixtlahuaca</t>
  </si>
  <si>
    <t>San Andrés Tuxtla</t>
  </si>
  <si>
    <t>20142</t>
  </si>
  <si>
    <t>21142</t>
  </si>
  <si>
    <t>30142</t>
  </si>
  <si>
    <t>San Francisco Huehuetlán</t>
  </si>
  <si>
    <t>San Salvador el Seco</t>
  </si>
  <si>
    <t>San Juan Evangelista</t>
  </si>
  <si>
    <t>20143</t>
  </si>
  <si>
    <t>21143</t>
  </si>
  <si>
    <t>30143</t>
  </si>
  <si>
    <t>San Francisco Ixhuatán</t>
  </si>
  <si>
    <t>San Salvador el Verde</t>
  </si>
  <si>
    <t>Santiago Tuxtla</t>
  </si>
  <si>
    <t>20144</t>
  </si>
  <si>
    <t>21144</t>
  </si>
  <si>
    <t>30144</t>
  </si>
  <si>
    <t>San Francisco Jaltepetongo</t>
  </si>
  <si>
    <t>San Salvador Huixcolotla</t>
  </si>
  <si>
    <t>Sayula de Alemán</t>
  </si>
  <si>
    <t>20145</t>
  </si>
  <si>
    <t>21145</t>
  </si>
  <si>
    <t>30145</t>
  </si>
  <si>
    <t>San Francisco Lachigoló</t>
  </si>
  <si>
    <t>San Sebastián Tlacotepec</t>
  </si>
  <si>
    <t>Soconusco</t>
  </si>
  <si>
    <t>20146</t>
  </si>
  <si>
    <t>21146</t>
  </si>
  <si>
    <t>30146</t>
  </si>
  <si>
    <t>San Francisco Logueche</t>
  </si>
  <si>
    <t>Santa Catarina Tlaltempan</t>
  </si>
  <si>
    <t>Sochiapa</t>
  </si>
  <si>
    <t>20147</t>
  </si>
  <si>
    <t>21147</t>
  </si>
  <si>
    <t>30147</t>
  </si>
  <si>
    <t>San Francisco Nuxaño</t>
  </si>
  <si>
    <t>Santa Inés Ahuatempan</t>
  </si>
  <si>
    <t>Soledad Atzompa</t>
  </si>
  <si>
    <t>20148</t>
  </si>
  <si>
    <t>21148</t>
  </si>
  <si>
    <t>30148</t>
  </si>
  <si>
    <t>San Francisco Ozolotepec</t>
  </si>
  <si>
    <t>Santa Isabel Cholula</t>
  </si>
  <si>
    <t>Soledad de Doblado</t>
  </si>
  <si>
    <t>20149</t>
  </si>
  <si>
    <t>21149</t>
  </si>
  <si>
    <t>30149</t>
  </si>
  <si>
    <t>San Francisco Sola</t>
  </si>
  <si>
    <t>Santiago Miahuatlán</t>
  </si>
  <si>
    <t>Soteapan</t>
  </si>
  <si>
    <t>20150</t>
  </si>
  <si>
    <t>21150</t>
  </si>
  <si>
    <t>30150</t>
  </si>
  <si>
    <t>San Francisco Telixtlahuaca</t>
  </si>
  <si>
    <t>Huehuetlán el Grande</t>
  </si>
  <si>
    <t>Tamalín</t>
  </si>
  <si>
    <t>20151</t>
  </si>
  <si>
    <t>21151</t>
  </si>
  <si>
    <t>30151</t>
  </si>
  <si>
    <t>San Francisco Teopan</t>
  </si>
  <si>
    <t>Santo Tomás Hueyotlipan</t>
  </si>
  <si>
    <t>Tamiahua</t>
  </si>
  <si>
    <t>20152</t>
  </si>
  <si>
    <t>21152</t>
  </si>
  <si>
    <t>30152</t>
  </si>
  <si>
    <t>San Francisco Tlapancingo</t>
  </si>
  <si>
    <t>Soltepec</t>
  </si>
  <si>
    <t>Tampico Alto</t>
  </si>
  <si>
    <t>20153</t>
  </si>
  <si>
    <t>21153</t>
  </si>
  <si>
    <t>30153</t>
  </si>
  <si>
    <t>San Gabriel Mixtepec</t>
  </si>
  <si>
    <t>Tecali de Herrera</t>
  </si>
  <si>
    <t>Tancoco</t>
  </si>
  <si>
    <t>20154</t>
  </si>
  <si>
    <t>21154</t>
  </si>
  <si>
    <t>30154</t>
  </si>
  <si>
    <t>San Ildefonso Amatlán</t>
  </si>
  <si>
    <t>Tecamachalco</t>
  </si>
  <si>
    <t>Tantima</t>
  </si>
  <si>
    <t>20155</t>
  </si>
  <si>
    <t>21155</t>
  </si>
  <si>
    <t>30155</t>
  </si>
  <si>
    <t>San Ildefonso Sola</t>
  </si>
  <si>
    <t>Tecomatlán</t>
  </si>
  <si>
    <t>Tantoyuca</t>
  </si>
  <si>
    <t>20156</t>
  </si>
  <si>
    <t>21156</t>
  </si>
  <si>
    <t>30156</t>
  </si>
  <si>
    <t>San Ildefonso Villa Alta</t>
  </si>
  <si>
    <t>Tehuacán</t>
  </si>
  <si>
    <t>Tatatila</t>
  </si>
  <si>
    <t>20157</t>
  </si>
  <si>
    <t>21157</t>
  </si>
  <si>
    <t>30157</t>
  </si>
  <si>
    <t>San Jacinto Amilpas</t>
  </si>
  <si>
    <t>Tehuitzingo</t>
  </si>
  <si>
    <t>Castillo de Teayo</t>
  </si>
  <si>
    <t>20158</t>
  </si>
  <si>
    <t>21158</t>
  </si>
  <si>
    <t>30158</t>
  </si>
  <si>
    <t>San Jacinto Tlacotepec</t>
  </si>
  <si>
    <t>Tenampulco</t>
  </si>
  <si>
    <t>Tecolutla</t>
  </si>
  <si>
    <t>20159</t>
  </si>
  <si>
    <t>21159</t>
  </si>
  <si>
    <t>30159</t>
  </si>
  <si>
    <t>San Jerónimo Coatlán</t>
  </si>
  <si>
    <t>Teopantlán</t>
  </si>
  <si>
    <t>Tehuipango</t>
  </si>
  <si>
    <t>20160</t>
  </si>
  <si>
    <t>21160</t>
  </si>
  <si>
    <t>30160</t>
  </si>
  <si>
    <t>San Jerónimo Silacayoapilla</t>
  </si>
  <si>
    <t>Teotlalco</t>
  </si>
  <si>
    <t>Álamo Temapache</t>
  </si>
  <si>
    <t>20161</t>
  </si>
  <si>
    <t>21161</t>
  </si>
  <si>
    <t>30161</t>
  </si>
  <si>
    <t>San Jerónimo Sosola</t>
  </si>
  <si>
    <t>Tepanco de López</t>
  </si>
  <si>
    <t>Tempoal</t>
  </si>
  <si>
    <t>20162</t>
  </si>
  <si>
    <t>21162</t>
  </si>
  <si>
    <t>30162</t>
  </si>
  <si>
    <t>San Jerónimo Taviche</t>
  </si>
  <si>
    <t>Tepango de Rodríguez</t>
  </si>
  <si>
    <t>Tenampa</t>
  </si>
  <si>
    <t>20163</t>
  </si>
  <si>
    <t>21163</t>
  </si>
  <si>
    <t>30163</t>
  </si>
  <si>
    <t>San Jerónimo Tecóatl</t>
  </si>
  <si>
    <t>Tepatlaxco de Hidalgo</t>
  </si>
  <si>
    <t>Tenochtitlán</t>
  </si>
  <si>
    <t>20164</t>
  </si>
  <si>
    <t>21164</t>
  </si>
  <si>
    <t>30164</t>
  </si>
  <si>
    <t>San Jorge Nuchita</t>
  </si>
  <si>
    <t>Tepeaca</t>
  </si>
  <si>
    <t>Teocelo</t>
  </si>
  <si>
    <t>20165</t>
  </si>
  <si>
    <t>21165</t>
  </si>
  <si>
    <t>30165</t>
  </si>
  <si>
    <t>San José Ayuquila</t>
  </si>
  <si>
    <t>Tepemaxalco</t>
  </si>
  <si>
    <t>Tepatlaxco</t>
  </si>
  <si>
    <t>20166</t>
  </si>
  <si>
    <t>21166</t>
  </si>
  <si>
    <t>30166</t>
  </si>
  <si>
    <t>San José Chiltepec</t>
  </si>
  <si>
    <t>Tepeojuma</t>
  </si>
  <si>
    <t>Tepetlán</t>
  </si>
  <si>
    <t>20167</t>
  </si>
  <si>
    <t>21167</t>
  </si>
  <si>
    <t>30167</t>
  </si>
  <si>
    <t>San José del Peñasco</t>
  </si>
  <si>
    <t>Tepetzintla</t>
  </si>
  <si>
    <t>20168</t>
  </si>
  <si>
    <t>21168</t>
  </si>
  <si>
    <t>30168</t>
  </si>
  <si>
    <t>San José Estancia Grande</t>
  </si>
  <si>
    <t>Tepexco</t>
  </si>
  <si>
    <t>20169</t>
  </si>
  <si>
    <t>21169</t>
  </si>
  <si>
    <t>30169</t>
  </si>
  <si>
    <t>San José Independencia</t>
  </si>
  <si>
    <t>Tepexi de Rodríguez</t>
  </si>
  <si>
    <t>José Azueta</t>
  </si>
  <si>
    <t>20170</t>
  </si>
  <si>
    <t>21170</t>
  </si>
  <si>
    <t>30170</t>
  </si>
  <si>
    <t>San José Lachiguiri</t>
  </si>
  <si>
    <t>Tepeyahualco</t>
  </si>
  <si>
    <t>Texcatepec</t>
  </si>
  <si>
    <t>20171</t>
  </si>
  <si>
    <t>21171</t>
  </si>
  <si>
    <t>30171</t>
  </si>
  <si>
    <t>San José Tenango</t>
  </si>
  <si>
    <t>Tepeyahualco de Cuauhtémoc</t>
  </si>
  <si>
    <t>Texhuacán</t>
  </si>
  <si>
    <t>20172</t>
  </si>
  <si>
    <t>21172</t>
  </si>
  <si>
    <t>30172</t>
  </si>
  <si>
    <t>San Juan Achiutla</t>
  </si>
  <si>
    <t>Tetela de Ocampo</t>
  </si>
  <si>
    <t>Texistepec</t>
  </si>
  <si>
    <t>20173</t>
  </si>
  <si>
    <t>21173</t>
  </si>
  <si>
    <t>30173</t>
  </si>
  <si>
    <t>San Juan Atepec</t>
  </si>
  <si>
    <t>Teteles de Ávila Castillo</t>
  </si>
  <si>
    <t>Tezonapa</t>
  </si>
  <si>
    <t>20174</t>
  </si>
  <si>
    <t>21174</t>
  </si>
  <si>
    <t>30174</t>
  </si>
  <si>
    <t>Ánimas Trujano</t>
  </si>
  <si>
    <t>Teziutlán</t>
  </si>
  <si>
    <t>20175</t>
  </si>
  <si>
    <t>21175</t>
  </si>
  <si>
    <t>30175</t>
  </si>
  <si>
    <t>San Juan Bautista Atatlahuca</t>
  </si>
  <si>
    <t>Tianguismanalco</t>
  </si>
  <si>
    <t>Tihuatlán</t>
  </si>
  <si>
    <t>20176</t>
  </si>
  <si>
    <t>21176</t>
  </si>
  <si>
    <t>30176</t>
  </si>
  <si>
    <t>San Juan Bautista Coixtlahuaca</t>
  </si>
  <si>
    <t>Tilapa</t>
  </si>
  <si>
    <t>Tlacojalpan</t>
  </si>
  <si>
    <t>20177</t>
  </si>
  <si>
    <t>21177</t>
  </si>
  <si>
    <t>30177</t>
  </si>
  <si>
    <t>San Juan Bautista Cuicatlán</t>
  </si>
  <si>
    <t>Tlacotepec de Benito Juárez</t>
  </si>
  <si>
    <t>Tlacolulan</t>
  </si>
  <si>
    <t>20178</t>
  </si>
  <si>
    <t>21178</t>
  </si>
  <si>
    <t>30178</t>
  </si>
  <si>
    <t>San Juan Bautista Guelache</t>
  </si>
  <si>
    <t>Tlacuilotepec</t>
  </si>
  <si>
    <t>Tlacotalpan</t>
  </si>
  <si>
    <t>20179</t>
  </si>
  <si>
    <t>21179</t>
  </si>
  <si>
    <t>30179</t>
  </si>
  <si>
    <t>San Juan Bautista Jayacatlán</t>
  </si>
  <si>
    <t>Tlachichuca</t>
  </si>
  <si>
    <t>Tlacotepec de Mejía</t>
  </si>
  <si>
    <t>20180</t>
  </si>
  <si>
    <t>21180</t>
  </si>
  <si>
    <t>30180</t>
  </si>
  <si>
    <t>San Juan Bautista Lo de Soto</t>
  </si>
  <si>
    <t>Tlahuapan</t>
  </si>
  <si>
    <t>Tlachichilco</t>
  </si>
  <si>
    <t>20181</t>
  </si>
  <si>
    <t>21181</t>
  </si>
  <si>
    <t>30181</t>
  </si>
  <si>
    <t>San Juan Bautista Suchitepec</t>
  </si>
  <si>
    <t>Tlaltenango</t>
  </si>
  <si>
    <t>Tlalixcoyan</t>
  </si>
  <si>
    <t>20182</t>
  </si>
  <si>
    <t>21182</t>
  </si>
  <si>
    <t>30182</t>
  </si>
  <si>
    <t>San Juan Bautista Tlacoatzintepec</t>
  </si>
  <si>
    <t>Tlanepantla</t>
  </si>
  <si>
    <t>Tlalnelhuayocan</t>
  </si>
  <si>
    <t>20183</t>
  </si>
  <si>
    <t>21183</t>
  </si>
  <si>
    <t>30183</t>
  </si>
  <si>
    <t>San Juan Bautista Tlachichilco</t>
  </si>
  <si>
    <t>Tlaola</t>
  </si>
  <si>
    <t>Tlapacoyan</t>
  </si>
  <si>
    <t>20184</t>
  </si>
  <si>
    <t>21184</t>
  </si>
  <si>
    <t>30184</t>
  </si>
  <si>
    <t>San Juan Bautista Tuxtepec</t>
  </si>
  <si>
    <t>Tlapacoya</t>
  </si>
  <si>
    <t>Tlaquilpa</t>
  </si>
  <si>
    <t>20185</t>
  </si>
  <si>
    <t>21185</t>
  </si>
  <si>
    <t>30185</t>
  </si>
  <si>
    <t>San Juan Cacahuatepec</t>
  </si>
  <si>
    <t>Tlapanalá</t>
  </si>
  <si>
    <t>Tlilapan</t>
  </si>
  <si>
    <t>20186</t>
  </si>
  <si>
    <t>21186</t>
  </si>
  <si>
    <t>30186</t>
  </si>
  <si>
    <t>San Juan Cieneguilla</t>
  </si>
  <si>
    <t>Tlatlauquitepec</t>
  </si>
  <si>
    <t>20187</t>
  </si>
  <si>
    <t>21187</t>
  </si>
  <si>
    <t>30187</t>
  </si>
  <si>
    <t>San Juan Coatzóspam</t>
  </si>
  <si>
    <t>Tonayán</t>
  </si>
  <si>
    <t>20188</t>
  </si>
  <si>
    <t>21188</t>
  </si>
  <si>
    <t>30188</t>
  </si>
  <si>
    <t>San Juan Colorado</t>
  </si>
  <si>
    <t>Tochimilco</t>
  </si>
  <si>
    <t>Totutla</t>
  </si>
  <si>
    <t>20189</t>
  </si>
  <si>
    <t>21189</t>
  </si>
  <si>
    <t>30189</t>
  </si>
  <si>
    <t>San Juan Comaltepec</t>
  </si>
  <si>
    <t>Tochtepec</t>
  </si>
  <si>
    <t>20190</t>
  </si>
  <si>
    <t>21190</t>
  </si>
  <si>
    <t>30190</t>
  </si>
  <si>
    <t>San Juan Cotzocón</t>
  </si>
  <si>
    <t>Totoltepec de Guerrero</t>
  </si>
  <si>
    <t>Tuxtilla</t>
  </si>
  <si>
    <t>20191</t>
  </si>
  <si>
    <t>21191</t>
  </si>
  <si>
    <t>30191</t>
  </si>
  <si>
    <t>San Juan Chicomezúchil</t>
  </si>
  <si>
    <t>Tulcingo</t>
  </si>
  <si>
    <t>Ursulo Galván</t>
  </si>
  <si>
    <t>20192</t>
  </si>
  <si>
    <t>21192</t>
  </si>
  <si>
    <t>30192</t>
  </si>
  <si>
    <t>San Juan Chilateca</t>
  </si>
  <si>
    <t>Tuzamapan de Galeana</t>
  </si>
  <si>
    <t>Vega de Alatorre</t>
  </si>
  <si>
    <t>20193</t>
  </si>
  <si>
    <t>21193</t>
  </si>
  <si>
    <t>30193</t>
  </si>
  <si>
    <t>San Juan del Estado</t>
  </si>
  <si>
    <t>Tzicatlacoyan</t>
  </si>
  <si>
    <t>Veracruz</t>
  </si>
  <si>
    <t>20194</t>
  </si>
  <si>
    <t>21194</t>
  </si>
  <si>
    <t>30194</t>
  </si>
  <si>
    <t>Villa Aldama</t>
  </si>
  <si>
    <t>20195</t>
  </si>
  <si>
    <t>21195</t>
  </si>
  <si>
    <t>30195</t>
  </si>
  <si>
    <t>San Juan Diuxi</t>
  </si>
  <si>
    <t>20196</t>
  </si>
  <si>
    <t>21196</t>
  </si>
  <si>
    <t>30196</t>
  </si>
  <si>
    <t>San Juan Evangelista Analco</t>
  </si>
  <si>
    <t>Xayacatlán de Bravo</t>
  </si>
  <si>
    <t>Yanga</t>
  </si>
  <si>
    <t>20197</t>
  </si>
  <si>
    <t>21197</t>
  </si>
  <si>
    <t>30197</t>
  </si>
  <si>
    <t>San Juan Guelavía</t>
  </si>
  <si>
    <t>Xicotepec</t>
  </si>
  <si>
    <t>Yecuatla</t>
  </si>
  <si>
    <t>20198</t>
  </si>
  <si>
    <t>21198</t>
  </si>
  <si>
    <t>30198</t>
  </si>
  <si>
    <t>San Juan Guichicovi</t>
  </si>
  <si>
    <t>Xicotlán</t>
  </si>
  <si>
    <t>20199</t>
  </si>
  <si>
    <t>21199</t>
  </si>
  <si>
    <t>30199</t>
  </si>
  <si>
    <t>San Juan Ihualtepec</t>
  </si>
  <si>
    <t>Xiutetelco</t>
  </si>
  <si>
    <t>20200</t>
  </si>
  <si>
    <t>21200</t>
  </si>
  <si>
    <t>30200</t>
  </si>
  <si>
    <t>San Juan Juquila Mixes</t>
  </si>
  <si>
    <t>Xochiapulco</t>
  </si>
  <si>
    <t>Zentla</t>
  </si>
  <si>
    <t>20201</t>
  </si>
  <si>
    <t>21201</t>
  </si>
  <si>
    <t>30201</t>
  </si>
  <si>
    <t>San Juan Juquila Vijanos</t>
  </si>
  <si>
    <t>Xochiltepec</t>
  </si>
  <si>
    <t>Zongolica</t>
  </si>
  <si>
    <t>20202</t>
  </si>
  <si>
    <t>21202</t>
  </si>
  <si>
    <t>30202</t>
  </si>
  <si>
    <t>San Juan Lachao</t>
  </si>
  <si>
    <t>Xochitlán de Vicente Suárez</t>
  </si>
  <si>
    <t>Zontecomatlán de López y Fuentes</t>
  </si>
  <si>
    <t>20203</t>
  </si>
  <si>
    <t>21203</t>
  </si>
  <si>
    <t>30203</t>
  </si>
  <si>
    <t>San Juan Lachigalla</t>
  </si>
  <si>
    <t>Xochitlán Todos Santos</t>
  </si>
  <si>
    <t>Zozocolco de Hidalgo</t>
  </si>
  <si>
    <t>20204</t>
  </si>
  <si>
    <t>21204</t>
  </si>
  <si>
    <t>30204</t>
  </si>
  <si>
    <t>San Juan Lajarcia</t>
  </si>
  <si>
    <t>Yaonáhuac</t>
  </si>
  <si>
    <t>Agua Dulce</t>
  </si>
  <si>
    <t>20205</t>
  </si>
  <si>
    <t>21205</t>
  </si>
  <si>
    <t>30205</t>
  </si>
  <si>
    <t>San Juan Lalana</t>
  </si>
  <si>
    <t>Yehualtepec</t>
  </si>
  <si>
    <t>El Higo</t>
  </si>
  <si>
    <t>20206</t>
  </si>
  <si>
    <t>21206</t>
  </si>
  <si>
    <t>30206</t>
  </si>
  <si>
    <t>San Juan de los Cués</t>
  </si>
  <si>
    <t>Zacapala</t>
  </si>
  <si>
    <t>Nanchital de Lázaro Cárdenas del Río</t>
  </si>
  <si>
    <t>20207</t>
  </si>
  <si>
    <t>21207</t>
  </si>
  <si>
    <t>30207</t>
  </si>
  <si>
    <t>San Juan Mazatlán</t>
  </si>
  <si>
    <t>Zacapoaxtla</t>
  </si>
  <si>
    <t>Tres Valles</t>
  </si>
  <si>
    <t>20208</t>
  </si>
  <si>
    <t>21208</t>
  </si>
  <si>
    <t>30208</t>
  </si>
  <si>
    <t>San Juan Mixtepec -Dto. 08 -</t>
  </si>
  <si>
    <t>Zacatlán</t>
  </si>
  <si>
    <t>Carlos A. Carrillo</t>
  </si>
  <si>
    <t>20209</t>
  </si>
  <si>
    <t>21209</t>
  </si>
  <si>
    <t>30209</t>
  </si>
  <si>
    <t>San Juan Mixtepec -Dto. 26 -</t>
  </si>
  <si>
    <t>Zapotitlán</t>
  </si>
  <si>
    <t>Tatahuicapan de Juárez</t>
  </si>
  <si>
    <t>20210</t>
  </si>
  <si>
    <t>21210</t>
  </si>
  <si>
    <t>30210</t>
  </si>
  <si>
    <t>San Juan Ñumí</t>
  </si>
  <si>
    <t>Zapotitlán de Méndez</t>
  </si>
  <si>
    <t>Uxpanapa</t>
  </si>
  <si>
    <t>20211</t>
  </si>
  <si>
    <t>21211</t>
  </si>
  <si>
    <t>30211</t>
  </si>
  <si>
    <t>San Juan Ozolotepec</t>
  </si>
  <si>
    <t>San Rafael</t>
  </si>
  <si>
    <t>20212</t>
  </si>
  <si>
    <t>21212</t>
  </si>
  <si>
    <t>30212</t>
  </si>
  <si>
    <t>San Juan Petlapa</t>
  </si>
  <si>
    <t>Zautla</t>
  </si>
  <si>
    <t>Santiago Sochiapan</t>
  </si>
  <si>
    <t>20213</t>
  </si>
  <si>
    <t>21213</t>
  </si>
  <si>
    <t>San Juan Quiahije</t>
  </si>
  <si>
    <t>Zihuateutla</t>
  </si>
  <si>
    <t>20214</t>
  </si>
  <si>
    <t>21214</t>
  </si>
  <si>
    <t>San Juan Quiotepec</t>
  </si>
  <si>
    <t>Zinacatepec</t>
  </si>
  <si>
    <t>20215</t>
  </si>
  <si>
    <t>21215</t>
  </si>
  <si>
    <t>San Juan Sayultepec</t>
  </si>
  <si>
    <t>Zongozotla</t>
  </si>
  <si>
    <t>20216</t>
  </si>
  <si>
    <t>21216</t>
  </si>
  <si>
    <t>San Juan Tabaá</t>
  </si>
  <si>
    <t>Zoquiapan</t>
  </si>
  <si>
    <t>20217</t>
  </si>
  <si>
    <t>21217</t>
  </si>
  <si>
    <t>San Juan Tamazola</t>
  </si>
  <si>
    <t>Zoquitlán</t>
  </si>
  <si>
    <t>20218</t>
  </si>
  <si>
    <t>San Juan Teita</t>
  </si>
  <si>
    <t>20219</t>
  </si>
  <si>
    <t>San Juan Teitipac</t>
  </si>
  <si>
    <t>20220</t>
  </si>
  <si>
    <t>San Juan Tepeuxila</t>
  </si>
  <si>
    <t>20221</t>
  </si>
  <si>
    <t>San Juan Teposcolula</t>
  </si>
  <si>
    <t>20222</t>
  </si>
  <si>
    <t>San Juan Yaeé</t>
  </si>
  <si>
    <t>20223</t>
  </si>
  <si>
    <t>San Juan Yatzona</t>
  </si>
  <si>
    <t>20224</t>
  </si>
  <si>
    <t>San Juan Yucuita</t>
  </si>
  <si>
    <t>20225</t>
  </si>
  <si>
    <t>San Lorenzo</t>
  </si>
  <si>
    <t>20226</t>
  </si>
  <si>
    <t>San Lorenzo Albarradas</t>
  </si>
  <si>
    <t>20227</t>
  </si>
  <si>
    <t>San Lorenzo Cacaotepec</t>
  </si>
  <si>
    <t>20228</t>
  </si>
  <si>
    <t>San Lorenzo Cuaunecuiltitla</t>
  </si>
  <si>
    <t>20229</t>
  </si>
  <si>
    <t>San Lorenzo Texmelúcan</t>
  </si>
  <si>
    <t>20230</t>
  </si>
  <si>
    <t>San Lorenzo Victoria</t>
  </si>
  <si>
    <t>20231</t>
  </si>
  <si>
    <t>San Lucas Camotlán</t>
  </si>
  <si>
    <t>20232</t>
  </si>
  <si>
    <t>San Lucas Ojitlán</t>
  </si>
  <si>
    <t>20233</t>
  </si>
  <si>
    <t>San Lucas Quiaviní</t>
  </si>
  <si>
    <t>20234</t>
  </si>
  <si>
    <t>San Lucas Zoquiápam</t>
  </si>
  <si>
    <t>20235</t>
  </si>
  <si>
    <t>San Luis Amatlán</t>
  </si>
  <si>
    <t>20236</t>
  </si>
  <si>
    <t>San Marcial Ozolotepec</t>
  </si>
  <si>
    <t>20237</t>
  </si>
  <si>
    <t>San Marcos Arteaga</t>
  </si>
  <si>
    <t>20238</t>
  </si>
  <si>
    <t>Heroico San Martín de los Cansecos</t>
  </si>
  <si>
    <t>20239</t>
  </si>
  <si>
    <t>San Martín Huamelúlpam</t>
  </si>
  <si>
    <t>20240</t>
  </si>
  <si>
    <t>San Martín Itunyoso</t>
  </si>
  <si>
    <t>20241</t>
  </si>
  <si>
    <t>San Martín Lachilá</t>
  </si>
  <si>
    <t>20242</t>
  </si>
  <si>
    <t>San Martín Peras</t>
  </si>
  <si>
    <t>20243</t>
  </si>
  <si>
    <t>San Martín Tilcajete</t>
  </si>
  <si>
    <t>20244</t>
  </si>
  <si>
    <t>San Martín Toxpalan</t>
  </si>
  <si>
    <t>20245</t>
  </si>
  <si>
    <t>San Martín Zacatepec</t>
  </si>
  <si>
    <t>20246</t>
  </si>
  <si>
    <t>San Mateo Cajonos</t>
  </si>
  <si>
    <t>20247</t>
  </si>
  <si>
    <t>Capulálpam de Méndez</t>
  </si>
  <si>
    <t>20248</t>
  </si>
  <si>
    <t>San Mateo del Mar</t>
  </si>
  <si>
    <t>20249</t>
  </si>
  <si>
    <t>San Mateo Yoloxochitlán</t>
  </si>
  <si>
    <t>20250</t>
  </si>
  <si>
    <t>San Mateo Etlatongo</t>
  </si>
  <si>
    <t>20251</t>
  </si>
  <si>
    <t>San Mateo Nejápam</t>
  </si>
  <si>
    <t>20252</t>
  </si>
  <si>
    <t>San Mateo Peñasco</t>
  </si>
  <si>
    <t>20253</t>
  </si>
  <si>
    <t>San Mateo Piñas</t>
  </si>
  <si>
    <t>20254</t>
  </si>
  <si>
    <t>San Mateo Río Hondo</t>
  </si>
  <si>
    <t>20255</t>
  </si>
  <si>
    <t>San Mateo Sindihui</t>
  </si>
  <si>
    <t>20256</t>
  </si>
  <si>
    <t>San Mateo Tlapiltepec</t>
  </si>
  <si>
    <t>20257</t>
  </si>
  <si>
    <t>San Melchor Betaza</t>
  </si>
  <si>
    <t>20258</t>
  </si>
  <si>
    <t>San Miguel Achiutla</t>
  </si>
  <si>
    <t>20259</t>
  </si>
  <si>
    <t>San Miguel Ahuehuetitlán</t>
  </si>
  <si>
    <t>20260</t>
  </si>
  <si>
    <t>San Miguel Aloápam</t>
  </si>
  <si>
    <t>20261</t>
  </si>
  <si>
    <t>San Miguel Amatitlán</t>
  </si>
  <si>
    <t>20262</t>
  </si>
  <si>
    <t>San Miguel Amatlán</t>
  </si>
  <si>
    <t>20263</t>
  </si>
  <si>
    <t>San Miguel Coatlán</t>
  </si>
  <si>
    <t>20264</t>
  </si>
  <si>
    <t>San Miguel Chicahua</t>
  </si>
  <si>
    <t>20265</t>
  </si>
  <si>
    <t>San Miguel Chimalapa</t>
  </si>
  <si>
    <t>20266</t>
  </si>
  <si>
    <t>San Miguel del Puerto</t>
  </si>
  <si>
    <t>20267</t>
  </si>
  <si>
    <t>San Miguel del Río</t>
  </si>
  <si>
    <t>20268</t>
  </si>
  <si>
    <t>San Miguel Ejutla</t>
  </si>
  <si>
    <t>20269</t>
  </si>
  <si>
    <t>San Miguel el Grande</t>
  </si>
  <si>
    <t>20270</t>
  </si>
  <si>
    <t>San Miguel Huautla</t>
  </si>
  <si>
    <t>20271</t>
  </si>
  <si>
    <t>San Miguel Mixtepec</t>
  </si>
  <si>
    <t>20272</t>
  </si>
  <si>
    <t>San Miguel Panixtlahuaca</t>
  </si>
  <si>
    <t>20273</t>
  </si>
  <si>
    <t>San Miguel Peras</t>
  </si>
  <si>
    <t>20274</t>
  </si>
  <si>
    <t>San Miguel Piedras</t>
  </si>
  <si>
    <t>20275</t>
  </si>
  <si>
    <t>San Miguel Quetzaltepec</t>
  </si>
  <si>
    <t>20276</t>
  </si>
  <si>
    <t>San Miguel Santa Flor</t>
  </si>
  <si>
    <t>20277</t>
  </si>
  <si>
    <t>Villa Sola de Vega</t>
  </si>
  <si>
    <t>20278</t>
  </si>
  <si>
    <t>San Miguel Soyaltepec</t>
  </si>
  <si>
    <t>20279</t>
  </si>
  <si>
    <t>San Miguel Suchixtepec</t>
  </si>
  <si>
    <t>20280</t>
  </si>
  <si>
    <t>Villa Talea de Castro</t>
  </si>
  <si>
    <t>20281</t>
  </si>
  <si>
    <t>San Miguel Tecomatlán</t>
  </si>
  <si>
    <t>20282</t>
  </si>
  <si>
    <t>San Miguel Tenango</t>
  </si>
  <si>
    <t>20283</t>
  </si>
  <si>
    <t>San Miguel Tequixtepec</t>
  </si>
  <si>
    <t>20284</t>
  </si>
  <si>
    <t>San Miguel Tilquiápam</t>
  </si>
  <si>
    <t>20285</t>
  </si>
  <si>
    <t>San Miguel Tlacamama</t>
  </si>
  <si>
    <t>20286</t>
  </si>
  <si>
    <t>San Miguel Tlacotepec</t>
  </si>
  <si>
    <t>20287</t>
  </si>
  <si>
    <t>San Miguel Tulancingo</t>
  </si>
  <si>
    <t>20288</t>
  </si>
  <si>
    <t>San Miguel Yotao</t>
  </si>
  <si>
    <t>20289</t>
  </si>
  <si>
    <t>20290</t>
  </si>
  <si>
    <t>San Nicolás Hidalgo</t>
  </si>
  <si>
    <t>20291</t>
  </si>
  <si>
    <t>San Pablo Coatlán</t>
  </si>
  <si>
    <t>20292</t>
  </si>
  <si>
    <t>San Pablo Cuatro Venados</t>
  </si>
  <si>
    <t>20293</t>
  </si>
  <si>
    <t>San Pablo Etla</t>
  </si>
  <si>
    <t>20294</t>
  </si>
  <si>
    <t>San Pablo Huitzo</t>
  </si>
  <si>
    <t>20295</t>
  </si>
  <si>
    <t>San Pablo Huixtepec</t>
  </si>
  <si>
    <t>20296</t>
  </si>
  <si>
    <t>San Pablo Macuiltianguis</t>
  </si>
  <si>
    <t>20297</t>
  </si>
  <si>
    <t>San Pablo Tijaltepec</t>
  </si>
  <si>
    <t>20298</t>
  </si>
  <si>
    <t>San Pablo Villa de Mitla</t>
  </si>
  <si>
    <t>20299</t>
  </si>
  <si>
    <t>San Pablo Yaganiza</t>
  </si>
  <si>
    <t>20300</t>
  </si>
  <si>
    <t>San Pedro Amuzgos</t>
  </si>
  <si>
    <t>20301</t>
  </si>
  <si>
    <t>San Pedro Apóstol</t>
  </si>
  <si>
    <t>20302</t>
  </si>
  <si>
    <t>San Pedro Atoyac</t>
  </si>
  <si>
    <t>20303</t>
  </si>
  <si>
    <t>San Pedro Cajonos</t>
  </si>
  <si>
    <t>20304</t>
  </si>
  <si>
    <t>San Pedro Coxcaltepec Cántaros</t>
  </si>
  <si>
    <t>20305</t>
  </si>
  <si>
    <t>San Pedro Comitancillo</t>
  </si>
  <si>
    <t>20306</t>
  </si>
  <si>
    <t>San Pedro el Alto</t>
  </si>
  <si>
    <t>20307</t>
  </si>
  <si>
    <t>San Pedro Huamelula</t>
  </si>
  <si>
    <t>20308</t>
  </si>
  <si>
    <t>San Pedro Huilotepec</t>
  </si>
  <si>
    <t>20309</t>
  </si>
  <si>
    <t>San Pedro Ixcatlán</t>
  </si>
  <si>
    <t>20310</t>
  </si>
  <si>
    <t>San Pedro Ixtlahuaca</t>
  </si>
  <si>
    <t>20311</t>
  </si>
  <si>
    <t>San Pedro Jaltepetongo</t>
  </si>
  <si>
    <t>20312</t>
  </si>
  <si>
    <t>San Pedro Jicayán</t>
  </si>
  <si>
    <t>20313</t>
  </si>
  <si>
    <t>San Pedro Jocotipac</t>
  </si>
  <si>
    <t>20314</t>
  </si>
  <si>
    <t>San Pedro Juchatengo</t>
  </si>
  <si>
    <t>20315</t>
  </si>
  <si>
    <t>San Pedro Mártir</t>
  </si>
  <si>
    <t>20316</t>
  </si>
  <si>
    <t>San Pedro Mártir Quiechapa</t>
  </si>
  <si>
    <t>20317</t>
  </si>
  <si>
    <t>San Pedro Mártir Yucuxaco</t>
  </si>
  <si>
    <t>20318</t>
  </si>
  <si>
    <t>San Pedro Mixtepec -Dto. 22 -</t>
  </si>
  <si>
    <t>20319</t>
  </si>
  <si>
    <t>San Pedro Mixtepec -Dto. 26 -</t>
  </si>
  <si>
    <t>20320</t>
  </si>
  <si>
    <t>San Pedro Molinos</t>
  </si>
  <si>
    <t>20321</t>
  </si>
  <si>
    <t>San Pedro Nopala</t>
  </si>
  <si>
    <t>20322</t>
  </si>
  <si>
    <t>San Pedro Ocopetatillo</t>
  </si>
  <si>
    <t>20323</t>
  </si>
  <si>
    <t>San Pedro Ocotepec</t>
  </si>
  <si>
    <t>20324</t>
  </si>
  <si>
    <t>San Pedro Pochutla</t>
  </si>
  <si>
    <t>20325</t>
  </si>
  <si>
    <t>San Pedro Quiatoni</t>
  </si>
  <si>
    <t>20326</t>
  </si>
  <si>
    <t>San Pedro Sochiápam</t>
  </si>
  <si>
    <t>20327</t>
  </si>
  <si>
    <t>San Pedro Tapanatepec</t>
  </si>
  <si>
    <t>20328</t>
  </si>
  <si>
    <t>San Pedro Taviche</t>
  </si>
  <si>
    <t>20329</t>
  </si>
  <si>
    <t>San Pedro Teozacoalco</t>
  </si>
  <si>
    <t>20330</t>
  </si>
  <si>
    <t>San Pedro Teutila</t>
  </si>
  <si>
    <t>20331</t>
  </si>
  <si>
    <t>San Pedro Tidaá</t>
  </si>
  <si>
    <t>20332</t>
  </si>
  <si>
    <t>San Pedro Topiltepec</t>
  </si>
  <si>
    <t>20333</t>
  </si>
  <si>
    <t>San Pedro Totolápam</t>
  </si>
  <si>
    <t>20334</t>
  </si>
  <si>
    <t>Villa de Tututepec</t>
  </si>
  <si>
    <t>20335</t>
  </si>
  <si>
    <t>San Pedro Yaneri</t>
  </si>
  <si>
    <t>20336</t>
  </si>
  <si>
    <t>San Pedro Yólox</t>
  </si>
  <si>
    <t>20337</t>
  </si>
  <si>
    <t>San Pedro y San Pablo Ayutla</t>
  </si>
  <si>
    <t>20338</t>
  </si>
  <si>
    <t>Villa de Etla</t>
  </si>
  <si>
    <t>20339</t>
  </si>
  <si>
    <t>San Pedro y San Pablo Teposcolula</t>
  </si>
  <si>
    <t>20340</t>
  </si>
  <si>
    <t>San Pedro y San Pablo Tequixtepec</t>
  </si>
  <si>
    <t>20341</t>
  </si>
  <si>
    <t>San Pedro Yucunama</t>
  </si>
  <si>
    <t>20342</t>
  </si>
  <si>
    <t>San Raymundo Jalpan</t>
  </si>
  <si>
    <t>20343</t>
  </si>
  <si>
    <t>San Sebastián Abasolo</t>
  </si>
  <si>
    <t>20344</t>
  </si>
  <si>
    <t>San Sebastián Coatlán</t>
  </si>
  <si>
    <t>20345</t>
  </si>
  <si>
    <t>San Sebastián Ixcapa</t>
  </si>
  <si>
    <t>20346</t>
  </si>
  <si>
    <t>San Sebastián Nicananduta</t>
  </si>
  <si>
    <t>20347</t>
  </si>
  <si>
    <t>San Sebastián Río Hondo</t>
  </si>
  <si>
    <t>20348</t>
  </si>
  <si>
    <t>San Sebastián Tecomaxtlahuaca</t>
  </si>
  <si>
    <t>20349</t>
  </si>
  <si>
    <t>San Sebastián Teitipac</t>
  </si>
  <si>
    <t>20350</t>
  </si>
  <si>
    <t>San Sebastián Tutla</t>
  </si>
  <si>
    <t>20351</t>
  </si>
  <si>
    <t>San Simón Almolongas</t>
  </si>
  <si>
    <t>20352</t>
  </si>
  <si>
    <t>San Simón Zahuatlán</t>
  </si>
  <si>
    <t>20353</t>
  </si>
  <si>
    <t>20354</t>
  </si>
  <si>
    <t>Santa Ana Ateixtlahuaca</t>
  </si>
  <si>
    <t>20355</t>
  </si>
  <si>
    <t>Santa Ana Cuauhtémoc</t>
  </si>
  <si>
    <t>20356</t>
  </si>
  <si>
    <t>Santa Ana del Valle</t>
  </si>
  <si>
    <t>20357</t>
  </si>
  <si>
    <t>Santa Ana Tavela</t>
  </si>
  <si>
    <t>20358</t>
  </si>
  <si>
    <t>Santa Ana Tlapacoyan</t>
  </si>
  <si>
    <t>20359</t>
  </si>
  <si>
    <t>Santa Ana Yareni</t>
  </si>
  <si>
    <t>20360</t>
  </si>
  <si>
    <t>Santa Ana Zegache</t>
  </si>
  <si>
    <t>20361</t>
  </si>
  <si>
    <t>Santa Catalina Quierí</t>
  </si>
  <si>
    <t>20362</t>
  </si>
  <si>
    <t>Santa Catarina Cuixtla</t>
  </si>
  <si>
    <t>20363</t>
  </si>
  <si>
    <t>Santa Catarina Ixtepeji</t>
  </si>
  <si>
    <t>20364</t>
  </si>
  <si>
    <t>Santa Catarina Juquila</t>
  </si>
  <si>
    <t>20365</t>
  </si>
  <si>
    <t>Santa Catarina Lachatao</t>
  </si>
  <si>
    <t>20366</t>
  </si>
  <si>
    <t>Santa Catarina Loxicha</t>
  </si>
  <si>
    <t>20367</t>
  </si>
  <si>
    <t>Santa Catarina Mechoacán</t>
  </si>
  <si>
    <t>20368</t>
  </si>
  <si>
    <t>Santa Catarina Minas</t>
  </si>
  <si>
    <t>20369</t>
  </si>
  <si>
    <t>Santa Catarina Quiané</t>
  </si>
  <si>
    <t>20370</t>
  </si>
  <si>
    <t>Santa Catarina Tayata</t>
  </si>
  <si>
    <t>20371</t>
  </si>
  <si>
    <t>Santa Catarina Ticuá</t>
  </si>
  <si>
    <t>20372</t>
  </si>
  <si>
    <t>Santa Catarina Yosonotú</t>
  </si>
  <si>
    <t>20373</t>
  </si>
  <si>
    <t>Santa Catarina Zapoquila</t>
  </si>
  <si>
    <t>20374</t>
  </si>
  <si>
    <t>Santa Cruz Acatepec</t>
  </si>
  <si>
    <t>20375</t>
  </si>
  <si>
    <t>Santa Cruz Amilpas</t>
  </si>
  <si>
    <t>20376</t>
  </si>
  <si>
    <t>Santa Cruz de Bravo</t>
  </si>
  <si>
    <t>20377</t>
  </si>
  <si>
    <t>Santa Cruz Itundujia</t>
  </si>
  <si>
    <t>20378</t>
  </si>
  <si>
    <t>Santa Cruz Mixtepec</t>
  </si>
  <si>
    <t>20379</t>
  </si>
  <si>
    <t>Santa Cruz Nundaco</t>
  </si>
  <si>
    <t>20380</t>
  </si>
  <si>
    <t>Santa Cruz Papalutla</t>
  </si>
  <si>
    <t>20381</t>
  </si>
  <si>
    <t>Santa Cruz Tacache de Mina</t>
  </si>
  <si>
    <t>20382</t>
  </si>
  <si>
    <t>Santa Cruz Tacahua</t>
  </si>
  <si>
    <t>20383</t>
  </si>
  <si>
    <t>Santa Cruz Tayata</t>
  </si>
  <si>
    <t>20384</t>
  </si>
  <si>
    <t>Santa Cruz Xitla</t>
  </si>
  <si>
    <t>20385</t>
  </si>
  <si>
    <t>Santa Cruz Xoxocotlán</t>
  </si>
  <si>
    <t>20386</t>
  </si>
  <si>
    <t>Santa Cruz Zenzontepec</t>
  </si>
  <si>
    <t>20387</t>
  </si>
  <si>
    <t>Santa Gertrudis</t>
  </si>
  <si>
    <t>20388</t>
  </si>
  <si>
    <t>Santa Inés del Monte</t>
  </si>
  <si>
    <t>20389</t>
  </si>
  <si>
    <t>Santa Inés Yatzeche</t>
  </si>
  <si>
    <t>20390</t>
  </si>
  <si>
    <t>Santa Lucía del Camino</t>
  </si>
  <si>
    <t>20391</t>
  </si>
  <si>
    <t>Santa Lucía Miahuatlán</t>
  </si>
  <si>
    <t>20392</t>
  </si>
  <si>
    <t>Santa Lucía Monteverde</t>
  </si>
  <si>
    <t>20393</t>
  </si>
  <si>
    <t>Santa Lucía Ocotlán</t>
  </si>
  <si>
    <t>20394</t>
  </si>
  <si>
    <t>Santa María Alotepec</t>
  </si>
  <si>
    <t>20395</t>
  </si>
  <si>
    <t>Santa María Apazco</t>
  </si>
  <si>
    <t>20396</t>
  </si>
  <si>
    <t>Santa María la Asunción</t>
  </si>
  <si>
    <t>20397</t>
  </si>
  <si>
    <t>Heroica Ciudad de Tlaxiaco</t>
  </si>
  <si>
    <t>20398</t>
  </si>
  <si>
    <t>Ayoquezco de Aldama</t>
  </si>
  <si>
    <t>20399</t>
  </si>
  <si>
    <t>Santa María Atzompa</t>
  </si>
  <si>
    <t>20400</t>
  </si>
  <si>
    <t>Santa María Camotlán</t>
  </si>
  <si>
    <t>20401</t>
  </si>
  <si>
    <t>Santa María Colotepec</t>
  </si>
  <si>
    <t>20402</t>
  </si>
  <si>
    <t>Santa María Cortijo</t>
  </si>
  <si>
    <t>20403</t>
  </si>
  <si>
    <t>Santa María Coyotepec</t>
  </si>
  <si>
    <t>20404</t>
  </si>
  <si>
    <t>Santa María Chachoápam</t>
  </si>
  <si>
    <t>20405</t>
  </si>
  <si>
    <t>Villa de Chilapa de Díaz</t>
  </si>
  <si>
    <t>20406</t>
  </si>
  <si>
    <t>Santa María Chilchotla</t>
  </si>
  <si>
    <t>20407</t>
  </si>
  <si>
    <t>Santa María Chimalapa</t>
  </si>
  <si>
    <t>20408</t>
  </si>
  <si>
    <t>Santa María del Rosario</t>
  </si>
  <si>
    <t>20409</t>
  </si>
  <si>
    <t>Santa María del Tule</t>
  </si>
  <si>
    <t>20410</t>
  </si>
  <si>
    <t>Santa María Ecatepec</t>
  </si>
  <si>
    <t>20411</t>
  </si>
  <si>
    <t>Santa María Guelacé</t>
  </si>
  <si>
    <t>20412</t>
  </si>
  <si>
    <t>Santa María Guienagati</t>
  </si>
  <si>
    <t>20413</t>
  </si>
  <si>
    <t>Santa María Huatulco</t>
  </si>
  <si>
    <t>20414</t>
  </si>
  <si>
    <t>Santa María Huazolotitlán</t>
  </si>
  <si>
    <t>20415</t>
  </si>
  <si>
    <t>Santa María Ipalapa</t>
  </si>
  <si>
    <t>20416</t>
  </si>
  <si>
    <t>Santa María Ixcatlán</t>
  </si>
  <si>
    <t>20417</t>
  </si>
  <si>
    <t>Santa María Jacatepec</t>
  </si>
  <si>
    <t>20418</t>
  </si>
  <si>
    <t>Santa María Jalapa del Marqués</t>
  </si>
  <si>
    <t>20419</t>
  </si>
  <si>
    <t>Santa María Jaltianguis</t>
  </si>
  <si>
    <t>20420</t>
  </si>
  <si>
    <t>Santa María Lachixío</t>
  </si>
  <si>
    <t>20421</t>
  </si>
  <si>
    <t>Santa María Mixtequilla</t>
  </si>
  <si>
    <t>20422</t>
  </si>
  <si>
    <t>Santa María Nativitas</t>
  </si>
  <si>
    <t>20423</t>
  </si>
  <si>
    <t>Santa María Nduayaco</t>
  </si>
  <si>
    <t>20424</t>
  </si>
  <si>
    <t>Santa María Ozolotepec</t>
  </si>
  <si>
    <t>20425</t>
  </si>
  <si>
    <t>Santa María Pápalo</t>
  </si>
  <si>
    <t>20426</t>
  </si>
  <si>
    <t>Santa María Peñoles</t>
  </si>
  <si>
    <t>20427</t>
  </si>
  <si>
    <t>Santa María Petapa</t>
  </si>
  <si>
    <t>20428</t>
  </si>
  <si>
    <t>Santa María Quiegolani</t>
  </si>
  <si>
    <t>20429</t>
  </si>
  <si>
    <t>Santa María Sola</t>
  </si>
  <si>
    <t>20430</t>
  </si>
  <si>
    <t>Santa María Tataltepec</t>
  </si>
  <si>
    <t>20431</t>
  </si>
  <si>
    <t>Santa María Tecomavaca</t>
  </si>
  <si>
    <t>20432</t>
  </si>
  <si>
    <t>Santa María Temaxcalapa</t>
  </si>
  <si>
    <t>20433</t>
  </si>
  <si>
    <t>Santa María Temaxcaltepec</t>
  </si>
  <si>
    <t>20434</t>
  </si>
  <si>
    <t>Santa María Teopoxco</t>
  </si>
  <si>
    <t>20435</t>
  </si>
  <si>
    <t>Santa María Tepantlali</t>
  </si>
  <si>
    <t>20436</t>
  </si>
  <si>
    <t>Santa María Texcatitlán</t>
  </si>
  <si>
    <t>20437</t>
  </si>
  <si>
    <t>Santa María Tlahuitoltepec</t>
  </si>
  <si>
    <t>20438</t>
  </si>
  <si>
    <t>Santa María Tlalixtac</t>
  </si>
  <si>
    <t>20439</t>
  </si>
  <si>
    <t>Santa María Tonameca</t>
  </si>
  <si>
    <t>20440</t>
  </si>
  <si>
    <t>Santa María Totolapilla</t>
  </si>
  <si>
    <t>20441</t>
  </si>
  <si>
    <t>Santa María Xadani</t>
  </si>
  <si>
    <t>20442</t>
  </si>
  <si>
    <t>Santa María Yalina</t>
  </si>
  <si>
    <t>20443</t>
  </si>
  <si>
    <t>Santa María Yavesía</t>
  </si>
  <si>
    <t>20444</t>
  </si>
  <si>
    <t>Santa María Yolotepec</t>
  </si>
  <si>
    <t>20445</t>
  </si>
  <si>
    <t>Santa María Yosoyúa</t>
  </si>
  <si>
    <t>20446</t>
  </si>
  <si>
    <t>Santa María Yucuhiti</t>
  </si>
  <si>
    <t>20447</t>
  </si>
  <si>
    <t>Santa María Zacatepec</t>
  </si>
  <si>
    <t>20448</t>
  </si>
  <si>
    <t>Santa María Zaniza</t>
  </si>
  <si>
    <t>20449</t>
  </si>
  <si>
    <t>Santa María Zoquitlán</t>
  </si>
  <si>
    <t>20450</t>
  </si>
  <si>
    <t>Santiago Amoltepec</t>
  </si>
  <si>
    <t>20451</t>
  </si>
  <si>
    <t>Santiago Apoala</t>
  </si>
  <si>
    <t>20452</t>
  </si>
  <si>
    <t>Santiago Apóstol</t>
  </si>
  <si>
    <t>20453</t>
  </si>
  <si>
    <t>Santiago Astata</t>
  </si>
  <si>
    <t>20454</t>
  </si>
  <si>
    <t>Santiago Atitlán</t>
  </si>
  <si>
    <t>20455</t>
  </si>
  <si>
    <t>Santiago Ayuquililla</t>
  </si>
  <si>
    <t>20456</t>
  </si>
  <si>
    <t>Santiago Cacaloxtepec</t>
  </si>
  <si>
    <t>20457</t>
  </si>
  <si>
    <t>Santiago Camotlán</t>
  </si>
  <si>
    <t>20458</t>
  </si>
  <si>
    <t>Santiago Comaltepec</t>
  </si>
  <si>
    <t>20459</t>
  </si>
  <si>
    <t>Villa de Santiago Chazumba</t>
  </si>
  <si>
    <t>20460</t>
  </si>
  <si>
    <t>Santiago Choápam</t>
  </si>
  <si>
    <t>20461</t>
  </si>
  <si>
    <t>Santiago del Río</t>
  </si>
  <si>
    <t>20462</t>
  </si>
  <si>
    <t>Santiago Huajolotitlán</t>
  </si>
  <si>
    <t>20463</t>
  </si>
  <si>
    <t>Santiago Huauclilla</t>
  </si>
  <si>
    <t>20464</t>
  </si>
  <si>
    <t>Santiago Ihuitlán Plumas</t>
  </si>
  <si>
    <t>20465</t>
  </si>
  <si>
    <t>Santiago Ixcuintepec</t>
  </si>
  <si>
    <t>20466</t>
  </si>
  <si>
    <t>Santiago Ixtayutla</t>
  </si>
  <si>
    <t>20467</t>
  </si>
  <si>
    <t>Santiago Jamiltepec</t>
  </si>
  <si>
    <t>20468</t>
  </si>
  <si>
    <t>Santiago Jocotepec</t>
  </si>
  <si>
    <t>20469</t>
  </si>
  <si>
    <t>Santiago Juxtlahuaca</t>
  </si>
  <si>
    <t>20470</t>
  </si>
  <si>
    <t>Santiago Lachiguiri</t>
  </si>
  <si>
    <t>20471</t>
  </si>
  <si>
    <t>Santiago Lalopa</t>
  </si>
  <si>
    <t>20472</t>
  </si>
  <si>
    <t>Santiago Laollaga</t>
  </si>
  <si>
    <t>20473</t>
  </si>
  <si>
    <t>Santiago Laxopa</t>
  </si>
  <si>
    <t>20474</t>
  </si>
  <si>
    <t>Santiago Llano Grande</t>
  </si>
  <si>
    <t>20475</t>
  </si>
  <si>
    <t>Santiago Matatlán</t>
  </si>
  <si>
    <t>20476</t>
  </si>
  <si>
    <t>Santiago Miltepec</t>
  </si>
  <si>
    <t>20477</t>
  </si>
  <si>
    <t>Santiago Minas</t>
  </si>
  <si>
    <t>20478</t>
  </si>
  <si>
    <t>Santiago Nacaltepec</t>
  </si>
  <si>
    <t>20479</t>
  </si>
  <si>
    <t>Santiago Nejapilla</t>
  </si>
  <si>
    <t>20480</t>
  </si>
  <si>
    <t>Santiago Nundiche</t>
  </si>
  <si>
    <t>20481</t>
  </si>
  <si>
    <t>Santiago Nuyoó</t>
  </si>
  <si>
    <t>20482</t>
  </si>
  <si>
    <t>Santiago Pinotepa Nacional</t>
  </si>
  <si>
    <t>20483</t>
  </si>
  <si>
    <t>Santiago Suchilquitongo</t>
  </si>
  <si>
    <t>20484</t>
  </si>
  <si>
    <t>Santiago Tamazola</t>
  </si>
  <si>
    <t>20485</t>
  </si>
  <si>
    <t>Santiago Tapextla</t>
  </si>
  <si>
    <t>20486</t>
  </si>
  <si>
    <t>Villa Tejúpam de la Unión</t>
  </si>
  <si>
    <t>20487</t>
  </si>
  <si>
    <t>Santiago Tenango</t>
  </si>
  <si>
    <t>20488</t>
  </si>
  <si>
    <t>Santiago Tepetlapa</t>
  </si>
  <si>
    <t>20489</t>
  </si>
  <si>
    <t>Santiago Tetepec</t>
  </si>
  <si>
    <t>20490</t>
  </si>
  <si>
    <t>Santiago Texcalcingo</t>
  </si>
  <si>
    <t>20491</t>
  </si>
  <si>
    <t>Santiago Textitlán</t>
  </si>
  <si>
    <t>20492</t>
  </si>
  <si>
    <t>Santiago Tilantongo</t>
  </si>
  <si>
    <t>20493</t>
  </si>
  <si>
    <t>Santiago Tillo</t>
  </si>
  <si>
    <t>20494</t>
  </si>
  <si>
    <t>Santiago Tlazoyaltepec</t>
  </si>
  <si>
    <t>20495</t>
  </si>
  <si>
    <t>Santiago Xanica</t>
  </si>
  <si>
    <t>20496</t>
  </si>
  <si>
    <t>Santiago Xiacuí</t>
  </si>
  <si>
    <t>20497</t>
  </si>
  <si>
    <t>Santiago Yaitepec</t>
  </si>
  <si>
    <t>20498</t>
  </si>
  <si>
    <t>Santiago Yaveo</t>
  </si>
  <si>
    <t>20499</t>
  </si>
  <si>
    <t>Santiago Yolomécatl</t>
  </si>
  <si>
    <t>20500</t>
  </si>
  <si>
    <t>Santiago Yosondúa</t>
  </si>
  <si>
    <t>20501</t>
  </si>
  <si>
    <t>Santiago Yucuyachi</t>
  </si>
  <si>
    <t>20502</t>
  </si>
  <si>
    <t>Santiago Zacatepec</t>
  </si>
  <si>
    <t>20503</t>
  </si>
  <si>
    <t>Santiago Zoochila</t>
  </si>
  <si>
    <t>20504</t>
  </si>
  <si>
    <t>Nuevo Zoquiápam</t>
  </si>
  <si>
    <t>20505</t>
  </si>
  <si>
    <t>Santo Domingo Ingenio</t>
  </si>
  <si>
    <t>20506</t>
  </si>
  <si>
    <t>Santo Domingo Albarradas</t>
  </si>
  <si>
    <t>20507</t>
  </si>
  <si>
    <t>Santo Domingo Armenta</t>
  </si>
  <si>
    <t>20508</t>
  </si>
  <si>
    <t>Santo Domingo Chihuitán</t>
  </si>
  <si>
    <t>20509</t>
  </si>
  <si>
    <t>Santo Domingo de Morelos</t>
  </si>
  <si>
    <t>20510</t>
  </si>
  <si>
    <t>Santo Domingo Ixcatlán</t>
  </si>
  <si>
    <t>20511</t>
  </si>
  <si>
    <t>Santo Domingo Nuxaá</t>
  </si>
  <si>
    <t>20512</t>
  </si>
  <si>
    <t>Santo Domingo Ozolotepec</t>
  </si>
  <si>
    <t>20513</t>
  </si>
  <si>
    <t>Santo Domingo Petapa</t>
  </si>
  <si>
    <t>20514</t>
  </si>
  <si>
    <t>Santo Domingo Roayaga</t>
  </si>
  <si>
    <t>20515</t>
  </si>
  <si>
    <t>Santo Domingo Tehuantepec</t>
  </si>
  <si>
    <t>20516</t>
  </si>
  <si>
    <t>Santo Domingo Teojomulco</t>
  </si>
  <si>
    <t>20517</t>
  </si>
  <si>
    <t>Santo Domingo Tepuxtepec</t>
  </si>
  <si>
    <t>20518</t>
  </si>
  <si>
    <t>Santo Domingo Tlatayápam</t>
  </si>
  <si>
    <t>20519</t>
  </si>
  <si>
    <t>Santo Domingo Tomaltepec</t>
  </si>
  <si>
    <t>20520</t>
  </si>
  <si>
    <t>Santo Domingo Tonalá</t>
  </si>
  <si>
    <t>20521</t>
  </si>
  <si>
    <t>Santo Domingo Tonaltepec</t>
  </si>
  <si>
    <t>20522</t>
  </si>
  <si>
    <t>Santo Domingo Xagacía</t>
  </si>
  <si>
    <t>20523</t>
  </si>
  <si>
    <t>Santo Domingo Yanhuitlán</t>
  </si>
  <si>
    <t>20524</t>
  </si>
  <si>
    <t>Santo Domingo Yodohino</t>
  </si>
  <si>
    <t>20525</t>
  </si>
  <si>
    <t>Santo Domingo Zanatepec</t>
  </si>
  <si>
    <t>20526</t>
  </si>
  <si>
    <t>Santos Reyes Nopala</t>
  </si>
  <si>
    <t>20527</t>
  </si>
  <si>
    <t>Santos Reyes Pápalo</t>
  </si>
  <si>
    <t>20528</t>
  </si>
  <si>
    <t>Santos Reyes Tepejillo</t>
  </si>
  <si>
    <t>20529</t>
  </si>
  <si>
    <t>Santos Reyes Yucuná</t>
  </si>
  <si>
    <t>20530</t>
  </si>
  <si>
    <t>Santo Tomás Jalieza</t>
  </si>
  <si>
    <t>20531</t>
  </si>
  <si>
    <t>Santo Tomás Mazaltepec</t>
  </si>
  <si>
    <t>20532</t>
  </si>
  <si>
    <t>Santo Tomás Ocotepec</t>
  </si>
  <si>
    <t>20533</t>
  </si>
  <si>
    <t>Santo Tomás Tamazulapan</t>
  </si>
  <si>
    <t>20534</t>
  </si>
  <si>
    <t>San Vicente Coatlán</t>
  </si>
  <si>
    <t>20535</t>
  </si>
  <si>
    <t>San Vicente Lachixío</t>
  </si>
  <si>
    <t>20536</t>
  </si>
  <si>
    <t>San Vicente Nuñú</t>
  </si>
  <si>
    <t>20537</t>
  </si>
  <si>
    <t>Silacayoápam</t>
  </si>
  <si>
    <t>20538</t>
  </si>
  <si>
    <t>Sitio de Xitlapehua</t>
  </si>
  <si>
    <t>20539</t>
  </si>
  <si>
    <t>Soledad Etla</t>
  </si>
  <si>
    <t>20540</t>
  </si>
  <si>
    <t>Villa de Tamazulápam del Progreso</t>
  </si>
  <si>
    <t>20541</t>
  </si>
  <si>
    <t>Tanetze de Zaragoza</t>
  </si>
  <si>
    <t>20542</t>
  </si>
  <si>
    <t>Taniche</t>
  </si>
  <si>
    <t>20543</t>
  </si>
  <si>
    <t>Tataltepec de Valdés</t>
  </si>
  <si>
    <t>20544</t>
  </si>
  <si>
    <t>Teococuilco de Marcos Pérez</t>
  </si>
  <si>
    <t>20545</t>
  </si>
  <si>
    <t>Teotitlán de Flores Magón</t>
  </si>
  <si>
    <t>20546</t>
  </si>
  <si>
    <t>Teotitlán del Valle</t>
  </si>
  <si>
    <t>20547</t>
  </si>
  <si>
    <t>Teotongo</t>
  </si>
  <si>
    <t>20548</t>
  </si>
  <si>
    <t>Tepelmeme Villa de Morelos</t>
  </si>
  <si>
    <t>20549</t>
  </si>
  <si>
    <t>Heroica Villa Tezoatlán de Segura y Luna, Cuna de la Independencia de Oaxaca</t>
  </si>
  <si>
    <t>20550</t>
  </si>
  <si>
    <t>San Jerónimo Tlacochahuaya</t>
  </si>
  <si>
    <t>20551</t>
  </si>
  <si>
    <t>Tlacolula de Matamoros</t>
  </si>
  <si>
    <t>20552</t>
  </si>
  <si>
    <t>Tlacotepec Plumas</t>
  </si>
  <si>
    <t>20553</t>
  </si>
  <si>
    <t>Tlalixtac de Cabrera</t>
  </si>
  <si>
    <t>20554</t>
  </si>
  <si>
    <t>Totontepec Villa de Morelos</t>
  </si>
  <si>
    <t>20555</t>
  </si>
  <si>
    <t>Trinidad Zaachila</t>
  </si>
  <si>
    <t>20556</t>
  </si>
  <si>
    <t>La Trinidad Vista Hermosa</t>
  </si>
  <si>
    <t>20557</t>
  </si>
  <si>
    <t>Unión Hidalgo</t>
  </si>
  <si>
    <t>20558</t>
  </si>
  <si>
    <t>Valerio Trujano</t>
  </si>
  <si>
    <t>20559</t>
  </si>
  <si>
    <t>San Juan Bautista Valle Nacional</t>
  </si>
  <si>
    <t>20560</t>
  </si>
  <si>
    <t>Villa Díaz Ordaz</t>
  </si>
  <si>
    <t>20561</t>
  </si>
  <si>
    <t>Yaxe</t>
  </si>
  <si>
    <t>20562</t>
  </si>
  <si>
    <t>Magdalena Yodocono de Porfirio Díaz</t>
  </si>
  <si>
    <t>20563</t>
  </si>
  <si>
    <t>Yogana</t>
  </si>
  <si>
    <t>20564</t>
  </si>
  <si>
    <t>Yutanduchi de Guerrero</t>
  </si>
  <si>
    <t>20565</t>
  </si>
  <si>
    <t>Villa de Zaachila</t>
  </si>
  <si>
    <t>20566</t>
  </si>
  <si>
    <t>San Mateo Yucutindoo</t>
  </si>
  <si>
    <t>20567</t>
  </si>
  <si>
    <t>Zapotitlán Lagunas</t>
  </si>
  <si>
    <t>20568</t>
  </si>
  <si>
    <t>Zapotitlán Palmas</t>
  </si>
  <si>
    <t>20569</t>
  </si>
  <si>
    <t>Santa Inés de Zaragoza</t>
  </si>
  <si>
    <t>20570</t>
  </si>
  <si>
    <t>Zimatlán de Álvarez</t>
  </si>
  <si>
    <r>
      <t xml:space="preserve">Instituciones informantes
</t>
    </r>
    <r>
      <rPr>
        <i/>
        <sz val="8"/>
        <rFont val="Arial"/>
        <family val="2"/>
      </rPr>
      <t xml:space="preserve">(Responde: institución(es), unidad(es) administrativa(s) o área(s) de la Administración Pública de la entidad federativa encargada(s) o integradora(s) de la información sobre las boletas de infracción e imágenes detectadas por los sistemas de foto-multa o foto-infracción levantadas, así como las infracciones de tránsito, personas conductoras sancionadas y montos asociados a las multas impuestas en la entidad federativa; </t>
    </r>
    <r>
      <rPr>
        <i/>
        <u/>
        <sz val="8"/>
        <rFont val="Arial"/>
        <family val="2"/>
      </rPr>
      <t>sin incluir, de ser el caso, a la institución encargada del ejercicio de la función de seguridad pública</t>
    </r>
    <r>
      <rPr>
        <i/>
        <sz val="8"/>
        <rFont val="Arial"/>
        <family val="2"/>
      </rPr>
      <t>)</t>
    </r>
  </si>
  <si>
    <t>PERSONA INFORMANTE BÁSICA</t>
  </si>
  <si>
    <t>FIRMA Y SELLO</t>
  </si>
  <si>
    <t>(Persona titular o servidora pública de la institución designada para atender la solicitud de información de la presente sección, y que tiene el carácter de figura responsable de entregar oficialmente la información. Cuando menos, se encuentra en el segundo o tercer nivel jerárquico)</t>
  </si>
  <si>
    <t>VoBo. a la información contenida en el presente cuestionario</t>
  </si>
  <si>
    <r>
      <t xml:space="preserve">Título </t>
    </r>
    <r>
      <rPr>
        <i/>
        <sz val="8"/>
        <rFont val="Arial"/>
        <family val="2"/>
      </rPr>
      <t>(Lic., Mtro(a)., Dr(a)., Ing., C., Sr(a)., etc.)</t>
    </r>
    <r>
      <rPr>
        <sz val="9"/>
        <rFont val="Arial"/>
        <family val="2"/>
      </rPr>
      <t>:</t>
    </r>
  </si>
  <si>
    <t>FIRMA</t>
  </si>
  <si>
    <t>Nombre(s):</t>
  </si>
  <si>
    <t>Primer apellido:</t>
  </si>
  <si>
    <t>Segundo apellido:</t>
  </si>
  <si>
    <t>Institución u órgano:</t>
  </si>
  <si>
    <t>PERSONA INFORMANTE COMPLEMENTARIA 1</t>
  </si>
  <si>
    <t>(Persona servidora pública -titular o designada- adscrita al área que es la principal productora de la información correspondiente a la presente sección. Nota: en caso de no requerir este tipo de persona informante deje las siguientes celdas en blanco)</t>
  </si>
  <si>
    <t>PERSONA INFORMANTE COMPLEMENTARIA 2</t>
  </si>
  <si>
    <t>(Persona servidora pública -titular o designada- adscrita al área que es la segunda principal productora de la información correspondiente a la presente sección. Nota: en caso de no requerir esta persona informante deje las siguientes celdas en blanco)</t>
  </si>
  <si>
    <t>OBSERVACIONES:</t>
  </si>
  <si>
    <r>
      <t xml:space="preserve">Particularmente, en el </t>
    </r>
    <r>
      <rPr>
        <b/>
        <sz val="9"/>
        <color theme="1"/>
        <rFont val="Arial"/>
        <family val="2"/>
      </rPr>
      <t>módulo 1</t>
    </r>
    <r>
      <rPr>
        <sz val="9"/>
        <color theme="1"/>
        <rFont val="Arial"/>
        <family val="2"/>
      </rPr>
      <t xml:space="preserve"> se solicita, entre otra, información sobre la estructura organizacional e infraestructura de la Administración Pública de cada entidad federativa; la distribución de los recursos humanos, materiales y presupuestales con los</t>
    </r>
    <r>
      <rPr>
        <sz val="11"/>
        <color theme="1"/>
        <rFont val="Aptos Narrow"/>
        <family val="2"/>
        <scheme val="minor"/>
      </rPr>
      <t xml:space="preserve"> que cuenta; la cantidad, tipos y características de acceso a los trámites y servicios prestados; la operación de programas sociales y alojamientos de asistencia social; las contrataciones públicas realizadas; así como los elementos y acciones institucionales que se llevan a cabo para la implementación y ejercicio de funciones de gobierno, tales como: planeación, evaluación, participación ciudadana, transparencia, control interno y anticorrupción.</t>
    </r>
  </si>
  <si>
    <r>
      <t xml:space="preserve">Para ello, este módulo contiene </t>
    </r>
    <r>
      <rPr>
        <b/>
        <sz val="9"/>
        <rFont val="Arial"/>
        <family val="2"/>
      </rPr>
      <t>XX preguntas</t>
    </r>
    <r>
      <rPr>
        <sz val="9"/>
        <rFont val="Arial"/>
        <family val="2"/>
      </rPr>
      <t xml:space="preserve"> agrupadas en las siguientes secciones:</t>
    </r>
  </si>
  <si>
    <r>
      <t xml:space="preserve">Personas participantes
</t>
    </r>
    <r>
      <rPr>
        <i/>
        <sz val="8"/>
        <rFont val="Arial"/>
        <family val="2"/>
      </rPr>
      <t>(Registrar a las personas servidoras públicas que participaron en la integración de la información y/ o en el llenado de los reactivos que se solicitan en la presente sección. En caso de que las personas registradas como informantes básica y complementarias hayan integrado información, o llenado algunas preguntas, también deben registrarse en el presente apartado)</t>
    </r>
  </si>
  <si>
    <t>Personas servidoras públicas que participaron en el llenado de la sección</t>
  </si>
  <si>
    <t>Instrucciones de llenado:</t>
  </si>
  <si>
    <r>
      <rPr>
        <b/>
        <i/>
        <sz val="8"/>
        <rFont val="Arial"/>
        <family val="2"/>
      </rPr>
      <t>Título:</t>
    </r>
    <r>
      <rPr>
        <i/>
        <sz val="8"/>
        <rFont val="Arial"/>
        <family val="2"/>
      </rPr>
      <t xml:space="preserve"> anotar el grado escolar o el formalismo para referirse a la persona participante: Licenciado(a), Maestro(a), Doctor(a), Ingeniero(a), Ciudadano(a), Señor(a), etcétera.</t>
    </r>
  </si>
  <si>
    <r>
      <rPr>
        <b/>
        <i/>
        <sz val="8"/>
        <rFont val="Arial"/>
        <family val="2"/>
      </rPr>
      <t xml:space="preserve">Nombre, primer y segundo apellido: </t>
    </r>
    <r>
      <rPr>
        <i/>
        <sz val="8"/>
        <rFont val="Arial"/>
        <family val="2"/>
      </rPr>
      <t>escribir los datos completos, sin abreviaturas y con acentos.</t>
    </r>
  </si>
  <si>
    <r>
      <rPr>
        <b/>
        <i/>
        <sz val="8"/>
        <rFont val="Arial"/>
        <family val="2"/>
      </rPr>
      <t xml:space="preserve">Institución: </t>
    </r>
    <r>
      <rPr>
        <i/>
        <sz val="8"/>
        <rFont val="Arial"/>
        <family val="2"/>
      </rPr>
      <t>registrar el nombre completo de la institución de adscripción.</t>
    </r>
  </si>
  <si>
    <r>
      <rPr>
        <b/>
        <i/>
        <sz val="8"/>
        <rFont val="Arial"/>
        <family val="2"/>
      </rPr>
      <t xml:space="preserve">Unidad administrativa de adscripción: </t>
    </r>
    <r>
      <rPr>
        <i/>
        <sz val="8"/>
        <rFont val="Arial"/>
        <family val="2"/>
      </rPr>
      <t>incluir el nombre completo de la unidad administrativa o área, tal como aparece en su estructura orgánica.</t>
    </r>
  </si>
  <si>
    <r>
      <rPr>
        <b/>
        <i/>
        <sz val="8"/>
        <rFont val="Arial"/>
        <family val="2"/>
      </rPr>
      <t xml:space="preserve">Cargo o puesto: </t>
    </r>
    <r>
      <rPr>
        <i/>
        <sz val="8"/>
        <rFont val="Arial"/>
        <family val="2"/>
      </rPr>
      <t>incluir el nombre completo del cargo o puesto desempeñado.</t>
    </r>
  </si>
  <si>
    <r>
      <rPr>
        <b/>
        <i/>
        <sz val="8"/>
        <rFont val="Arial"/>
        <family val="2"/>
      </rPr>
      <t xml:space="preserve">Correo electrónico: </t>
    </r>
    <r>
      <rPr>
        <i/>
        <sz val="8"/>
        <rFont val="Arial"/>
        <family val="2"/>
      </rPr>
      <t>registrar preferentemente el correo institucional de la persona participante, evitando cuentas genéricas o personales.</t>
    </r>
  </si>
  <si>
    <r>
      <rPr>
        <b/>
        <i/>
        <sz val="8"/>
        <rFont val="Arial"/>
        <family val="2"/>
      </rPr>
      <t>Sección y/ o preguntas en las que participó:</t>
    </r>
    <r>
      <rPr>
        <i/>
        <sz val="8"/>
        <rFont val="Arial"/>
        <family val="2"/>
      </rPr>
      <t xml:space="preserve"> registrar la sección, subsección, apartado, subapartado y/ o preguntas en las que participó, conforme a lo siguiente:</t>
    </r>
  </si>
  <si>
    <t>a) Para referirse a preguntas individuales, anotar el número de la pregunta anteponiendo la letra "P", separando con coma en caso de ser varias preguntas. Ejemplo: P1.1, P1.3, P1.8.
b) Si participó en el llenado de todo el cuestionario, anotar la palabra "Todas".
c) Si participó en el llenado de todas las preguntas de una sección, subsección, apartado y/ o subapartado, anotar la nomenclatura correspondiente, separando con comas en caso de que sean dos o más. Ejemplo: I, I.2, I.3.1, I.4.1.1.
d) En caso de que su participación incluya secciones, subsecciones, apartados o subapartados completos, así como algunas preguntas específicas, anotar de forma combinada. Ejemplo: I, II.2, I.4.2, P1.25, P1.26.</t>
  </si>
  <si>
    <t>Principales fuentes de información utilizadas para la integración de la información proporcionada:</t>
  </si>
  <si>
    <r>
      <t xml:space="preserve">Como </t>
    </r>
    <r>
      <rPr>
        <b/>
        <i/>
        <sz val="8"/>
        <rFont val="Arial"/>
        <family val="2"/>
      </rPr>
      <t xml:space="preserve">fuente principal </t>
    </r>
    <r>
      <rPr>
        <i/>
        <sz val="8"/>
        <rFont val="Arial"/>
        <family val="2"/>
      </rPr>
      <t xml:space="preserve">debe considerar aquella con la cual se genera toda o la mayor parte de información que proporciona, mientras que las </t>
    </r>
    <r>
      <rPr>
        <b/>
        <i/>
        <sz val="8"/>
        <rFont val="Arial"/>
        <family val="2"/>
      </rPr>
      <t xml:space="preserve">fuentes secundarias </t>
    </r>
    <r>
      <rPr>
        <i/>
        <sz val="8"/>
        <rFont val="Arial"/>
        <family val="2"/>
      </rPr>
      <t>serían aquellas de las cuales se obtiene el resto de información (cuando hay más de una fuente).</t>
    </r>
  </si>
  <si>
    <r>
      <t xml:space="preserve">En la columna </t>
    </r>
    <r>
      <rPr>
        <b/>
        <i/>
        <sz val="8"/>
        <rFont val="Arial"/>
        <family val="2"/>
      </rPr>
      <t xml:space="preserve">Nombre de la fuente </t>
    </r>
    <r>
      <rPr>
        <i/>
        <sz val="8"/>
        <rFont val="Arial"/>
        <family val="2"/>
      </rPr>
      <t>debe</t>
    </r>
    <r>
      <rPr>
        <b/>
        <i/>
        <sz val="8"/>
        <rFont val="Arial"/>
        <family val="2"/>
      </rPr>
      <t xml:space="preserve"> </t>
    </r>
    <r>
      <rPr>
        <i/>
        <sz val="8"/>
        <rFont val="Arial"/>
        <family val="2"/>
      </rPr>
      <t>anotar el nombre o, en caso de no tenerlo, la descripción de la fuente principal y secundarias que utilizó. Si el tipo de fuente es "De palabra", en este campo deberá registrar la leyenda "De palabra".</t>
    </r>
  </si>
  <si>
    <r>
      <t xml:space="preserve">En la columna </t>
    </r>
    <r>
      <rPr>
        <b/>
        <i/>
        <sz val="8"/>
        <rFont val="Arial"/>
        <family val="2"/>
      </rPr>
      <t>Tipo de fuente</t>
    </r>
    <r>
      <rPr>
        <i/>
        <sz val="8"/>
        <rFont val="Arial"/>
        <family val="2"/>
      </rPr>
      <t xml:space="preserve"> debe clasificar la fuente o fuentes según los tipos establecidos en el catálogo siguiente, con base en las características que más se adapten a esta (seleccionar de la lista desplegable el código o numeral que corresponda al tipo deseado): </t>
    </r>
  </si>
  <si>
    <r>
      <rPr>
        <b/>
        <i/>
        <u/>
        <sz val="8"/>
        <rFont val="Arial"/>
        <family val="2"/>
      </rPr>
      <t>Catálogo de tipos de fuente:</t>
    </r>
    <r>
      <rPr>
        <b/>
        <i/>
        <sz val="8"/>
        <rFont val="Arial"/>
        <family val="2"/>
      </rPr>
      <t xml:space="preserve">
1. Sistema informático propio:</t>
    </r>
    <r>
      <rPr>
        <i/>
        <sz val="8"/>
        <rFont val="Arial"/>
        <family val="2"/>
      </rPr>
      <t xml:space="preserve"> corresponde a una solución informática que haya sido desarrollada de manera específica para los fines de la institución, ya sea de forma interna o por un tercero, y tenga el propósito de almacenar o procesar la información generada o utilizada por la institución.
</t>
    </r>
    <r>
      <rPr>
        <b/>
        <i/>
        <sz val="8"/>
        <rFont val="Arial"/>
        <family val="2"/>
      </rPr>
      <t>2. Software comercial especializado:</t>
    </r>
    <r>
      <rPr>
        <i/>
        <sz val="8"/>
        <rFont val="Arial"/>
        <family val="2"/>
      </rPr>
      <t xml:space="preserve"> se refiere a algún programa o plataforma comercial diseñada o gestionada por un tercero ajeno a la institución, que sirve para los fines de almacenamiento y procesamiento de su información, sin ser un desarrollo exclusivo para la misma.
</t>
    </r>
    <r>
      <rPr>
        <b/>
        <i/>
        <sz val="8"/>
        <rFont val="Arial"/>
        <family val="2"/>
      </rPr>
      <t>3. Base de datos u hojas de cálculo estructuradas y estandarizadas:</t>
    </r>
    <r>
      <rPr>
        <i/>
        <sz val="8"/>
        <rFont val="Arial"/>
        <family val="2"/>
      </rPr>
      <t xml:space="preserve"> se refiere a la existencia de bases de datos, tablas o conjunto de datos planos que se encuentran estructurados y estandarizados, permitiendo su explotación o consulta a través de un software estadístico o de bases de datos o funciones automatizadas o semi automatizadas (considera archivos que incluyan tablas dinámicas, programación de macros en VBA, formularios y BD en Access o similares).
</t>
    </r>
    <r>
      <rPr>
        <b/>
        <i/>
        <sz val="8"/>
        <rFont val="Arial"/>
        <family val="2"/>
      </rPr>
      <t>4. Hojas de cálculo no estructuradas o no estandarizadas:</t>
    </r>
    <r>
      <rPr>
        <i/>
        <sz val="8"/>
        <rFont val="Arial"/>
        <family val="2"/>
      </rPr>
      <t xml:space="preserve"> corresponde a que la fuente de información son libros u hojas de Excel o software similar, que concentran información generada por la institución y es consultada de forma directa sin posibilidad de hacer consultas de forma masiva o de un conjunto de datos de forma automatizada o semi automatizada. 
</t>
    </r>
    <r>
      <rPr>
        <b/>
        <i/>
        <sz val="8"/>
        <rFont val="Arial"/>
        <family val="2"/>
      </rPr>
      <t>5. Libro de gobierno en formato electrónico:</t>
    </r>
    <r>
      <rPr>
        <i/>
        <sz val="8"/>
        <rFont val="Arial"/>
        <family val="2"/>
      </rPr>
      <t xml:space="preserve"> corresponde a los libros o documentos en formato electrónico que se organizan conforme a lineamientos específicos y cuentan con formalidades como foliación, firmas, sellos, autorizaciones, etcétera, que contienen los registros de los procesos o actividades sustantivas del área o institución que genera la información.
</t>
    </r>
    <r>
      <rPr>
        <b/>
        <i/>
        <sz val="8"/>
        <rFont val="Arial"/>
        <family val="2"/>
      </rPr>
      <t xml:space="preserve">6. Libro de gobierno en papel: </t>
    </r>
    <r>
      <rPr>
        <i/>
        <sz val="8"/>
        <rFont val="Arial"/>
        <family val="2"/>
      </rPr>
      <t xml:space="preserve">corresponde a los libros o documentos físicos que se organizan conforme a lineamientos específicos y cuentan con formalidades como foliación, firmas, sellos, autorizaciones, etcétera, que contienen los registros de los procesos o actividades sustantivas del área o institución que genera la información.
</t>
    </r>
    <r>
      <rPr>
        <b/>
        <i/>
        <sz val="8"/>
        <rFont val="Arial"/>
        <family val="2"/>
      </rPr>
      <t>7. Bitácora en documento de texto electrónico:</t>
    </r>
    <r>
      <rPr>
        <i/>
        <sz val="8"/>
        <rFont val="Arial"/>
        <family val="2"/>
      </rPr>
      <t xml:space="preserve"> se refiere al registro o fuente en la que la información contenida está registrada en documentos electrónicos sin la formalidad de un libro de gobierno y que se utiliza para las actividades cotidianas del área o institución que proporciona la información.
</t>
    </r>
    <r>
      <rPr>
        <b/>
        <i/>
        <sz val="8"/>
        <rFont val="Arial"/>
        <family val="2"/>
      </rPr>
      <t>8. Bitácora en documento de texto en papel:</t>
    </r>
    <r>
      <rPr>
        <i/>
        <sz val="8"/>
        <rFont val="Arial"/>
        <family val="2"/>
      </rPr>
      <t xml:space="preserve"> se refiere al registro o fuente en la que la información contenida está registrada en documentos físicos sin la formalidad de un libro de gobierno y que se utiliza para las actividades cotidianas del área o institución que proporciona la información.
</t>
    </r>
    <r>
      <rPr>
        <b/>
        <i/>
        <sz val="8"/>
        <rFont val="Arial"/>
        <family val="2"/>
      </rPr>
      <t>9. De palabra:</t>
    </r>
    <r>
      <rPr>
        <i/>
        <sz val="8"/>
        <rFont val="Arial"/>
        <family val="2"/>
      </rPr>
      <t xml:space="preserve"> corresponde a cuando no existe una documentación o registro físico o electrónico y la información se obtiene "de palabra", es decir, la información se obtiene directamente de las personas involucradas en las actividades (ellas son la fuente) y está supeditada a la memoria de las personas servidoras públicas, no existiendo evidencia documental de lo reportado.
</t>
    </r>
    <r>
      <rPr>
        <b/>
        <i/>
        <sz val="8"/>
        <rFont val="Arial"/>
        <family val="2"/>
      </rPr>
      <t>10. Otra:</t>
    </r>
    <r>
      <rPr>
        <i/>
        <sz val="8"/>
        <rFont val="Arial"/>
        <family val="2"/>
      </rPr>
      <t xml:space="preserve"> se debe seleccionar cuando ninguno de los tipos de fuente listados anteriormente responde a las características de la fuente o medio de registro que es utilizado por el área o persona participante para el registro de la información proporcionada en este instrumento de captación.</t>
    </r>
  </si>
  <si>
    <r>
      <t>En caso de que seleccione la categoría</t>
    </r>
    <r>
      <rPr>
        <b/>
        <i/>
        <sz val="8"/>
        <rFont val="Arial"/>
        <family val="2"/>
      </rPr>
      <t xml:space="preserve"> "Otra"</t>
    </r>
    <r>
      <rPr>
        <i/>
        <sz val="8"/>
        <rFont val="Arial"/>
        <family val="2"/>
      </rPr>
      <t xml:space="preserve"> en alguna de las columnas </t>
    </r>
    <r>
      <rPr>
        <b/>
        <i/>
        <sz val="8"/>
        <rFont val="Arial"/>
        <family val="2"/>
      </rPr>
      <t>"Tipo de fuente"</t>
    </r>
    <r>
      <rPr>
        <i/>
        <sz val="8"/>
        <rFont val="Arial"/>
        <family val="2"/>
      </rPr>
      <t>, favor de especificar ese otro tipo de fuente en la columna "Comentarios o especificaciones sobre el tipo de fuente".</t>
    </r>
  </si>
  <si>
    <t xml:space="preserve">No. </t>
  </si>
  <si>
    <t>Título</t>
  </si>
  <si>
    <t>Nombre(s)</t>
  </si>
  <si>
    <t>Primer apellido</t>
  </si>
  <si>
    <t>Segundo apellido</t>
  </si>
  <si>
    <t>Institución</t>
  </si>
  <si>
    <t xml:space="preserve">Unidad administrativa de adscripción </t>
  </si>
  <si>
    <t xml:space="preserve">Cargo o puesto </t>
  </si>
  <si>
    <t>Correo electrónico</t>
  </si>
  <si>
    <t>Sección y/ o preguntas en las que participó</t>
  </si>
  <si>
    <t>Principales fuentes utilizadas para la integración de la información proporcionada</t>
  </si>
  <si>
    <t>Fuente principal</t>
  </si>
  <si>
    <t>Fuente secundaria 1</t>
  </si>
  <si>
    <t>Fuente secundaria 2</t>
  </si>
  <si>
    <t>Comentarios o especificaciones sobre el tipo de fuente</t>
  </si>
  <si>
    <t>Nombre de la fuente</t>
  </si>
  <si>
    <t>Tipo de fuente</t>
  </si>
  <si>
    <t>Ej.</t>
  </si>
  <si>
    <t>Licenciada</t>
  </si>
  <si>
    <t>Hernández</t>
  </si>
  <si>
    <t>Secretaría de Salud</t>
  </si>
  <si>
    <t>Dirección General de Administración</t>
  </si>
  <si>
    <t>Directora de Recursos Financieros</t>
  </si>
  <si>
    <t>hernandezg@dgsp.gob.mx</t>
  </si>
  <si>
    <t>I, II.2, I.4.2, P1.25, P1.26</t>
  </si>
  <si>
    <t>Control de nómina que utiliza el área de recursos humanos</t>
  </si>
  <si>
    <t>Sistema de administración presupuestal y financiero</t>
  </si>
  <si>
    <t>De palabra</t>
  </si>
  <si>
    <t>OTRA</t>
  </si>
  <si>
    <t>1.</t>
  </si>
  <si>
    <t>Sistema Informático propio</t>
  </si>
  <si>
    <t>2.</t>
  </si>
  <si>
    <t>Software comercial especializado</t>
  </si>
  <si>
    <t>3.</t>
  </si>
  <si>
    <t>Base de datos u hojas de cálculo estructuradas y estandarizadas</t>
  </si>
  <si>
    <t>4.</t>
  </si>
  <si>
    <t>Hojas de cálculo no estructuradas o no estandarizadas</t>
  </si>
  <si>
    <t>5.</t>
  </si>
  <si>
    <t>Libro de gobierno en formato electrónico</t>
  </si>
  <si>
    <t>6.</t>
  </si>
  <si>
    <t>Libro de gobierno en papel</t>
  </si>
  <si>
    <t>7.</t>
  </si>
  <si>
    <t>Bitácora en documento de texto electrónico</t>
  </si>
  <si>
    <t>8.</t>
  </si>
  <si>
    <t>Bitácora en documento de texto en papel</t>
  </si>
  <si>
    <t>9.</t>
  </si>
  <si>
    <t>10.</t>
  </si>
  <si>
    <t>Otra</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</si>
  <si>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</si>
  <si>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</si>
  <si>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</si>
  <si>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</si>
  <si>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</si>
  <si>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</si>
  <si>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</si>
  <si>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</si>
  <si>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</si>
  <si>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</si>
  <si>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</si>
  <si>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</si>
  <si>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</si>
  <si>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</si>
  <si>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</si>
  <si>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</si>
  <si>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</si>
  <si>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</si>
  <si>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</si>
  <si>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</si>
  <si>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</si>
  <si>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</si>
  <si>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</si>
  <si>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</si>
  <si>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</si>
  <si>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X.1 Boletas de infracción levantadas e imágenes detectadas por los sistemas de foto-multa o foto-infracción aceptadas</t>
  </si>
  <si>
    <t>Instrucciones generales para la pregunta de la subsección:</t>
  </si>
  <si>
    <r>
      <t xml:space="preserve">1.- Periodo de referencia de los datos: 
</t>
    </r>
    <r>
      <rPr>
        <b/>
        <i/>
        <sz val="8"/>
        <color theme="1"/>
        <rFont val="Arial"/>
        <family val="2"/>
      </rPr>
      <t>Durante el año:</t>
    </r>
    <r>
      <rPr>
        <i/>
        <sz val="8"/>
        <color theme="1"/>
        <rFont val="Arial"/>
        <family val="2"/>
      </rPr>
      <t xml:space="preserve"> la información se refiere a lo existente del 01 de enero al 31 de diciembre de 2024.</t>
    </r>
  </si>
  <si>
    <t>2.- Los catálogos utilizados en el presente cuestionario corresponden a denominaciones estándar, de tal forma que si el nombre de alguna categoría no coincide exactamente con la utilizada en su institución, debe registrar los datos en aquella que sea homóloga.</t>
  </si>
  <si>
    <t>3.- No debe considerar la información de la institución encargada del ejercicio de la función de seguridad pública de su entidad federativa, independientemente de que esta se encuentre adscrita a la Administración Pública Estatal.</t>
  </si>
  <si>
    <t>4.- En caso de que seleccione el código "2", "8" o "9" en la columna "¿Atendió y sancionó infracciones de tránsito?" de la pregunta 10.1, concluya la sección.</t>
  </si>
  <si>
    <t>5.- Con excepción de la existencia de instrucciones, variables y/ o catálogos específicos que prevean alguna situación particular asociada a la información requerida, en caso de que determinada categoría no se encuentre prevista en su normatividad aplicable, anote "NA" (No aplica) en las celdas correspondientes.</t>
  </si>
  <si>
    <t>6.- Con excepción de la existencia de instrucciones, variables y/ o catálogos específicos que prevean alguna situación particular asociada a la información requerida, en caso de que los registros con los que cuente no le permitan desglosar la información de acuerdo con los requerimientos solicitados, anote "NS" (No se sabe) en las celdas donde no disponga de información. En el recuadro para comentarios de cada pregunta debe proporcionar una justificación respecto del uso del "NS" en determinado reactivo.</t>
  </si>
  <si>
    <t xml:space="preserve">7.- No deje celdas en blanco, salvo en los casos en que la instrucción así lo solicite. </t>
  </si>
  <si>
    <t>Glosario de la subsección:</t>
  </si>
  <si>
    <r>
      <t>1.-</t>
    </r>
    <r>
      <rPr>
        <b/>
        <i/>
        <sz val="8"/>
        <rFont val="Arial"/>
        <family val="2"/>
      </rPr>
      <t xml:space="preserve"> Boleta de infracción. </t>
    </r>
    <r>
      <rPr>
        <i/>
        <sz val="8"/>
        <rFont val="Arial"/>
        <family val="2"/>
      </rPr>
      <t>Se refiere al formato utilizado por la autoridad correspondiente a efecto de sancionar a las personas que han cometido una o varias infracciones de tránsito, el cual hace constar el tipo de infracción, el precepto legal violado y la sanción a la que se hace acreedora la persona infractora, entre otros elementos.</t>
    </r>
  </si>
  <si>
    <r>
      <t>2.-</t>
    </r>
    <r>
      <rPr>
        <b/>
        <i/>
        <sz val="8"/>
        <rFont val="Arial"/>
        <family val="2"/>
      </rPr>
      <t xml:space="preserve"> Imágenes detectadas por los sistemas de foto-multa o foto-infracción. </t>
    </r>
    <r>
      <rPr>
        <i/>
        <sz val="8"/>
        <rFont val="Arial"/>
        <family val="2"/>
      </rPr>
      <t>Se refiere al documento que genera la evidencia gráfica para establecer la sanción por la comisión de una o varias infracciones de tránsito detectadas por algún radar, cámara, o cualquier otro dispositivo que pueda captar imágenes.</t>
    </r>
  </si>
  <si>
    <t>10.1.-</t>
  </si>
  <si>
    <t>Indique si durante el año 2024 la Administración Pública de su entidad federativa, a través de alguna institución diferente a la institución encargada de la función de seguridad pública, atendió y sancionó infracciones de tránsito. En caso afirmativo, anote el total de boletas de infracción levantadas y de imágenes detectadas por los sistemas de foto-multa o foto-infracción aceptadas.</t>
  </si>
  <si>
    <t>SE REALIZÓ ULTIMA REVISION</t>
  </si>
  <si>
    <t>En caso de que no haya atendido y sancionado infracciones de tránsito, no haya estado facultada para ello, o no cuente con información para determinarlo, indíquelo en la columna correspondiente conforme al catálogo respectivo y deje el resto de la fila en blanco.</t>
  </si>
  <si>
    <r>
      <t xml:space="preserve">¿Alguna institución diferente a la institución encargada de la función de seguridad pública atendió y sancionó infracciones de tránsito?
</t>
    </r>
    <r>
      <rPr>
        <i/>
        <sz val="8"/>
        <rFont val="Arial"/>
        <family val="2"/>
      </rPr>
      <t>(1. Sí / 2. No / 8. No aplica / 9. No identificado)</t>
    </r>
  </si>
  <si>
    <t>Boletas de infracción levantadas</t>
  </si>
  <si>
    <t>Imágenes detectadas por los sistemas de foto-multa o foto-infracción aceptadas</t>
  </si>
  <si>
    <t>PIVCOD1&gt;0</t>
  </si>
  <si>
    <t>BLANCOS</t>
  </si>
  <si>
    <t>GRIS</t>
  </si>
  <si>
    <t>SUMA PR. 10.1</t>
  </si>
  <si>
    <t>En caso de tener algún comentario u observación al dato registrado en la respuesta de la presente pregunta, o los datos que derivan de la misma, favor de anotarlo en el siguiente espacio. De lo contrario, déjelo en blanco.</t>
  </si>
  <si>
    <t>X.2 Infracciones de tránsito registradas</t>
  </si>
  <si>
    <t>Instrucciones generales para las preguntas de la subsección:</t>
  </si>
  <si>
    <t>3.- En caso de que la suma de las cantidades reportadas como respuesta en la pregunta 10.1 no sea un dato numérico mayor a cero, no puede registrar información en la presente subsección.</t>
  </si>
  <si>
    <t>4.- En caso de que la cantidad que reporte como respuesta en la pregunta 10.2 no sea un dato numérico mayor a cero, no puede registrar información en el resto de las preguntas de la subsección.</t>
  </si>
  <si>
    <r>
      <t>1.-</t>
    </r>
    <r>
      <rPr>
        <b/>
        <i/>
        <sz val="8"/>
        <color theme="1"/>
        <rFont val="Arial"/>
        <family val="2"/>
      </rPr>
      <t xml:space="preserve"> Infracción de tránsito.</t>
    </r>
    <r>
      <rPr>
        <i/>
        <sz val="8"/>
        <color theme="1"/>
        <rFont val="Arial"/>
        <family val="2"/>
      </rPr>
      <t xml:space="preserve"> Se refiere a cualquier conducta cometida por acción u omisión que transgrede alguna normatividad en materia de tránsito, movilidad y seguridad vial, misma que puede ser efectuada por alguna persona conductora o propietaria de vehículos motorizados, así como por personas pasajeras, peatones, ciclistas o motociclistas.</t>
    </r>
  </si>
  <si>
    <t>COD 2, 8 o 9 P. 10.1</t>
  </si>
  <si>
    <t>SUM NO SEA MAY A CER P. 10. 1</t>
  </si>
  <si>
    <t>10.2.-</t>
  </si>
  <si>
    <t>Anote el total de infracciones de tránsito registradas en las boletas de infracción levantadas y en las imágenes detectadas por los sistemas de foto-multa o foto-infracción aceptadas.</t>
  </si>
  <si>
    <t>La cantidad registrada debe ser igual o mayor a la suma de las cantidades reportadas como respuesta en las columnas "Boletas de infracción levantadas" e "Imágenes detectadas por los sistemas de foto-multa o foto-infracción aceptadas" de la pregunta 10.1, toda vez que en una boleta de infracción o imagen detectada por los sistemas de foto-multa o foto-infracción se pudo haber registrado una o más infracciones de tránsito. En caso de que esta instrucción no le aplique, justifíquelo en el recuadro que se encuentra al final de la opción de respuesta.</t>
  </si>
  <si>
    <t>MA O IG IN1</t>
  </si>
  <si>
    <t>Total de infracciones de tránsito registradas</t>
  </si>
  <si>
    <t>10.3.-</t>
  </si>
  <si>
    <t>De acuerdo con el total de infracciones de tránsito que reportó como respuesta en la pregunta anterior, anote la cantidad de las mismas especificando su tipo.</t>
  </si>
  <si>
    <t>En caso de que determinada infracción de tránsito no se haya encontrado prevista en su normatividad aplicable, anote "NA" (No aplica).</t>
  </si>
  <si>
    <t>En caso de que no le sea posible identificar la infracción de tránsito registrada, haga uso de la fila "No identificado" que se encuentra al final de la tabla de respuesta. En consecuencia, no debe considerarla dentro de la categoría “Otras infracciones” de cada grupo de afectación.</t>
  </si>
  <si>
    <t>La suma de las cantidades registradas debe ser igual a la cantidad reportada como respuesta en la pregunta anterior.</t>
  </si>
  <si>
    <t>En caso de que la incidencia de registro en la categoría "Otras infracciones" de cada grupo de afectación sea mayor al 25 % del total correspondiente al mismo, debe anotar el nombre de la(s) infracción(es) de tránsito considerada(s) en dicha categoría en el recuadro que se encuentra al final de la tabla de respuesta.</t>
  </si>
  <si>
    <t>En el Complemento debe anotar la cantidad de infracciones de tránsito registradas en las boletas de infracción levantadas y en las imágenes detectadas por los sistemas de foto-multa o foto-infracción aceptadas, según municipio o demarcación territorial de ocurrencia.</t>
  </si>
  <si>
    <t>Link para consultar el anexo "Infracciones de tránsito"</t>
  </si>
  <si>
    <t>Complemento</t>
  </si>
  <si>
    <t>IGUAL IN3</t>
  </si>
  <si>
    <t>PORCE 25%</t>
  </si>
  <si>
    <t>GR/BLA COMPL</t>
  </si>
  <si>
    <t>Grupo de afectación</t>
  </si>
  <si>
    <t>Código</t>
  </si>
  <si>
    <t>Tipo de infracción de tránsito</t>
  </si>
  <si>
    <t>Infracciones de tránsito registradas</t>
  </si>
  <si>
    <t>01.</t>
  </si>
  <si>
    <t>Mal manejo vial</t>
  </si>
  <si>
    <t>01.01</t>
  </si>
  <si>
    <t>Conducir a exceso de velocidad</t>
  </si>
  <si>
    <t>01.02</t>
  </si>
  <si>
    <t>Conducir vehículos en estado de ebriedad o drogado</t>
  </si>
  <si>
    <t>01.03</t>
  </si>
  <si>
    <t>No utilizar las luces direccionales, intermitentes o de emergencia para realizar maniobras</t>
  </si>
  <si>
    <t>01.04</t>
  </si>
  <si>
    <t>Rebasar en zonas o carriles prohibidos, con raya continua, en curva o pendientes</t>
  </si>
  <si>
    <t>01.05</t>
  </si>
  <si>
    <t>Conducir en sentido contrario, contraflujo o reversa</t>
  </si>
  <si>
    <t>01.06</t>
  </si>
  <si>
    <t>Dar vuelta en zonas o lugares prohibidos</t>
  </si>
  <si>
    <t>01.07</t>
  </si>
  <si>
    <t>No respetar las señales del semáforo o la señalización vial</t>
  </si>
  <si>
    <t>01.08</t>
  </si>
  <si>
    <t>No respetar las indicaciones del personal policial de tránsito o vialidad</t>
  </si>
  <si>
    <t>01.09</t>
  </si>
  <si>
    <t>No tomar las medidas de precaución o reducción de velocidad para permitir la preferencia de paso y cruce peatonal</t>
  </si>
  <si>
    <t>01.10</t>
  </si>
  <si>
    <t>Impedir, bloquear o no permitir el paso de vehículos de emergencia</t>
  </si>
  <si>
    <t>01.11</t>
  </si>
  <si>
    <t>Conducir sin cortesía o sin guardar la distancia de seguridad requerida entre automóviles</t>
  </si>
  <si>
    <t>01.12</t>
  </si>
  <si>
    <t>Participar en competencias vehiculares en lugares no permitidos</t>
  </si>
  <si>
    <t>01.99</t>
  </si>
  <si>
    <t>Otras infracciones relacionadas con el mal manejo vial</t>
  </si>
  <si>
    <t>02.</t>
  </si>
  <si>
    <t>Obstrucción y conflicto vial</t>
  </si>
  <si>
    <t>02.01</t>
  </si>
  <si>
    <t>Invadir o circular por zonas destinadas al tránsito y cruce de personas</t>
  </si>
  <si>
    <t>02.02</t>
  </si>
  <si>
    <t>Invadir carriles para uso exclusivo de bicicletas</t>
  </si>
  <si>
    <t>02.03</t>
  </si>
  <si>
    <t>Invadir o circular en los carriles exclusivos del transporte público, ya sea en el sentido de la vía o en contraflujo</t>
  </si>
  <si>
    <t>02.04</t>
  </si>
  <si>
    <t>Estacionarse en lugares prohibidos, en doble fila, sobre la banqueta o en lugares de cobro regulado omitiendo el pago</t>
  </si>
  <si>
    <t>02.05</t>
  </si>
  <si>
    <t>No respetar el no circula, programas ambientales de restricción vehicular o circular con vehículos visiblemente contaminantes</t>
  </si>
  <si>
    <t>02.06</t>
  </si>
  <si>
    <t>Tirar o arrojar basura o materiales desde el interior de los vehículos en las vías de circulación</t>
  </si>
  <si>
    <t>02.07</t>
  </si>
  <si>
    <t>Realizar maniobras de carga y descarga afectando la circulación vial o hacerlo fuera del horario permitido</t>
  </si>
  <si>
    <t>02.08</t>
  </si>
  <si>
    <t>Ruido excesivo con el motor, bocinas, claxon u otro dispositivo, al conducir</t>
  </si>
  <si>
    <t>02.09</t>
  </si>
  <si>
    <t>Vehículo obstruyendo las vías de circulación</t>
  </si>
  <si>
    <t>02.10</t>
  </si>
  <si>
    <t>Orinar o defecar en cualquier vía de circulación vehicular</t>
  </si>
  <si>
    <t>02.11</t>
  </si>
  <si>
    <t>Insultar, denigrar o golpear al personal policial de tránsito o vialidad</t>
  </si>
  <si>
    <t>02.99</t>
  </si>
  <si>
    <t>Otras infracciones relacionadas con la obstrucción y conflicto vial</t>
  </si>
  <si>
    <t>03.</t>
  </si>
  <si>
    <t>Inseguridad vial</t>
  </si>
  <si>
    <t>03.01</t>
  </si>
  <si>
    <t>Conducir motocicletas sin casco o equipo de seguridad</t>
  </si>
  <si>
    <t>03.02</t>
  </si>
  <si>
    <t>Conducir sin cinturón de seguridad</t>
  </si>
  <si>
    <t>03.03</t>
  </si>
  <si>
    <t>Conducir utilizando celulares, equipo electrónico o cualquier tipo de distractores</t>
  </si>
  <si>
    <t>03.04</t>
  </si>
  <si>
    <t>Conducir con más personas de las permitidas según la capacidad del vehículo o transportar personas en el exterior del vehículo</t>
  </si>
  <si>
    <t>03.05</t>
  </si>
  <si>
    <t>Conducir vehículos con niñas o niños en los asientos delanteros, en motos o sin la silla de seguridad</t>
  </si>
  <si>
    <t>03.06</t>
  </si>
  <si>
    <t>Conducir vehículos con vidrios polarizados, rotos o con visibilidad obstruida</t>
  </si>
  <si>
    <t>03.07</t>
  </si>
  <si>
    <t>Conducir vehículos en mal estado, con fallas mecánicas o sin el equipamiento necesario</t>
  </si>
  <si>
    <t>03.08</t>
  </si>
  <si>
    <t>Conducir vehículos sin luces delanteras o traseras reglamentarias</t>
  </si>
  <si>
    <t>03.09</t>
  </si>
  <si>
    <t>Utilizar luces policiales, sirenas, torretas o accesorios propios de vehículos de emergencia en vehículos particulares</t>
  </si>
  <si>
    <t>03.10</t>
  </si>
  <si>
    <t>Transportar carga, realizar remolques o arrastres sin las medidas de seguridad o señalización necesarias</t>
  </si>
  <si>
    <t>03.11</t>
  </si>
  <si>
    <t>Participar en hechos de tránsito, abandonar o darse a la fuga del sitio de un accidente vial</t>
  </si>
  <si>
    <t>03.99</t>
  </si>
  <si>
    <t>Otras infracciones relacionadas con la inseguridad vial</t>
  </si>
  <si>
    <t>04.</t>
  </si>
  <si>
    <t>Falta de documentación vial</t>
  </si>
  <si>
    <t>04.01</t>
  </si>
  <si>
    <t>Conducir sin licencia o permiso vigente</t>
  </si>
  <si>
    <t>04.02</t>
  </si>
  <si>
    <t>Conducir sin tarjeta de circulación o que no esté vigente</t>
  </si>
  <si>
    <t>04.03</t>
  </si>
  <si>
    <t>Conducir sin placas o engomado vigentes, placas sobrepuestas, no visibles o fuera del sitio establecido</t>
  </si>
  <si>
    <t>04.04</t>
  </si>
  <si>
    <t>Conducir sin póliza de seguro o que no esté vigente</t>
  </si>
  <si>
    <t>04.05</t>
  </si>
  <si>
    <t>Conducir sin holograma de verificación vehicular o que no esté vigente</t>
  </si>
  <si>
    <t>04.99</t>
  </si>
  <si>
    <t>Otras infracciones relacionadas con la falta de documentación vial</t>
  </si>
  <si>
    <t>05.</t>
  </si>
  <si>
    <t>Relacionadas con el transporte público de pasajeros</t>
  </si>
  <si>
    <t>05.01</t>
  </si>
  <si>
    <t>Permitir el ascenso o descenso de las personas usuarias en zonas prohibidas, circular con las puertas abiertas o realizar paradas afectando la circulación vial</t>
  </si>
  <si>
    <t>05.02</t>
  </si>
  <si>
    <t>Cargar combustible llevando personas usuarias a bordo o con el motor en marcha</t>
  </si>
  <si>
    <t>05.03</t>
  </si>
  <si>
    <t>No contar con taxímetro o alterarlo; aumentar o aplicar una tarifa no autorizada</t>
  </si>
  <si>
    <t>05.04</t>
  </si>
  <si>
    <t>Prestar el servicio de transporte público sin la concesión o autorización correspondiente, hacerlo fuera de ruta, localidades u horarios no autorizados</t>
  </si>
  <si>
    <t>05.05</t>
  </si>
  <si>
    <t>Prestar el servicio de transporte público en unidades no autorizadas, sin cromática o sin cumplir los requerimientos de seguridad establecidos</t>
  </si>
  <si>
    <t>05.06</t>
  </si>
  <si>
    <t>Fumar al conducir u operar cualquier servicio de transporte público</t>
  </si>
  <si>
    <t>05.99</t>
  </si>
  <si>
    <t>Otras infracciones relacionadas con el transporte público</t>
  </si>
  <si>
    <t>06.</t>
  </si>
  <si>
    <r>
      <t xml:space="preserve">Otras </t>
    </r>
    <r>
      <rPr>
        <i/>
        <sz val="8"/>
        <rFont val="Arial"/>
        <family val="2"/>
      </rPr>
      <t>(afectaciones)</t>
    </r>
  </si>
  <si>
    <t>06.99</t>
  </si>
  <si>
    <t>Otras infracciones de tránsito</t>
  </si>
  <si>
    <t>00.00</t>
  </si>
  <si>
    <t>S</t>
  </si>
  <si>
    <t>10.4.-</t>
  </si>
  <si>
    <t>De acuerdo con el total de infracciones de tránsito que reportó como respuesta en la pregunta 10.2, anote la cantidad de las mismas especificando el tipo de sanción impuesta.</t>
  </si>
  <si>
    <t>La suma de las cantidades registradas debe ser igual o mayor a la cantidad reportada como respuesta en la pregunta 10.2, toda vez que a una infracción de tránsito se le pudo haber impuesto más de una sanción.</t>
  </si>
  <si>
    <t>La cantidad registrada para cada tipo de sanción debe ser igual o menor a la cantidad reportada como respuesta en la pregunta 10.2. En caso de que esta instrucción no le aplique, justifíquelo en el recuadro que se encuentra al final de la tabla de respuesta.</t>
  </si>
  <si>
    <t>En caso de que registre algún valor numérico mayor a cero en el numeral 8, debe anotar el nombre de dicho(s) tipo(s) de sanción(es) en el recuadro destinado para tal efecto que se encuentra al final de la tabla de respuesta.</t>
  </si>
  <si>
    <t>Tipo de sanción</t>
  </si>
  <si>
    <t>ME O IG IN2</t>
  </si>
  <si>
    <t>Amonestación</t>
  </si>
  <si>
    <t>Multa</t>
  </si>
  <si>
    <t>Arresto</t>
  </si>
  <si>
    <t>Curso de educación vial</t>
  </si>
  <si>
    <t>Trabajo comunitario</t>
  </si>
  <si>
    <t>Reducción de puntos de licencia</t>
  </si>
  <si>
    <t>Suspensión de licencia</t>
  </si>
  <si>
    <r>
      <t xml:space="preserve">Otro tipo </t>
    </r>
    <r>
      <rPr>
        <i/>
        <sz val="8"/>
        <color theme="1"/>
        <rFont val="Arial"/>
        <family val="2"/>
      </rPr>
      <t>(especifique)</t>
    </r>
  </si>
  <si>
    <r>
      <t xml:space="preserve">Otro tipo:
</t>
    </r>
    <r>
      <rPr>
        <i/>
        <sz val="8"/>
        <rFont val="Arial"/>
        <family val="2"/>
      </rPr>
      <t>(especifique)</t>
    </r>
  </si>
  <si>
    <t>10.5.-</t>
  </si>
  <si>
    <t>De acuerdo con el total de infracciones de tránsito que reportó como respuesta en las preguntas 10.3 y 10.4, anote la cantidad de las mismas especificando su tipo y el tipo de sanción impuesta.</t>
  </si>
  <si>
    <t>La suma de las cantidades registradas en la columna "Total" debe ser igual o mayor a la suma de las cantidades reportadas como respuesta en la pregunta 10.3, así como corresponder a su desagregación por tipo de infracción de tránsito; toda vez que a una infracción de tránsito se le pudo haber impuesto más de un tipo de sanción.</t>
  </si>
  <si>
    <t>La suma de las cantidades registradas en cada tipo de sanción debe ser igual o menor a la suma de las cantidades reportadas como respuesta en la pregunta 10.3, así como corresponder a su desagregación por tipo de infracción de tránsito. En caso de que esta instrucción no le aplique, justifíquelo en el recuadro que se encuentra al final de la tabla de respuesta.</t>
  </si>
  <si>
    <t>La suma de las cantidades registradas en la columna "Total" debe ser igual a la suma de las cantidades reportadas como respuesta en la pregunta anterior, así como corresponder a su desagregación por tipo de sanción. En caso de que esta instrucción no le aplique, justifíquelo en el recuadro que se encuentra al final de la tabla de respuesta.</t>
  </si>
  <si>
    <t>DATA P10.4</t>
  </si>
  <si>
    <t>Infracciones de tránsito registradas, según tipo de sanción</t>
  </si>
  <si>
    <t>Total</t>
  </si>
  <si>
    <t>Otro tipo</t>
  </si>
  <si>
    <t>GRIS TABLA</t>
  </si>
  <si>
    <t>DES=0</t>
  </si>
  <si>
    <t>PIV 0 + NS</t>
  </si>
  <si>
    <t>N°INST</t>
  </si>
  <si>
    <t>BANDERAS</t>
  </si>
  <si>
    <t>LIST_COMP</t>
  </si>
  <si>
    <t>X.3 Personas conductoras sancionadas</t>
  </si>
  <si>
    <t>4.- En caso de que la cantidad que reporte como respuesta en la columna "Total" de la pregunta 10.6 no sea un dato numérico mayor a cero, pase a la siguiente subsección.</t>
  </si>
  <si>
    <t>10.6.-</t>
  </si>
  <si>
    <t>Indique si durante el año 2024 tuvo registro de personas conductoras sancionadas derivado de la comisión de alguna infracción de tránsito. En caso afirmativo, anote la cantidad de personas conductoras sancionadas, según tipo y sexo.</t>
  </si>
  <si>
    <t>En caso de que no haya tenido registro de personas conductoras sancionadas derivado de la comisión de alguna infracción de tránsito, o no cuente con información para determinarlo, indíquelo en la columna correspondiente conforme al catálogo respectivo y deje el resto de la fila en blanco.</t>
  </si>
  <si>
    <t>La cantidad registrada en la columna "Total" debe ser igual o mayor a la suma de las cantidades reportadas como respuesta en las columnas "Boletas de infracción levantadas" e "Imágenes detectadas por los sistemas de foto-multa o foto-infracción aceptadas" de la pregunta 10.1, toda vez que en una boleta de infracción o imagen detectada por los sistemas de foto-multa o foto-infracción se pudo haber registrado una o más personas conductoras sancionadas. En caso de que esta instrucción no le aplique, justifíquelo en el recuadro que se encuentra al final de la tabla de respuesta.</t>
  </si>
  <si>
    <r>
      <t xml:space="preserve">¿Tuvo registro de personas conductoras sancionadas derivado de la comisión de alguna infracción de tránsito?
</t>
    </r>
    <r>
      <rPr>
        <i/>
        <sz val="8"/>
        <rFont val="Arial"/>
        <family val="2"/>
      </rPr>
      <t>(1. Sí / 2. No / 9. No identificado)</t>
    </r>
  </si>
  <si>
    <t>Personas conductoras sancionadas, según tipo y sexo</t>
  </si>
  <si>
    <t>Sumatorias - Total vs Subtotales</t>
  </si>
  <si>
    <t>Hombres</t>
  </si>
  <si>
    <t>Mujeres</t>
  </si>
  <si>
    <t>Personas adolescentes</t>
  </si>
  <si>
    <t>Personas adultas</t>
  </si>
  <si>
    <t>hombres</t>
  </si>
  <si>
    <t>Subtotal</t>
  </si>
  <si>
    <t>MA O IG IN2</t>
  </si>
  <si>
    <t>TOTAL</t>
  </si>
  <si>
    <t>NS</t>
  </si>
  <si>
    <t>SUMA</t>
  </si>
  <si>
    <t>COMP</t>
  </si>
  <si>
    <t>Sum Comp</t>
  </si>
  <si>
    <t>TOTAL1</t>
  </si>
  <si>
    <t>NS1</t>
  </si>
  <si>
    <t>SUMA1</t>
  </si>
  <si>
    <t>COMP1</t>
  </si>
  <si>
    <t>TOTAL2</t>
  </si>
  <si>
    <t>NS2</t>
  </si>
  <si>
    <t>SUMA2</t>
  </si>
  <si>
    <t>COMP2</t>
  </si>
  <si>
    <t>TOTAL3</t>
  </si>
  <si>
    <t>NS3</t>
  </si>
  <si>
    <t>SUMA3</t>
  </si>
  <si>
    <t>COMP3</t>
  </si>
  <si>
    <t>TOTAL4</t>
  </si>
  <si>
    <t>NS4</t>
  </si>
  <si>
    <t>SUMA4</t>
  </si>
  <si>
    <t>COMP4</t>
  </si>
  <si>
    <t>SUM COMP:</t>
  </si>
  <si>
    <t>10.7.-</t>
  </si>
  <si>
    <t>De acuerdo con el total de personas adolescentes y de personas adultas conductoras sancionadas que reportó como respuesta en la pregunta anterior, anote la cantidad de las mismas especificando su tipo, edad, rango de edad y sexo.</t>
  </si>
  <si>
    <t xml:space="preserve">En caso de que la cantidad reportada como respuesta en la columna "Subtotal" del apartado "Personas adolescentes" de la pregunta anterior no sea un dato numérico mayor a cero, no puede registrar información en la tabla I. </t>
  </si>
  <si>
    <t xml:space="preserve">En caso de que la cantidad reportada como respuesta en la columna "Subtotal" del apartado "Personas adultas" de la pregunta anterior no sea un dato numérico mayor a cero, no puede registrar información en la tabla II. </t>
  </si>
  <si>
    <t>Debe considerar los años cumplidos de las personas conductoras sancionadas al momento de cometer la infracción de tránsito.</t>
  </si>
  <si>
    <t>La suma de las cantidades registradas en la columna "Total" de la tabla I debe ser igual a la cantidad reportada como respuesta en la columna "Subtotal" del apartado "Personas adolescentes" de la pregunta anterior, así como corresponder a su desagregación por sexo.</t>
  </si>
  <si>
    <t>La suma de las cantidades registradas en la columna "Total" de la tabla II debe ser igual a la cantidad reportada como respuesta en la columna "Subtotal" del apartado "Personas adultas" de la pregunta anterior, así como corresponder a su desagregación por sexo.</t>
  </si>
  <si>
    <t>I) Personas adolescentes conductoras sancionadas</t>
  </si>
  <si>
    <t>Edad</t>
  </si>
  <si>
    <t>Personas adolescentes conductoras sancionadas, según sexo</t>
  </si>
  <si>
    <t>IGUAL IN4</t>
  </si>
  <si>
    <t>Menos de 15 años</t>
  </si>
  <si>
    <t>15 años</t>
  </si>
  <si>
    <t>16 años</t>
  </si>
  <si>
    <t>17 años</t>
  </si>
  <si>
    <t>II) Personas adultas conductoras sancionadas</t>
  </si>
  <si>
    <t>Rango de edad</t>
  </si>
  <si>
    <t>Personas adultas conductoras sancionadas, según sexo</t>
  </si>
  <si>
    <t>IGUAL IN5</t>
  </si>
  <si>
    <t>De 18 a 24 años</t>
  </si>
  <si>
    <t>De 25 a 29 años</t>
  </si>
  <si>
    <t>De 30 a 34 años</t>
  </si>
  <si>
    <t>De 35 a 39 años</t>
  </si>
  <si>
    <t>De 40 a 44 años</t>
  </si>
  <si>
    <t>De 45 a 49 años</t>
  </si>
  <si>
    <t>De 50 a 54 años</t>
  </si>
  <si>
    <t>De 55 a 59 años</t>
  </si>
  <si>
    <t>60 años o más</t>
  </si>
  <si>
    <t>10.8.-</t>
  </si>
  <si>
    <t>De acuerdo con el total de personas conductoras sancionadas que reportó como respuesta en la pregunta 10.6, anote la cantidad de las mismas especificando el tipo de sanción impuesta, así como su tipo y sexo.</t>
  </si>
  <si>
    <t>La suma de las cantidades registradas en la columna "Total" debe ser igual o mayor a la cantidad reportada como respuesta en la columna "Total" de la pregunta 10.6, así como corresponder a su desagregación por tipo y sexo de las personas; toda vez que a una persona conductora se le pudo haber impuesto más de un tipo de sanción.</t>
  </si>
  <si>
    <t>La cantidad registrada en la columna "Total" de cada tipo de sanción debe ser igual o menor a la cantidad reportada como respuesta en la columna "Total" de la pregunta 10.6, así como corresponder a su desagregación por tipo y sexo de las personas. En caso de que esta instrucción no le aplique, justifíquelo en el recuadro que se encuentra al final de la tabla de respuesta.</t>
  </si>
  <si>
    <t>La suma de las cantidades registradas en la columna "Total" debe ser igual o mayor a la suma de las cantidades reportadas como respuesta en la pregunta 10.4, así como corresponder a su desagregación por tipo de sanción. En caso de que esta instrucción no le aplique, justifíquelo en el recuadro que se encuentra al final de la tabla de respuesta.</t>
  </si>
  <si>
    <t>Numeral(es)</t>
  </si>
  <si>
    <t>Catálogo</t>
  </si>
  <si>
    <t>MA O IG IN3</t>
  </si>
  <si>
    <t>10.9.-</t>
  </si>
  <si>
    <t>De acuerdo con el total de personas conductoras sancionadas que reportó como respuesta en la pregunta 10.6, anote la cantidad de las mismas especificando el tipo de medida preventiva para garantizar la sanción impuesta, así como su tipo y sexo.</t>
  </si>
  <si>
    <t>La suma de las cantidades registradas en la columna "Total" debe ser igual o menor a la cantidad reportada como respuesta en la columna "Total" de la pregunta 10.6, así como corresponder a su desagregación por tipo y sexo de las personas. En caso de que esta instrucción no le aplique, justifíquelo en el recuadro que se encuentra al final de la tabla de respuesta.</t>
  </si>
  <si>
    <t>En caso de que registre algún valor numérico mayor a cero en el numeral 4, debe anotar el nombre de dicho(s) tipo(s) de medida(s) preventiva(s) en el recuadro destinado para tal efecto que se encuentra al final de la tabla de respuesta.</t>
  </si>
  <si>
    <t>Tipo de medida preventiva para garantizar la sanción</t>
  </si>
  <si>
    <t>ME O IG IN1</t>
  </si>
  <si>
    <t>Uso de inmovilizador vehicular</t>
  </si>
  <si>
    <t>Remisión de vehículo al depósito o corralón</t>
  </si>
  <si>
    <t>Retención temporal de documentos o placa</t>
  </si>
  <si>
    <r>
      <t xml:space="preserve">Otro tipo </t>
    </r>
    <r>
      <rPr>
        <i/>
        <sz val="8"/>
        <rFont val="Arial"/>
        <family val="2"/>
      </rPr>
      <t>(especifique)</t>
    </r>
  </si>
  <si>
    <t>10.10.-</t>
  </si>
  <si>
    <t>Anote la cantidad de infracciones de tránsito cometidas por las personas conductoras sancionadas durante el año 2024, según el tipo y sexo de las personas.</t>
  </si>
  <si>
    <t>La cantidad registrada en la columna "Total" debe ser igual o mayor a la cantidad reportada como respuesta en la columna "Total" de la pregunta 10.6, así como corresponder a su desagregación por tipo y sexo de las personas; toda vez que una persona pudo haber cometido una o más infracciones de tránsito. En caso de que esta instrucción no le aplique, justifíquelo en el recuadro que se encuentra al final de la tabla de respuesta.</t>
  </si>
  <si>
    <t>Infracciones de tránsito cometidas por las personas conductoras sancionadas, según tipo y sexo de las personas</t>
  </si>
  <si>
    <t>10.11.-</t>
  </si>
  <si>
    <t>De acuerdo con el total de infracciones de tránsito cometidas por las personas conductoras sancionadas que reportó como respuesta en la pregunta anterior, anote la cantidad de las mismas especificando su tipo, así como el tipo y sexo de las personas.</t>
  </si>
  <si>
    <t>En caso de que la cantidad reportada como respuesta en la columna "Total" de la pregunta anterior no sea un dato numérico mayor a cero, no puede registrar información en el presente reactivo.</t>
  </si>
  <si>
    <t>Para cada tipo de infracción de tránsito, en caso de que la cantidad reportada como respuesta en la pregunta 10.3 no sea un dato numérico mayor a cero, no puede registrar información en el presente reactivo.</t>
  </si>
  <si>
    <t>La suma de las cantidades registradas en la columna "Total" debe ser igual a la cantidad reportada como respuesta en la columna "Total" de la pregunta anterior, así como corresponder a su desagregación por tipo y sexo de las personas.</t>
  </si>
  <si>
    <t>GRIS FILA</t>
  </si>
  <si>
    <r>
      <t>Otras</t>
    </r>
    <r>
      <rPr>
        <i/>
        <sz val="8"/>
        <color theme="1"/>
        <rFont val="Araial"/>
      </rPr>
      <t xml:space="preserve"> (afectaciones)</t>
    </r>
  </si>
  <si>
    <t>X.4 Montos asociados a las multas impuestas</t>
  </si>
  <si>
    <r>
      <t xml:space="preserve">1.- Periodo de referencia de los datos: 
</t>
    </r>
    <r>
      <rPr>
        <b/>
        <i/>
        <sz val="8"/>
        <color theme="1"/>
        <rFont val="Arial"/>
        <family val="2"/>
      </rPr>
      <t>Durante el año:</t>
    </r>
    <r>
      <rPr>
        <i/>
        <sz val="8"/>
        <color theme="1"/>
        <rFont val="Arial"/>
        <family val="2"/>
      </rPr>
      <t xml:space="preserve"> la información se refiere a lo existente del 01 de enero al 31 de diciembre de 2024.
</t>
    </r>
    <r>
      <rPr>
        <b/>
        <i/>
        <sz val="8"/>
        <color theme="1"/>
        <rFont val="Arial"/>
        <family val="2"/>
      </rPr>
      <t>Al cierre del año:</t>
    </r>
    <r>
      <rPr>
        <i/>
        <sz val="8"/>
        <color theme="1"/>
        <rFont val="Arial"/>
        <family val="2"/>
      </rPr>
      <t xml:space="preserve"> la información se refiere a lo existente al 31 de diciembre de 2024.</t>
    </r>
  </si>
  <si>
    <t>3.- Las cifras deben anotarse en pesos mexicanos (no debe agregar la frase “miles o millones de pesos”).</t>
  </si>
  <si>
    <t>4.- No debe considerar decimales en las cifras registradas, por lo que debe redondearlas a su valor entero más cercano.</t>
  </si>
  <si>
    <t>10.12.-</t>
  </si>
  <si>
    <t>Indique si la Administración Pública de su entidad federativa tuvo registro de los montos asociados a las multas impuestas durante el año 2024 a las personas conductoras sancionadas. En caso afirmativo, anote el monto al que ascendieron dichas multas, así como la cantidad de este recuperado al cierre del referido año.</t>
  </si>
  <si>
    <t>En caso de que la cantidad reportada como respuesta en el numeral 2 de la pregunta 10.4 no sea un dato numérico mayor a cero, no puede registrar información en el presente reactivo.</t>
  </si>
  <si>
    <t>En caso de que no haya tenido registro de los montos asociados a las multas impuestas a las personas conductoras sancionadas, o no cuente con información para determinarlo, indíquelo en la columna correspondiente conforme al catálogo respectivo y deje el resto de la fila en blanco.</t>
  </si>
  <si>
    <t>La cantidad registrada en la columna "Monto recuperado relacionado con las multas impuestas durante el año" debe ser igual o menor a la cantidad reportada como respuesta en la columna "Monto al que ascendieron las multas impuestas durante el año".</t>
  </si>
  <si>
    <r>
      <t xml:space="preserve">¿Tuvo registro de los montos asociados a las multas impuestas a las personas conductoras sancionadas?
</t>
    </r>
    <r>
      <rPr>
        <i/>
        <sz val="8"/>
        <color theme="1"/>
        <rFont val="Arial"/>
        <family val="2"/>
      </rPr>
      <t>(1. Sí / 2. No / 9. No identificado)</t>
    </r>
  </si>
  <si>
    <t>Monto al que ascendieron las multas impuestas durante el año</t>
  </si>
  <si>
    <t>Monto recuperado relacionado con las multas impuestas durante el año</t>
  </si>
  <si>
    <t>ME O IG IN3</t>
  </si>
  <si>
    <t>LARGO DEC</t>
  </si>
  <si>
    <t>COMP DEC</t>
  </si>
  <si>
    <t>ES NUMERO</t>
  </si>
  <si>
    <t>10.13.-</t>
  </si>
  <si>
    <t>Anote el monto recuperado al cierre del año 2024 relacionado con las multas impuestas a las personas conductoras sancionadas.</t>
  </si>
  <si>
    <t>En caso de que no haya seleccionado el código "1" en la columna "¿Tuvo registro de los montos asociados a las multas impuestas a las personas conductoras sancionadas?" de la pregunta anterior, no puede registrar información en el presente reactivo. En caso de que esta instrucción no le aplique, justifíquelo en el recuadro que se encuentra al final de la opción de respuesta.</t>
  </si>
  <si>
    <t>Debe considerar el monto recuperado al cierre del año, independientemente de que las multas asociadas se hayan impuesto durante el mismo o en ejercicios anteriores.</t>
  </si>
  <si>
    <t>La cantidad registrada debe ser igual o mayor a la cantidad reportada como respuesta en la columna "Monto recuperado relacionado con las multas impuestas durante el año" de la pregunta anterior.</t>
  </si>
  <si>
    <t>Monto recuperado relacionado con las multas impuestas</t>
  </si>
  <si>
    <t>GRIS IN1</t>
  </si>
  <si>
    <t>Pregunta 10.3</t>
  </si>
  <si>
    <t>Instrucciones generales:</t>
  </si>
  <si>
    <t>1.- Los municipios o demarcaciones territoriales que se presentan corresponden a aquellos establecidos en el Catálogo Único de Claves de Áreas Geoestadísticas Estatales, Municipales y Localidades. Para mayor referencia, favor de consultar: https://www.inegi.org.mx/app/ageeml/</t>
  </si>
  <si>
    <t>2.- En caso de que no le sea posible identificar el municipio o demarcación territorial en donde haya ocurrido una parcialidad o la totalidad de las infracciones de tránsito, haga uso de la fila "No identificado".</t>
  </si>
  <si>
    <t>3.- En el caso de aquellos municipios o demarcaciones territoriales en donde no haya ocurrido alguna infracción de tránsito, deje la fila correspondiente en blanco.</t>
  </si>
  <si>
    <t>4.- Para cada tipo de infracción de tránsito, en caso de que la cantidad reportada como respuesta en el respectivo numeral de la pregunta 10.3 no sea un dato numérico mayor a cero, no puede registrar información en el presente Complemento.</t>
  </si>
  <si>
    <t>GRIS COLUMNA</t>
  </si>
  <si>
    <t>5.- La suma de las cantidades registradas en la columna "Total" debe ser igual a la suma de las cantidades reportadas como respuesta en la pregunta 10.3, así como corresponder a su desagregación por tipo de infracción de tránsito.</t>
  </si>
  <si>
    <t>BLANCO/BANDERA</t>
  </si>
  <si>
    <t xml:space="preserve">Municipio o demarcación territorial </t>
  </si>
  <si>
    <t>Infracciones de tránsito registradas, según tipo</t>
  </si>
  <si>
    <t>Clave</t>
  </si>
  <si>
    <t>Nombre</t>
  </si>
  <si>
    <t>2.10</t>
  </si>
  <si>
    <t>36.</t>
  </si>
  <si>
    <t>37.</t>
  </si>
  <si>
    <t>38.</t>
  </si>
  <si>
    <t>39.</t>
  </si>
  <si>
    <t>40.</t>
  </si>
  <si>
    <t>41.</t>
  </si>
  <si>
    <t>42.</t>
  </si>
  <si>
    <t>43.</t>
  </si>
  <si>
    <t>44.</t>
  </si>
  <si>
    <t>45.</t>
  </si>
  <si>
    <t>46.</t>
  </si>
  <si>
    <t>47.</t>
  </si>
  <si>
    <t>48.</t>
  </si>
  <si>
    <t>49.</t>
  </si>
  <si>
    <t>50.</t>
  </si>
  <si>
    <t>51.</t>
  </si>
  <si>
    <t>52.</t>
  </si>
  <si>
    <t>53.</t>
  </si>
  <si>
    <t>54.</t>
  </si>
  <si>
    <t>55.</t>
  </si>
  <si>
    <t>56.</t>
  </si>
  <si>
    <t>57.</t>
  </si>
  <si>
    <t>58.</t>
  </si>
  <si>
    <t>59.</t>
  </si>
  <si>
    <t>60.</t>
  </si>
  <si>
    <t>61.</t>
  </si>
  <si>
    <t>62.</t>
  </si>
  <si>
    <t>63.</t>
  </si>
  <si>
    <t>64.</t>
  </si>
  <si>
    <t>65.</t>
  </si>
  <si>
    <t>66.</t>
  </si>
  <si>
    <t>67.</t>
  </si>
  <si>
    <t>68.</t>
  </si>
  <si>
    <t>69.</t>
  </si>
  <si>
    <t>70.</t>
  </si>
  <si>
    <t>71.</t>
  </si>
  <si>
    <t>72.</t>
  </si>
  <si>
    <t>73.</t>
  </si>
  <si>
    <t>74.</t>
  </si>
  <si>
    <t>75.</t>
  </si>
  <si>
    <t>76.</t>
  </si>
  <si>
    <t>77.</t>
  </si>
  <si>
    <t>78.</t>
  </si>
  <si>
    <t>79.</t>
  </si>
  <si>
    <t>80.</t>
  </si>
  <si>
    <t>81.</t>
  </si>
  <si>
    <t>82.</t>
  </si>
  <si>
    <t>83.</t>
  </si>
  <si>
    <t>84.</t>
  </si>
  <si>
    <t>85.</t>
  </si>
  <si>
    <t>86.</t>
  </si>
  <si>
    <t>87.</t>
  </si>
  <si>
    <t>88.</t>
  </si>
  <si>
    <t>89.</t>
  </si>
  <si>
    <t>90.</t>
  </si>
  <si>
    <t>91.</t>
  </si>
  <si>
    <t>92.</t>
  </si>
  <si>
    <t>93.</t>
  </si>
  <si>
    <t>94.</t>
  </si>
  <si>
    <t>95.</t>
  </si>
  <si>
    <t>96.</t>
  </si>
  <si>
    <t>97.</t>
  </si>
  <si>
    <t>98.</t>
  </si>
  <si>
    <t>99.</t>
  </si>
  <si>
    <t>100.</t>
  </si>
  <si>
    <t>101.</t>
  </si>
  <si>
    <t>102.</t>
  </si>
  <si>
    <t>103.</t>
  </si>
  <si>
    <t>104.</t>
  </si>
  <si>
    <t>105.</t>
  </si>
  <si>
    <t>106.</t>
  </si>
  <si>
    <t>107.</t>
  </si>
  <si>
    <t>108.</t>
  </si>
  <si>
    <t>109.</t>
  </si>
  <si>
    <t>110.</t>
  </si>
  <si>
    <t>111.</t>
  </si>
  <si>
    <t>112.</t>
  </si>
  <si>
    <t>113.</t>
  </si>
  <si>
    <t>114.</t>
  </si>
  <si>
    <t>115.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</si>
  <si>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</si>
  <si>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</si>
  <si>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</si>
  <si>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</si>
  <si>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</si>
  <si>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</si>
  <si>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</si>
  <si>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</si>
  <si>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</si>
  <si>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</si>
  <si>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</si>
  <si>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</si>
  <si>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</si>
  <si>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</si>
  <si>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</si>
  <si>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</si>
  <si>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</si>
  <si>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</si>
  <si>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</si>
  <si>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</si>
  <si>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</si>
  <si>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</si>
  <si>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</si>
  <si>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</si>
  <si>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</si>
  <si>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</si>
  <si>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</si>
  <si>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</si>
  <si>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</si>
  <si>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</si>
  <si>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</si>
  <si>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</si>
  <si>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</si>
  <si>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</si>
  <si>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150.</t>
  </si>
  <si>
    <t>151.</t>
  </si>
  <si>
    <t>152.</t>
  </si>
  <si>
    <t>153.</t>
  </si>
  <si>
    <t>154.</t>
  </si>
  <si>
    <t>155.</t>
  </si>
  <si>
    <t>156.</t>
  </si>
  <si>
    <t>157.</t>
  </si>
  <si>
    <t>158.</t>
  </si>
  <si>
    <t>159.</t>
  </si>
  <si>
    <t>160.</t>
  </si>
  <si>
    <t>161.</t>
  </si>
  <si>
    <t>162.</t>
  </si>
  <si>
    <t>163.</t>
  </si>
  <si>
    <t>164.</t>
  </si>
  <si>
    <t>165.</t>
  </si>
  <si>
    <t>166.</t>
  </si>
  <si>
    <t>167.</t>
  </si>
  <si>
    <t>168.</t>
  </si>
  <si>
    <t>169.</t>
  </si>
  <si>
    <t>170.</t>
  </si>
  <si>
    <t>171.</t>
  </si>
  <si>
    <t>172.</t>
  </si>
  <si>
    <t>173.</t>
  </si>
  <si>
    <t>174.</t>
  </si>
  <si>
    <t>175.</t>
  </si>
  <si>
    <t>176.</t>
  </si>
  <si>
    <t>177.</t>
  </si>
  <si>
    <t>178.</t>
  </si>
  <si>
    <t>179.</t>
  </si>
  <si>
    <t>180.</t>
  </si>
  <si>
    <t>181.</t>
  </si>
  <si>
    <t>182.</t>
  </si>
  <si>
    <t>183.</t>
  </si>
  <si>
    <t>184.</t>
  </si>
  <si>
    <t>185.</t>
  </si>
  <si>
    <t>186.</t>
  </si>
  <si>
    <t>187.</t>
  </si>
  <si>
    <t>188.</t>
  </si>
  <si>
    <t>189.</t>
  </si>
  <si>
    <t>190.</t>
  </si>
  <si>
    <t>191.</t>
  </si>
  <si>
    <t>192.</t>
  </si>
  <si>
    <t>193.</t>
  </si>
  <si>
    <t>194.</t>
  </si>
  <si>
    <t>195.</t>
  </si>
  <si>
    <t>196.</t>
  </si>
  <si>
    <t>197.</t>
  </si>
  <si>
    <t>198.</t>
  </si>
  <si>
    <t>199.</t>
  </si>
  <si>
    <t>200.</t>
  </si>
  <si>
    <t>201.</t>
  </si>
  <si>
    <t>202.</t>
  </si>
  <si>
    <t>203.</t>
  </si>
  <si>
    <t>204.</t>
  </si>
  <si>
    <t>205.</t>
  </si>
  <si>
    <t>206.</t>
  </si>
  <si>
    <t>207.</t>
  </si>
  <si>
    <t>208.</t>
  </si>
  <si>
    <t>209.</t>
  </si>
  <si>
    <t>210.</t>
  </si>
  <si>
    <t>211.</t>
  </si>
  <si>
    <t>212.</t>
  </si>
  <si>
    <t>213.</t>
  </si>
  <si>
    <t>214.</t>
  </si>
  <si>
    <t>215.</t>
  </si>
  <si>
    <t>216.</t>
  </si>
  <si>
    <t>217.</t>
  </si>
  <si>
    <t>218.</t>
  </si>
  <si>
    <t>219.</t>
  </si>
  <si>
    <t>220.</t>
  </si>
  <si>
    <t>221.</t>
  </si>
  <si>
    <t>222.</t>
  </si>
  <si>
    <t>223.</t>
  </si>
  <si>
    <t>224.</t>
  </si>
  <si>
    <t>225.</t>
  </si>
  <si>
    <t>226.</t>
  </si>
  <si>
    <t>227.</t>
  </si>
  <si>
    <t>228.</t>
  </si>
  <si>
    <t>229.</t>
  </si>
  <si>
    <t>230.</t>
  </si>
  <si>
    <t>231.</t>
  </si>
  <si>
    <t>232.</t>
  </si>
  <si>
    <t>233.</t>
  </si>
  <si>
    <t>234.</t>
  </si>
  <si>
    <t>235.</t>
  </si>
  <si>
    <t>236.</t>
  </si>
  <si>
    <t>237.</t>
  </si>
  <si>
    <t>238.</t>
  </si>
  <si>
    <t>239.</t>
  </si>
  <si>
    <t>240.</t>
  </si>
  <si>
    <t>241.</t>
  </si>
  <si>
    <t>242.</t>
  </si>
  <si>
    <t>243.</t>
  </si>
  <si>
    <t>244.</t>
  </si>
  <si>
    <t>245.</t>
  </si>
  <si>
    <t>246.</t>
  </si>
  <si>
    <t>247.</t>
  </si>
  <si>
    <t>248.</t>
  </si>
  <si>
    <t>249.</t>
  </si>
  <si>
    <t>250.</t>
  </si>
  <si>
    <t>251.</t>
  </si>
  <si>
    <t>252.</t>
  </si>
  <si>
    <t>253.</t>
  </si>
  <si>
    <t>254.</t>
  </si>
  <si>
    <t>255.</t>
  </si>
  <si>
    <t>256.</t>
  </si>
  <si>
    <t>257.</t>
  </si>
  <si>
    <t>258.</t>
  </si>
  <si>
    <t>259.</t>
  </si>
  <si>
    <t>260.</t>
  </si>
  <si>
    <t>261.</t>
  </si>
  <si>
    <t>262.</t>
  </si>
  <si>
    <t>263.</t>
  </si>
  <si>
    <t>264.</t>
  </si>
  <si>
    <t>265.</t>
  </si>
  <si>
    <t>266.</t>
  </si>
  <si>
    <t>267.</t>
  </si>
  <si>
    <t>268.</t>
  </si>
  <si>
    <t>269.</t>
  </si>
  <si>
    <t>270.</t>
  </si>
  <si>
    <t>271.</t>
  </si>
  <si>
    <t>272.</t>
  </si>
  <si>
    <t>273.</t>
  </si>
  <si>
    <t>274.</t>
  </si>
  <si>
    <t>275.</t>
  </si>
  <si>
    <t>276.</t>
  </si>
  <si>
    <t>277.</t>
  </si>
  <si>
    <t>278.</t>
  </si>
  <si>
    <t>279.</t>
  </si>
  <si>
    <t>280.</t>
  </si>
  <si>
    <t>281.</t>
  </si>
  <si>
    <t>282.</t>
  </si>
  <si>
    <t>283.</t>
  </si>
  <si>
    <t>284.</t>
  </si>
  <si>
    <t>285.</t>
  </si>
  <si>
    <t>286.</t>
  </si>
  <si>
    <t>287.</t>
  </si>
  <si>
    <t>288.</t>
  </si>
  <si>
    <t>289.</t>
  </si>
  <si>
    <t>290.</t>
  </si>
  <si>
    <t>291.</t>
  </si>
  <si>
    <t>292.</t>
  </si>
  <si>
    <t>293.</t>
  </si>
  <si>
    <t>294.</t>
  </si>
  <si>
    <t>295.</t>
  </si>
  <si>
    <t>296.</t>
  </si>
  <si>
    <t>297.</t>
  </si>
  <si>
    <t>298.</t>
  </si>
  <si>
    <t>299.</t>
  </si>
  <si>
    <t>300.</t>
  </si>
  <si>
    <t>301.</t>
  </si>
  <si>
    <t>302.</t>
  </si>
  <si>
    <t>303.</t>
  </si>
  <si>
    <t>304.</t>
  </si>
  <si>
    <t>305.</t>
  </si>
  <si>
    <t>306.</t>
  </si>
  <si>
    <t>307.</t>
  </si>
  <si>
    <t>308.</t>
  </si>
  <si>
    <t>309.</t>
  </si>
  <si>
    <t>310.</t>
  </si>
  <si>
    <t>311.</t>
  </si>
  <si>
    <t>312.</t>
  </si>
  <si>
    <t>313.</t>
  </si>
  <si>
    <t>314.</t>
  </si>
  <si>
    <t>315.</t>
  </si>
  <si>
    <t>316.</t>
  </si>
  <si>
    <t>317.</t>
  </si>
  <si>
    <t>318.</t>
  </si>
  <si>
    <t>319.</t>
  </si>
  <si>
    <t>320.</t>
  </si>
  <si>
    <t>321.</t>
  </si>
  <si>
    <t>322.</t>
  </si>
  <si>
    <t>323.</t>
  </si>
  <si>
    <t>324.</t>
  </si>
  <si>
    <t>325.</t>
  </si>
  <si>
    <t>326.</t>
  </si>
  <si>
    <t>327.</t>
  </si>
  <si>
    <t>328.</t>
  </si>
  <si>
    <t>329.</t>
  </si>
  <si>
    <t>330.</t>
  </si>
  <si>
    <t>331.</t>
  </si>
  <si>
    <t>332.</t>
  </si>
  <si>
    <t>333.</t>
  </si>
  <si>
    <t>334.</t>
  </si>
  <si>
    <t>335.</t>
  </si>
  <si>
    <t>336.</t>
  </si>
  <si>
    <t>337.</t>
  </si>
  <si>
    <t>338.</t>
  </si>
  <si>
    <t>339.</t>
  </si>
  <si>
    <t>340.</t>
  </si>
  <si>
    <t>341.</t>
  </si>
  <si>
    <t>342.</t>
  </si>
  <si>
    <t>343.</t>
  </si>
  <si>
    <t>344.</t>
  </si>
  <si>
    <t>345.</t>
  </si>
  <si>
    <t>346.</t>
  </si>
  <si>
    <t>347.</t>
  </si>
  <si>
    <t>348.</t>
  </si>
  <si>
    <t>349.</t>
  </si>
  <si>
    <t>350.</t>
  </si>
  <si>
    <t>351.</t>
  </si>
  <si>
    <t>352.</t>
  </si>
  <si>
    <t>353.</t>
  </si>
  <si>
    <t>354.</t>
  </si>
  <si>
    <t>355.</t>
  </si>
  <si>
    <t>356.</t>
  </si>
  <si>
    <t>357.</t>
  </si>
  <si>
    <t>358.</t>
  </si>
  <si>
    <t>359.</t>
  </si>
  <si>
    <t>360.</t>
  </si>
  <si>
    <t>361.</t>
  </si>
  <si>
    <t>362.</t>
  </si>
  <si>
    <t>363.</t>
  </si>
  <si>
    <t>364.</t>
  </si>
  <si>
    <t>365.</t>
  </si>
  <si>
    <t>366.</t>
  </si>
  <si>
    <t>367.</t>
  </si>
  <si>
    <t>368.</t>
  </si>
  <si>
    <t>369.</t>
  </si>
  <si>
    <t>370.</t>
  </si>
  <si>
    <t>371.</t>
  </si>
  <si>
    <t>372.</t>
  </si>
  <si>
    <t>373.</t>
  </si>
  <si>
    <t>374.</t>
  </si>
  <si>
    <t>375.</t>
  </si>
  <si>
    <t>376.</t>
  </si>
  <si>
    <t>377.</t>
  </si>
  <si>
    <t>378.</t>
  </si>
  <si>
    <t>379.</t>
  </si>
  <si>
    <t>380.</t>
  </si>
  <si>
    <t>381.</t>
  </si>
  <si>
    <t>382.</t>
  </si>
  <si>
    <t>383.</t>
  </si>
  <si>
    <t>384.</t>
  </si>
  <si>
    <t>385.</t>
  </si>
  <si>
    <t>386.</t>
  </si>
  <si>
    <t>387.</t>
  </si>
  <si>
    <t>388.</t>
  </si>
  <si>
    <t>389.</t>
  </si>
  <si>
    <t>390.</t>
  </si>
  <si>
    <t>391.</t>
  </si>
  <si>
    <t>392.</t>
  </si>
  <si>
    <t>393.</t>
  </si>
  <si>
    <t>394.</t>
  </si>
  <si>
    <t>395.</t>
  </si>
  <si>
    <t>396.</t>
  </si>
  <si>
    <t>397.</t>
  </si>
  <si>
    <t>398.</t>
  </si>
  <si>
    <t>399.</t>
  </si>
  <si>
    <t>400.</t>
  </si>
  <si>
    <t>401.</t>
  </si>
  <si>
    <t>402.</t>
  </si>
  <si>
    <t>403.</t>
  </si>
  <si>
    <t>404.</t>
  </si>
  <si>
    <t>405.</t>
  </si>
  <si>
    <t>406.</t>
  </si>
  <si>
    <t>407.</t>
  </si>
  <si>
    <t>408.</t>
  </si>
  <si>
    <t>409.</t>
  </si>
  <si>
    <t>410.</t>
  </si>
  <si>
    <t>411.</t>
  </si>
  <si>
    <t>412.</t>
  </si>
  <si>
    <t>413.</t>
  </si>
  <si>
    <t>414.</t>
  </si>
  <si>
    <t>415.</t>
  </si>
  <si>
    <t>416.</t>
  </si>
  <si>
    <t>417.</t>
  </si>
  <si>
    <t>418.</t>
  </si>
  <si>
    <t>419.</t>
  </si>
  <si>
    <t>420.</t>
  </si>
  <si>
    <t>421.</t>
  </si>
  <si>
    <t>422.</t>
  </si>
  <si>
    <t>423.</t>
  </si>
  <si>
    <t>424.</t>
  </si>
  <si>
    <t>425.</t>
  </si>
  <si>
    <t>426.</t>
  </si>
  <si>
    <t>427.</t>
  </si>
  <si>
    <t>428.</t>
  </si>
  <si>
    <t>429.</t>
  </si>
  <si>
    <t>430.</t>
  </si>
  <si>
    <t>431.</t>
  </si>
  <si>
    <t>432.</t>
  </si>
  <si>
    <t>433.</t>
  </si>
  <si>
    <t>434.</t>
  </si>
  <si>
    <t>435.</t>
  </si>
  <si>
    <t>436.</t>
  </si>
  <si>
    <t>437.</t>
  </si>
  <si>
    <t>438.</t>
  </si>
  <si>
    <t>439.</t>
  </si>
  <si>
    <t>440.</t>
  </si>
  <si>
    <t>441.</t>
  </si>
  <si>
    <t>442.</t>
  </si>
  <si>
    <t>443.</t>
  </si>
  <si>
    <t>444.</t>
  </si>
  <si>
    <t>445.</t>
  </si>
  <si>
    <t>446.</t>
  </si>
  <si>
    <t>447.</t>
  </si>
  <si>
    <t>448.</t>
  </si>
  <si>
    <t>449.</t>
  </si>
  <si>
    <t>450.</t>
  </si>
  <si>
    <t>451.</t>
  </si>
  <si>
    <t>452.</t>
  </si>
  <si>
    <t>453.</t>
  </si>
  <si>
    <t>454.</t>
  </si>
  <si>
    <t>455.</t>
  </si>
  <si>
    <t>456.</t>
  </si>
  <si>
    <t>457.</t>
  </si>
  <si>
    <t>458.</t>
  </si>
  <si>
    <t>459.</t>
  </si>
  <si>
    <t>460.</t>
  </si>
  <si>
    <t>461.</t>
  </si>
  <si>
    <t>462.</t>
  </si>
  <si>
    <t>463.</t>
  </si>
  <si>
    <t>464.</t>
  </si>
  <si>
    <t>465.</t>
  </si>
  <si>
    <t>466.</t>
  </si>
  <si>
    <t>467.</t>
  </si>
  <si>
    <t>468.</t>
  </si>
  <si>
    <t>469.</t>
  </si>
  <si>
    <t>470.</t>
  </si>
  <si>
    <t>471.</t>
  </si>
  <si>
    <t>472.</t>
  </si>
  <si>
    <t>473.</t>
  </si>
  <si>
    <t>474.</t>
  </si>
  <si>
    <t>475.</t>
  </si>
  <si>
    <t>476.</t>
  </si>
  <si>
    <t>477.</t>
  </si>
  <si>
    <t>478.</t>
  </si>
  <si>
    <t>479.</t>
  </si>
  <si>
    <t>480.</t>
  </si>
  <si>
    <t>481.</t>
  </si>
  <si>
    <t>482.</t>
  </si>
  <si>
    <t>483.</t>
  </si>
  <si>
    <t>484.</t>
  </si>
  <si>
    <t>485.</t>
  </si>
  <si>
    <t>486.</t>
  </si>
  <si>
    <t>487.</t>
  </si>
  <si>
    <t>488.</t>
  </si>
  <si>
    <t>489.</t>
  </si>
  <si>
    <t>490.</t>
  </si>
  <si>
    <t>491.</t>
  </si>
  <si>
    <t>492.</t>
  </si>
  <si>
    <t>493.</t>
  </si>
  <si>
    <t>494.</t>
  </si>
  <si>
    <t>495.</t>
  </si>
  <si>
    <t>496.</t>
  </si>
  <si>
    <t>497.</t>
  </si>
  <si>
    <t>498.</t>
  </si>
  <si>
    <t>499.</t>
  </si>
  <si>
    <t>500.</t>
  </si>
  <si>
    <t>501.</t>
  </si>
  <si>
    <t>502.</t>
  </si>
  <si>
    <t>503.</t>
  </si>
  <si>
    <t>504.</t>
  </si>
  <si>
    <t>505.</t>
  </si>
  <si>
    <t>506.</t>
  </si>
  <si>
    <t>507.</t>
  </si>
  <si>
    <t>508.</t>
  </si>
  <si>
    <t>509.</t>
  </si>
  <si>
    <t>510.</t>
  </si>
  <si>
    <t>511.</t>
  </si>
  <si>
    <t>512.</t>
  </si>
  <si>
    <t>513.</t>
  </si>
  <si>
    <t>514.</t>
  </si>
  <si>
    <t>515.</t>
  </si>
  <si>
    <t>516.</t>
  </si>
  <si>
    <t>517.</t>
  </si>
  <si>
    <t>518.</t>
  </si>
  <si>
    <t>519.</t>
  </si>
  <si>
    <t>520.</t>
  </si>
  <si>
    <t>521.</t>
  </si>
  <si>
    <t>522.</t>
  </si>
  <si>
    <t>523.</t>
  </si>
  <si>
    <t>524.</t>
  </si>
  <si>
    <t>525.</t>
  </si>
  <si>
    <t>526.</t>
  </si>
  <si>
    <t>527.</t>
  </si>
  <si>
    <t>528.</t>
  </si>
  <si>
    <t>529.</t>
  </si>
  <si>
    <t>530.</t>
  </si>
  <si>
    <t>531.</t>
  </si>
  <si>
    <t>532.</t>
  </si>
  <si>
    <t>533.</t>
  </si>
  <si>
    <t>534.</t>
  </si>
  <si>
    <t>535.</t>
  </si>
  <si>
    <t>536.</t>
  </si>
  <si>
    <t>537.</t>
  </si>
  <si>
    <t>538.</t>
  </si>
  <si>
    <t>539.</t>
  </si>
  <si>
    <t>540.</t>
  </si>
  <si>
    <t>541.</t>
  </si>
  <si>
    <t>542.</t>
  </si>
  <si>
    <t>543.</t>
  </si>
  <si>
    <t>544.</t>
  </si>
  <si>
    <t>545.</t>
  </si>
  <si>
    <t>546.</t>
  </si>
  <si>
    <t>547.</t>
  </si>
  <si>
    <t>548.</t>
  </si>
  <si>
    <t>549.</t>
  </si>
  <si>
    <t>550.</t>
  </si>
  <si>
    <t>551.</t>
  </si>
  <si>
    <t>552.</t>
  </si>
  <si>
    <t>553.</t>
  </si>
  <si>
    <t>554.</t>
  </si>
  <si>
    <t>555.</t>
  </si>
  <si>
    <t>556.</t>
  </si>
  <si>
    <t>557.</t>
  </si>
  <si>
    <t>558.</t>
  </si>
  <si>
    <t>559.</t>
  </si>
  <si>
    <t>560.</t>
  </si>
  <si>
    <t>561.</t>
  </si>
  <si>
    <t>562.</t>
  </si>
  <si>
    <t>563.</t>
  </si>
  <si>
    <t>564.</t>
  </si>
  <si>
    <t>565.</t>
  </si>
  <si>
    <t>566.</t>
  </si>
  <si>
    <t>567.</t>
  </si>
  <si>
    <t>568.</t>
  </si>
  <si>
    <t>569.</t>
  </si>
  <si>
    <t>570.</t>
  </si>
  <si>
    <t>571.</t>
  </si>
  <si>
    <t>572.</t>
  </si>
  <si>
    <t>573.</t>
  </si>
  <si>
    <t>574.</t>
  </si>
  <si>
    <t>575.</t>
  </si>
  <si>
    <t>El presente Anexo tiene por objeto ofrecer agrupadamente una lista de conductas, señaladas como infracciones de tránsito en las disposiciones normativas en materia de tránsito, movilidad y vialidad, en respuesta a la necesidad de generar estadística en este tema, a fin de apoyar los procesos de políticas públicas.</t>
  </si>
  <si>
    <t>La agrupación de cada una de las infracciones de tránsito se hace con base en categorías estadísticas que refieren al tipo de afectación derivada de la realización de un acto u omisión contrario al deber u obligación que menoscabe la salvaguarda, la integridad y los derechos de las personas en materia de tránsito, movilidad y seguridad vial, la cual se divide en:</t>
  </si>
  <si>
    <t>a) Tipo de afectación y
b) Tipo de infracción de tránsito</t>
  </si>
  <si>
    <r>
      <t>A continuación, se presentan los 6 grupos de afectaciones, así como los</t>
    </r>
    <r>
      <rPr>
        <sz val="9"/>
        <color rgb="FFFF0000"/>
        <rFont val="Arial"/>
        <family val="2"/>
      </rPr>
      <t xml:space="preserve"> </t>
    </r>
    <r>
      <rPr>
        <sz val="9"/>
        <rFont val="Arial"/>
        <family val="2"/>
      </rPr>
      <t>51</t>
    </r>
    <r>
      <rPr>
        <sz val="9"/>
        <color rgb="FFFF0000"/>
        <rFont val="Arial"/>
        <family val="2"/>
      </rPr>
      <t xml:space="preserve"> </t>
    </r>
    <r>
      <rPr>
        <sz val="9"/>
        <color theme="1"/>
        <rFont val="Arial"/>
        <family val="2"/>
      </rPr>
      <t>tipos de infracciones de tránsito, con sus respectivas descripciones:</t>
    </r>
  </si>
  <si>
    <t>01. Mal manejo vial.</t>
  </si>
  <si>
    <t>01.01 Conducir a exceso de velocidad.</t>
  </si>
  <si>
    <t>Consiste en la conducción de vehículos por las vías, calles, avenidas, carreteras, puentes o autopistas, rebasando el límite máximo de velocidad establecido e indicado para cada zona y tipo de vialidad. Se consideran los casos de exceder la velocidad de circulación establecida; no disminuir la velocidad al circular frente a escuelas, hospitales, lugares de espectáculos y demás centros de reunión; no disminuir la velocidad en zona de reductores; entre otras con características similares.</t>
  </si>
  <si>
    <t>01.02 Conducir vehículos en estado de ebriedad o drogado.</t>
  </si>
  <si>
    <t>Consiste en conducir o permitir que se conduzca cualquier tipo de vehículo automotor o maquinaria de dimensiones similares o mayores, en notorio estado de intoxicación o ebriedad; así como el consumo o ingesta simultánea de alcohol, estimulantes, sustancias depresoras del sistema nervioso central u otras sustancias que afecten las habilidades psicomotrices de la persona conductora mientras maneja el vehículo. Se consideran los casos de conducir con aliento alcohólico; conducir vehículos de propulsión mecánica, animal o humana, en estado de ebriedad incompleta, completa o en evidente estado de ebriedad; así como la conducción cuando sus facultades físicas o mentales se encuentren alteradas por el influjo de drogas, estupefacientes o medicamentos; entre otras con características similares.</t>
  </si>
  <si>
    <t>01.03 No utilizar las luces direccionales, intermitentes o de emergencia para realizar maniobras.</t>
  </si>
  <si>
    <t>Consiste en la conducción de vehículos omitiendo el uso o empleo adecuado de las luces direccionales, intermitentes, estacionarias o de emergencia, previo a realizar una maniobra de incorporación o salida de una vía; para alertar antes de dar vuelta o virar en cualquier sentido, realizar cambio de carril, rebasar o adelantar a otro automóvil; para avisar de la entrada o salida de garajes; previo a circular a baja velocidad, realizar maniobras de estacionamiento o cualquier otro movimiento al circular que pueda representar un riesgo de colisión para las demás personas usuarias de la vía, calle, carretera o autopista. Se consideran los casos en los que se empleen las luces direccionales o de emergencia en casos innecesarios; entre otras con características similares.</t>
  </si>
  <si>
    <t>01.04 Rebasar en zonas o carriles prohibidos, con raya continua, en curva o pendientes.</t>
  </si>
  <si>
    <t>Consiste en la conducción de vehículos realizando la maniobra correspondiente para rebasar o adelantar a otro vehículo en zonas de la vía en las que se indique su prohibición, en carreteras o autopistas de doble sentido cuando exista raya continua o doble raya. Se consideran los casos de rebasar por la derecha o por el acotamiento; rebasar invadiendo un carril de sentido contrario, exclusivo de transporte público o contraflujo; rebasar a algún vehículo por el mismo carril; rebasar en zonas permitidas sin la debida precaución; rebasar en curvas o pendientes prolongadas; entre otras con características similares.</t>
  </si>
  <si>
    <t>01.05 Conducir en sentido contrario, contraflujo o reversa.</t>
  </si>
  <si>
    <t>Consiste en la conducción de vehículos en sentido contrario de la circulación, en contraflujo o conducir en reversa una mayor distancia de la permitida. Se consideran los casos de accionar vehículos en el sentido opuesto al indicado en los señalamientos en vías de circulación continua o intersecciones; hacer circular un vehículo en reversa sin tomar las debidas precauciones; entre otras con características similares.</t>
  </si>
  <si>
    <t>01.06 Dar vuelta en zonas o lugares prohibidos.</t>
  </si>
  <si>
    <t>Consiste en la conducción de vehículos realizando la maniobra correspondiente para virar, girar o dar vuelta en cualquier sentido de la vía, vuelta en "u" o retorno, cuando exista la prohibición expresa de hacerlo. Se consideran los casos de dar vuelta para colocarse en sentido opuesto, en o cerca de una curva o una cima donde el vehículo no pueda ser visto por otra persona conductora, desde una distancia de seguridad, de acuerdo con la velocidad máxima permitida; entre otras con características similares.</t>
  </si>
  <si>
    <t>01.07 No respetar las señales del semáforo o la señalización vial.</t>
  </si>
  <si>
    <t>Consiste en la conducción de vehículos sin respetar las indicaciones de los semáforos, siendo el color verde para avanzar, el amarillo para precaución y el rojo para hacer alto total; conducir vehículos sin respetar cualquiera de los dispositivos viales o las señalizaciones de tránsito pintadas, instaladas o colocadas en el pavimento, postes, letreros, anuncios o luminarias. Se consideran los casos de desobedecer o pasarse la señal de alto de la luz roja; no atender los señalamientos viales en cualquiera de sus formas; entre otras con características similares.</t>
  </si>
  <si>
    <t>01.08 No respetar las indicaciones del personal policial de tránsito o vialidad.</t>
  </si>
  <si>
    <t>Consiste en cualquier acción u omisión que, realizada por las personas automovilistas, implique desobedecer, desconocer o no acatar las indicaciones, instrucciones o disposiciones del personal policial de tránsito o vialidad, así como interferir en el desempeño de sus funciones o no permitir que las lleven a cabo de manera óptima. Se consideran los casos en los que habiendo cometido una infracción no se espere el folio o la boleta de infracción; no detener la marcha ante la indicación de una persona agente vial o darse a la fuga; negarse a mostrar la documentación vehicular requerida o identificarse debidamente; entre otras con características similares.</t>
  </si>
  <si>
    <t>01.09 No tomar las medidas de precaución o reducción de velocidad para permitir la preferencia de paso y cruce peatonal.</t>
  </si>
  <si>
    <t>Consiste en la conducción de vehículos sin tomar las medidas de precaución necesarias que permitan a las personas transeúntes, transitar con seguridad. Se consideran los casos de no reducir la velocidad para permitirles el paso preferente en los cruceros, esquinas y en las zonas indicadas con reductores, topes, discos o señales de circulación peatonal; detenerse sobre zonas pintadas con "líneas de cebra", en zonas con banquetas pintadas en color rojo, esquinas, cruces e intersecciones viales, impidiendo la libre circulación peatonal; entre otras con características similares.</t>
  </si>
  <si>
    <t>01.10 Impedir, bloquear o no permitir el paso de vehículos de emergencia.</t>
  </si>
  <si>
    <t>Consiste en la conducción de vehículos por cualquier vialidad sin dar preferencia de paso, impedir, bloquear u obstaculizar la circulación a los vehículos de emergencia cuando estos mantengan sus señales luminosas o sonoras encendidas. Se consideran los casos de rebasar, intentar adelantar o perseguir a un vehículo de emergencia, no disminuir la velocidad o no alinearse a la derecha para permitirle el paso; no reducir la velocidad al tener contacto visual con vehículos de emergencia que se encuentren en la superficie de rodamiento; entre otras con características similares.</t>
  </si>
  <si>
    <t>01.11 Conducir sin cortesía o sin guardar la distancia de seguridad requerida entre automóviles.</t>
  </si>
  <si>
    <t>Consiste en conducir sin precaución, cortesía o consideración; así como en la conducción de vehículos sin guardar o respetar la distancia apropiada entre automóviles establecida por la normatividad aplicable, según el tipo de vialidad. Se consideran los casos de no conducir por el carril derecho; conducción temeraria; conducir zigzagueando, realizar maniobras de cambio de carril sin precaución; no respetar la preferencia de paso vehicular; entre otras con características similares.</t>
  </si>
  <si>
    <t>01.12 Participar en competencias vehiculares en lugares no permitidos.</t>
  </si>
  <si>
    <t>Consiste en participar como persona conductora o acompañante en competencias o carreras con vehículos de motor en vialidades públicas o en lugares no autorizados, así como colaborar en la realización, organización o promoción de estos eventos. Se consideran los casos de arrancones; juegos de velocidad excesiva; carreras clandestinas; entre otras con características similares.</t>
  </si>
  <si>
    <t>01.99 Otras infracciones relacionadas con el mal manejo vial.</t>
  </si>
  <si>
    <t>Contempla todas aquellas acciones u omisiones que no hayan sido enunciadas en las descripciones anteriores, pero que por sus características refieran infracciones relacionadas con el mal manejo vial.</t>
  </si>
  <si>
    <t>02. Obstrucción y conflicto vial.</t>
  </si>
  <si>
    <t>02.01 Invadir o circular por zonas destinadas al tránsito y cruce de personas.</t>
  </si>
  <si>
    <t>Consiste en la conducción de cualquier tipo de vehículo, invadiendo, obstaculizando u obstruyendo de forma parcial o total, zonas destinadas al tránsito y cruce de las personas. Se consideran los casos de circular por zonas exclusivas para el tránsito peatonal como banquetas, camellones, andadores peatonales, acotamientos, jardines, isletas o cualquier espacio no destinado para el tránsito vehicular; circular por carriles o zonas prohibidas en las que exista de manera expresa alguna señalización con restricción temporal o permanente para la circulación vehicular; circular por el acotamiento de la vía; entre otras con características similares.</t>
  </si>
  <si>
    <t>02.02 Invadir carriles para uso exclusivo de bicicletas.</t>
  </si>
  <si>
    <t>Consiste en la conducción de vehículos invadiendo de forma parcial o total las ciclopistas, carriles o zonas viales, balizadas, señalizadas y destinadas para el uso exclusivo de las personas ciclistas. Se consideran los casos de transitar vehículos motorizados sobre ciclovías no compartidas; circular vehículos automotores por la ciclovía; circular ocupando parte del carril de las ciclovías obstaculizando el libre flujo de las personas ciclistas; entre otras con características similares.</t>
  </si>
  <si>
    <t>02.03 Invadir o circular en los carriles exclusivos del transporte público, ya sea en el sentido de la vía o en contraflujo.</t>
  </si>
  <si>
    <t>Consiste en la conducción de vehículos utilizando o invadiendo de forma parcial o total los carriles exclusivos para el transporte público, ya sea en el mismo sentido de la circulación o en carril de contraflujo. Se consideran los casos de no respetar los carriles confinados para el transporte público; entre otras con características similares.</t>
  </si>
  <si>
    <t>02.04 Estacionarse en lugares prohibidos, en doble fila, sobre la banqueta o en lugares de cobro regulado omitiendo el pago.</t>
  </si>
  <si>
    <t>Consiste en estacionar cualquier vehículo en los lugares y modalidades que estén expresamente prohibidos por la normatividad aplicable; estacionarse en doble fila; sobre la banqueta o camellones; en sentido contrario de la circulación u obstruyéndola; estacionarse en espacios designados para las paradas oficiales de transporte público, servicios de emergencia o hidrantes para uso de los cuerpos de bomberos; estacionarse obstruyendo garajes, entradas, cocheras o rampas de accesibilidad; estacionarse en espacios reservados para personas con discapacidad, mujeres embarazadas o personas de la tercera edad; estacionarse frente a bancos, hospitales, escuelas o en cualquier lugar en el que exista prohibición expresa o limitación de horario. Se consideran los casos de estacionarse en zonas de cobro reguladas omitiendo el pago del parquímetro, exceder el tiempo pagado u ocupar más de un lugar; estacionar un vehículo y dejarlo con el motor encendido; entre otras con características similares.</t>
  </si>
  <si>
    <t>02.05 No respetar el no circula, programas ambientales de restricción vehicular o circular con vehículos visiblemente contaminantes.</t>
  </si>
  <si>
    <t>Consiste en la conducción de cualquier vehículo que, de acuerdo con la normativa local, tenga prohibido circular durante los días, periodos, horarios o zonas de restricción establecidos en las diversas fases de los programas de mitigación de contingencias ambientales atmosféricas existentes, como el "Hoy no circula". Se consideran los casos de circular vehículos visiblemente contaminantes o que emitan exceso de humo; entre otras con características similares.</t>
  </si>
  <si>
    <t>02.06 Tirar o arrojar basura o materiales desde el interior de los vehículos en las vías de circulación.</t>
  </si>
  <si>
    <t>Consiste en tirar o arrojar basura, desechos, escombro o cualquier tipo de sustancia desde el interior de los vehículos, que represente un peligro para la circulación en las vías, calles, caminos, carreteras, autopistas, puentes o zonas utilizadas para el tránsito vehicular. Se consideran los casos de aventar objetos, materiales o líquidos que obstruyan o contaminen la vía pública; arrojar basura o desperdicio desde el interior de los vehículos; entre otras con características similares.</t>
  </si>
  <si>
    <t>02.07 Realizar maniobras de carga y descarga afectando la circulación vial o hacerlo fuera del horario permitido.</t>
  </si>
  <si>
    <t>Consiste en realizar trabajos de carga y descarga de mercancías; mudanza de muebles o instrumentos de trabajo invadiendo parcial o totalmente las vialidades, de tal forma que las maniobras afecten, obstaculicen o dificulten el tránsito normal de vehículos, personas ciclistas o transeúntes; realizar estas maniobras fuera del horario permitido o establecido; o bien, hacerlo sin el permiso correspondiente. Se consideran los casos de no sujetarse estrictamente a las rutas e itinerarios de carga y descarga autorizados; no ocupar el equipo de maniobras adecuado de carga y descarga o de sustancias tóxicas y peligrosas para evitar obstaculizar la circulación vial; entre otras con características similares.</t>
  </si>
  <si>
    <t>02.08 Ruido excesivo con el motor, bocinas, claxon u otro dispositivo, al conducir.</t>
  </si>
  <si>
    <t>Consiste en la conducción de vehículos generando ruido excesivo por acelerar desmedidamente el motor, por tener el escape modificado o en mal estado, por utilizar el claxon de forma indebida, por emplear bocinas, altoparlantes o equipo de sonido con un volumen muy alto, causando molestia a las personas automovilistas, ciclistas o transeúntes. Se consideran los casos de utilizar indebidamente la bocina, especialmente cerca de hospitales, debiendo utilizarla solo para evitar accidentes; modificar el claxon y silenciadores de fábrica o la instalación de dispositivos como válvulas de escape u otros similares que produzcan ruido excesivo; entre otras con características similares.</t>
  </si>
  <si>
    <t>02.09 Vehículo obstruyendo las vías de circulación.</t>
  </si>
  <si>
    <t>Consiste en abandonar cualquier tipo de vehículo en las vías de circulación de tal forma que represente una obstrucción, riesgo a la circulación o se encuentre en lugares prohibidos. Se consideran los casos de no retirar de las vías de circulación vehículos descompuestos o con fallas mecánicas; no remover vehículos o partes de vehículos siniestrados posterior a un hecho de tránsito; entre otras con características similares.</t>
  </si>
  <si>
    <t>02.10 Orinar o defecar en cualquier vía de circulación vehicular.</t>
  </si>
  <si>
    <t>Consiste en orinar o defecar en las vías, calles, caminos, carreteras, autopistas, puentes o zonas utilizadas para el tránsito vehicular. Se consideran los casos en los que las personas conductoras realicen sus necesidades fisiológicas en las vías de circulación vehicular; entre otras con características similares.</t>
  </si>
  <si>
    <t>02.11 Insultar, denigrar o golpear al personal policial de tránsito o vialidad.</t>
  </si>
  <si>
    <t>Consiste en insultar, golpear o dirigirse al personal policial de tránsito o vialidad con amenazas, palabras altisonantes o denigrantes, durante el desempeño de sus funciones o con motivo de las mismas. Se consideran los casos en los que se propinen golpes, empujones, jalones, se humille o se agreda verbalmente a personas policías de tránsito o vialidad; proferir groserías a las autoridades de tránsito o vialidad, ya sea con palabras, señales, con el claxon del vehículo o cualquier otra forma de lenguaje hostil u ofensivo; entre otras con características similares.</t>
  </si>
  <si>
    <t>02.99 Otras infracciones relacionadas con la obstrucción y conflicto vial.</t>
  </si>
  <si>
    <t>Contempla todas aquellas acciones u omisiones que no hayan sido enunciadas en las descripciones anteriores, pero que por sus características refieran infracciones relacionadas con la obstrucción a la movilidad y conflictos viales.</t>
  </si>
  <si>
    <t>03. Inseguridad vial.</t>
  </si>
  <si>
    <t>03.01 Conducir motocicletas sin casco o equipo de seguridad.</t>
  </si>
  <si>
    <t>Consiste en conducir motocicletas o llevar personas pasajeras en ellas sin usar casco, lentes protectores u otros accesorios de seguridad. Se consideran los casos de no usar casco o anteojos de seguridad, la persona conductora o las personas acompañantes; conducir o viajar en motocicletas, motobicicletas o motonetas sin el casco de protección correspondiente; entre otras con características similares.</t>
  </si>
  <si>
    <t>03.02 Conducir sin cinturón de seguridad.</t>
  </si>
  <si>
    <t>Consiste en la conducción de vehículos sin utilizar el cinturón de seguridad o hacerlo inadecuadamente, tanto la persona conductora como las personas acompañantes. Se consideran los casos de no hacer que las personas pasajeras utilicen el cinturón de seguridad; los ocupantes del vehículo que vayan al frente no se pongan el cinturón de seguridad; entre otras con características similares.</t>
  </si>
  <si>
    <t>03.03 Conducir utilizando celulares, equipo electrónico o cualquier tipo de distractores.</t>
  </si>
  <si>
    <t>Consiste en la conducción de vehículos manipulando teléfonos celulares, dispositivos de comunicación, equipo tecnológico de datos, video o sonido, sin utilizar accesorios "manos libres"; conducir sujetando personas, animales, objetos o realizar cualquier acción que represente un distractor o que pueda impedir la adecuada conducción del vehículo. Se consideran los casos de circular y que alguna persona se le recargue en el costado derecho a la persona conductora; transportar a una persona entre quien conduce y el manubrio; no sujetar con ambas manos el volante; permitir que otra persona tome el control del volante desde un lugar diferente al de la persona que va conduciendo; entre otras con características similares.</t>
  </si>
  <si>
    <t>03.04 Conducir con más personas de las permitidas según la capacidad del vehículo o transportar personas en el exterior del vehículo.</t>
  </si>
  <si>
    <t>Consiste en la conducción de vehículos transportando más personas de las indicadas o especificadas en la tarjeta de circulación, de acuerdo con la capacidad del vehículo. Se consideran los casos de transportar a más de una persona por asiento; transportar personas en el estribo, cajuela, área de carga, batea o caja, salpicaderas, defensas, toldo, sujetas en el exterior del vehículo o cualquier otro espacio que no esté diseñado para tal fin; llevar personas en el interior del vehículo cuanto sea transportado o remolcado en maniobras de arrastre; entre otras con características similares.</t>
  </si>
  <si>
    <t>03.05 Conducir vehículos con niñas o niños en los asientos delanteros, en motos o sin la silla de seguridad.</t>
  </si>
  <si>
    <t>Consiste en transportar a niñas o niños en los asientos delanteros de vehículos automotores; sin la silla de seguridad o sistema de sujeción adecuado a su edad y constitución física, debidamente instalado; así como que se lleven en motocicletas, según se encuentre establecido en la normatividad correspondiente. Se consideran los casos de no trasladar a menores de 12 años en un sistema de retención infantil o asiento elevador; permitir que las niñas y niños que por su edad o características lo requieran, viajen sin utilizar la silla de seguridad; entre otras con características similares.</t>
  </si>
  <si>
    <t>03.06 Conducir vehículos con vidrios polarizados, rotos o con visibilidad obstruida.</t>
  </si>
  <si>
    <t>Consiste en la conducción de vehículos que no cuenten con vidrio en el parabrisas, laterales o medallón; que los cristales estén polarizados, entintados, opacos, estrellados o rotos; que el área del parabrisas se encuentre cubierta total o parcialmente con aditamentos, carteles, adheribles o cualquier otro objeto que obstruya la visibilidad de la persona conductora o hacia el interior del vehículo; entre otras con características similares.</t>
  </si>
  <si>
    <t>03.07 Conducir vehículos en mal estado, con fallas mecánicas o sin el equipamiento necesario.</t>
  </si>
  <si>
    <t>Consiste en la conducción de vehículos que tengan alguna falla mecánica o de motor, con un nivel de combustible insuficiente que pueda comprometer el buen funcionamiento del vehículo. Se consideran los casos en los que se encuentren en mal estado sus neumáticos, sistema de frenado, batería, tablero o velocímetro; conducir vehículos sin defensa trasera o delantera, espejos laterales, retrovisor, limpiaparabrisas, claxon, llanta de refacción, extintor o cualquier otro componente indispensable para garantizar una conducción segura; entre otras con características similares.</t>
  </si>
  <si>
    <t>03.08 Conducir vehículos sin luces delanteras o traseras reglamentarias.</t>
  </si>
  <si>
    <t>Consiste en la conducción de vehículos que no utilicen adecuadamente las luces del vehículo o no las tengan dispuestas en cantidad, calidad, tamaño y posición, según las especificaciones de fabricación del vehículo de que se trate. Se consideran los casos de luces delanteras con cuartos color ámbar, aros con luz blanca con mecanismo de cambio de intensidad para luz baja y luz alta; no hacer uso de estas cuando existan condiciones que limiten la visibilidad o bien, se establezca la circulación permanente con luces encendidas; en la parte trasera con luces rojas, luz de freno en color rojo, luz de reversa blanca y luces direccionales ámbar; conducir con las luces dañadas; conducir con luces neón o que excedan la luminosidad permitida por la normatividad aplicable o que lastimen la visibilidad de las demás personas conductoras; no contar con luces especiales según el tipo y dimensiones del vehículo del que se trate; entre otras con características similares.</t>
  </si>
  <si>
    <t>03.09 Utilizar luces policiales, sirenas, torretas o accesorios propios de vehículos de emergencia en vehículos particulares.</t>
  </si>
  <si>
    <t>Consiste en utilizar o adaptar en vehículos de uso particular no autorizados: torretas, luces policiales, faros rojos delanteros o blancos en la parte posterior, sirenas o accesorios exclusivos de vehículos de emergencia o auxilio vial. Se consideran los casos de utilizar radios de banda civil con la frecuencia de servicios de emergencia; circular con vehículos particulares que porten artículos de vehículos oficiales o de emergencia; utilizar en vehículos de uso particular aparatos que emitan sonidos semejantes a la sirena; entre otras con características similares.</t>
  </si>
  <si>
    <t>03.10 Transportar carga, realizar remolques o arrastres sin las medidas de seguridad o señalización necesarias.</t>
  </si>
  <si>
    <t>Consiste en transportar carga que exceda las dimensiones del vehículo o el peso permitidos, que comprometa la estabilidad u operación del vehículo; transportar carga sin el permiso o autorización respectiva o hacerlo fuera del horario o zonas establecidas; transportar carga suelta, carga sin sujetar debidamente, sin cubrir o sin las medidas de seguridad correspondientes que eviten que la carga se pueda caer, desprender o derramar; transportar carga peligrosa sin permiso de la autoridad correspondiente. Se consideran los casos de realizar remolques o arrastres de vehículos utilizando unidades no diseñadas para tal fin; realizar remolques sin las señalizaciones o abanderamiento correspondientes; mover o trasladar maquinaria pesada en plataformas con rodamiento neumático sin los permisos correspondientes o sin las medidas de seguridad necesarias; entre otras con características similares.</t>
  </si>
  <si>
    <t>03.11 Participar en hechos de tránsito, abandonar o darse a la fuga del sitio de un accidente vial.</t>
  </si>
  <si>
    <t>Consiste en abandonar el lugar o sitio de ocurrencia de un accidente de tránsito o hecho vial, siendo parte activa o involucrada en choques, volcaduras y percances diversos, así como participar en accidentes de tránsito por daños materiales a vehículos. Se consideran los casos de no detener la marcha del vehículo posterior a un hecho de tránsito; dejar el lugar de los hechos sin dar aviso, solicitar auxilio o esperar el arribo de las autoridades, aseguradoras o asistencias médicas; entre otras con características similares.</t>
  </si>
  <si>
    <t>03.99 Otras infracciones relacionadas con la inseguridad vial.</t>
  </si>
  <si>
    <t>Contempla todas aquellas acciones u omisiones que no hayan sido enunciadas en las descripciones anteriores, pero que por sus características refieran infracciones relacionadas con la inseguridad vial.</t>
  </si>
  <si>
    <t>04. Falta de documentación vial.</t>
  </si>
  <si>
    <t>04.01 Conducir sin licencia o permiso vigente.</t>
  </si>
  <si>
    <t>Consiste en la conducción de cualquier tipo de vehículo automotor sin licencia o permiso para conducir, si estos documentos se encuentran fuera de vigencia o si no corresponden al tipo de vehículo o servicio para el cual fueron expedidos. Se consideran los casos de la conducción de niñas, niños y adolescentes menores de 18 años sin el permiso provisional correspondiente o fuera de vigencia; entre otras con características similares.</t>
  </si>
  <si>
    <t>04.02 Conducir sin tarjeta de circulación o que no esté vigente.</t>
  </si>
  <si>
    <t>Consiste en la conducción de cualquier tipo de vehículo automotor sin la tarjeta de circulación que acredite el registro del vehículo ante la autoridad competente o si este documento se encuentra fuera de vigencia. Se consideran los casos de circular con un vehículo de matrícula extranjera sin la documentación que acredite su legal procedencia o circulación en el país; entre otras con características similares.</t>
  </si>
  <si>
    <t>04.03 Conducir sin placas o engomado vigentes, placas sobrepuestas, no visibles o fuera del sitio establecido.</t>
  </si>
  <si>
    <t>Consiste en la conducción de cualquier tipo de vehículo automotor sin portar placas o engomado vigentes; cuando estos se encuentren alterados, ocultos, cubiertos o maltratados de tal forma que se dificulte su legibilidad; conducir con placas sobrepuestas, placas pintadas o colocadas en algún lugar distinto al que señala el reglamento. Se consideran los casos de no portar el permiso temporal vigente para circular sin placas o sin engomado; entre otras con características similares.</t>
  </si>
  <si>
    <t>04.04 Conducir sin póliza de seguro o que no esté vigente.</t>
  </si>
  <si>
    <t>Consiste en la conducción de cualquier tipo de vehículo automotor sin portar la póliza de seguro de responsabilidad civil o carretero o si este documento se encuentra fuera de vigencia. Se consideran los casos de no entregar al personal designado la póliza de seguro contra accidentes vigente cuando se le solicite; no contar con constancia de seguro que garantice por lo menos los daños a terceros; entre otras con características similares.</t>
  </si>
  <si>
    <t>04.05 Conducir sin holograma de verificación vehicular o que no esté vigente.</t>
  </si>
  <si>
    <t>Consiste en la conducción de cualquier tipo de vehículo automotor sin portar el holograma de verificación vehicular expedido por la autoridad competente o si este documento se encuentra fuera de vigencia. Se consideran los casos de circular sin contar con el holograma de verificación de contaminantes o en su caso, el certificado de verificación correspondiente; entre otras con características similares.</t>
  </si>
  <si>
    <t>04.99 Otras infracciones relacionadas con la falta de documentación vial.</t>
  </si>
  <si>
    <t>Contempla todas aquellas acciones u omisiones que no hayan sido enunciadas en las descripciones anteriores, pero que por sus características refieran infracciones relacionadas con falta de documentación vial.</t>
  </si>
  <si>
    <t>05. Relacionadas con el transporte público.</t>
  </si>
  <si>
    <t>05.01 Permitir el ascenso o descenso de las personas usuarias en zonas prohibidas, circular con las puertas abiertas o realizar paradas afectando la circulación vial.</t>
  </si>
  <si>
    <t>Consiste en conducir un vehículo de transporte de personas usuarias realizando paradas no permitidas o distintas a las establecidas; permitir el ascenso o descenso de personas sobre carriles centrales, en doble o triple fila, o en lugares no autorizados para tal fin, así como conducir unidades de transporte público con las puertas abiertas. Se consideran los casos de hacer "sitio o base" en lugares no permitidos afectando o interrumpiendo la circulación de los vehículos; entre otras con características similares.</t>
  </si>
  <si>
    <t>05.02 Cargar combustible llevando personas usuarias a bordo o con el motor en marcha.</t>
  </si>
  <si>
    <t>Consiste en abastecer de combustible vehículos de transporte público, escolar o de personal, teniendo a bordo a personas o realizarlo con el motor encendido. Se consideran los casos en los que las personas conductoras de vehículos de transporte público realicen carga de combustible en lugares no autorizados o sin observar las medidas de seguridad propias de esta actividad; entre otras con características similares.</t>
  </si>
  <si>
    <t>05.03 No contar con taxímetro o alterarlo; aumentar o aplicar una tarifa no autorizada.</t>
  </si>
  <si>
    <t>Consiste en conducir un vehículo de transporte público sin contar con taxímetro cuando su uso esté indicado; utilizar un taxímetro o sistema de cobro alterado o con una tarifa diferente a la autorizada; así como prestar el servicio de transporte público en cualquier modalidad cobrando una tarifa superior a la establecida. Se consideran los casos de cobrar con taxímetro que no tenga la certificación correspondiente; entre otras con características similares.</t>
  </si>
  <si>
    <t>05.04 Prestar el servicio de transporte público sin la concesión o autorización correspondiente, hacerlo fuera de ruta, localidades u horarios no autorizados.</t>
  </si>
  <si>
    <t>Consiste en conducir un vehículo de transporte público siguiendo una ruta, itinerario u horario distintos a los autorizados; prestar este servicio en una localidad diferente a la permitida; así como realizarlo sin contar con la concesión, autorización o permiso correspondiente. Se consideran los casos de circular vehículos de transporte público sin haber cumplido con la revista establecida; entre otras con características similares.</t>
  </si>
  <si>
    <t>05.05 Prestar el servicio de transporte público en unidades no autorizadas, sin cromática o sin cumplir los requerimientos de seguridad establecidos.</t>
  </si>
  <si>
    <t>Consiste en prestar el servicio de transporte público sin la cromática oficial o sin el número económico debidamente rotulado; prestar este servicio en vehículos no autorizados, hacerlo en un vehículo diferente al indicado en la licencia o tarjetón; o en su caso, en vehículos que no cumplan con los requerimientos mínimos establecidos para tal efecto. Se consideran los casos de prestar el servicio sin la luz interior encendida en la noche; entre otras con características similares.</t>
  </si>
  <si>
    <t>05.06 Fumar al conducir u operar cualquier servicio de transporte público.</t>
  </si>
  <si>
    <t>Consiste en fumar o tener encendidos productos de tabaco siendo la persona operadora o conductora de cualquier tipo de servicio de transporte público. Se consideran los casos de fumar cigarrillos electrónicos mientras se conduce un vehículo de transporte público; entre otras con características similares.</t>
  </si>
  <si>
    <t>05.99 Otras infracciones relacionadas con el transporte público.</t>
  </si>
  <si>
    <t>Contempla todas aquellas acciones u omisiones que no hayan sido enunciadas en las descripciones anteriores, pero que por sus características refieran infracciones relacionadas con el transporte público.</t>
  </si>
  <si>
    <r>
      <t xml:space="preserve">06. Otras </t>
    </r>
    <r>
      <rPr>
        <b/>
        <i/>
        <sz val="8"/>
        <color theme="0"/>
        <rFont val="Arial"/>
        <family val="2"/>
      </rPr>
      <t>(afectaciones)</t>
    </r>
    <r>
      <rPr>
        <b/>
        <sz val="8"/>
        <color theme="0"/>
        <rFont val="Arial"/>
        <family val="2"/>
      </rPr>
      <t>.</t>
    </r>
  </si>
  <si>
    <t>06.99 Otras infracciones de tránsito.</t>
  </si>
  <si>
    <t>Contempla todas aquellas acciones u omisiones que no hayan sido enunciadas en las descripciones anteriores, pero que por sus características refieran infracciones relacionadas con afectaciones al tránsito, movilidad y seguridad vial.</t>
  </si>
  <si>
    <t>Boleta de infracción</t>
  </si>
  <si>
    <t>Se refiere al formato utilizado por la autoridad correspondiente a efecto de sancionar a las personas que han cometido una o varias infracciones de tránsito, el cual hace constar el tipo de infracción, el precepto legal violado y la sanción a la que se hace acreedora la persona infractora, entre otros elementos.</t>
  </si>
  <si>
    <t xml:space="preserve">Imágenes detectadas por los sistemas de foto-multa o foto-infracción </t>
  </si>
  <si>
    <t>Se refiere al documento que genera la evidencia gráfica para establecer la sanción por la comisión de una o varias infracciones de tránsito detectadas por algún radar, cámara, o cualquier otro dispositivo que pueda captar imágenes.</t>
  </si>
  <si>
    <t>Infracción de tránsito</t>
  </si>
  <si>
    <t>Se refiere a cualquier conducta cometida por acción u omisión que transgrede alguna normatividad en materia de tránsito, movilidad y seguridad vial, misma que puede ser efectuada por alguna persona conductora o propietaria de vehículos motorizados, así como por personas pasajeras, peatones, ciclistas o motociclistas.</t>
  </si>
  <si>
    <r>
      <t xml:space="preserve">Para cumplir con lo anterior, una vez completado el llenado de este instrumento, deberá enviarse en </t>
    </r>
    <r>
      <rPr>
        <b/>
        <sz val="9"/>
        <rFont val="Arial"/>
        <family val="2"/>
      </rPr>
      <t>versión preliminar</t>
    </r>
    <r>
      <rPr>
        <sz val="9"/>
        <rFont val="Arial"/>
        <family val="2"/>
      </rPr>
      <t xml:space="preserve"> a la dirección electrónica del Departamento de Estadísticas de Gobierno (JDEG) de la Coordinación Estatal del INEGI: </t>
    </r>
    <r>
      <rPr>
        <b/>
        <sz val="9"/>
        <rFont val="Arial"/>
        <family val="2"/>
      </rPr>
      <t>domingo.cortes@inegi.org.mx</t>
    </r>
  </si>
  <si>
    <t>16 de junio al 18 de julio</t>
  </si>
  <si>
    <t>21 de julio al 08 de agosto</t>
  </si>
  <si>
    <t>11  al 29 de agosto</t>
  </si>
  <si>
    <t>01 al 19 de septiembre</t>
  </si>
  <si>
    <r>
      <t xml:space="preserve">La versión definitiva del cuestionario, en su versión electrónica, deberá remitirse a la dirección electrónica siguiente: </t>
    </r>
    <r>
      <rPr>
        <b/>
        <sz val="9"/>
        <rFont val="Arial"/>
        <family val="2"/>
      </rPr>
      <t>domingo.cortes@inegi.org.mx</t>
    </r>
  </si>
  <si>
    <t>Mtro. Mario Daniel Ignacio Gómez Soberón</t>
  </si>
  <si>
    <t>Calle 35 Norte 3626 Ex Rancho Colorado C.P. 72400 Puebla, Puebla</t>
  </si>
  <si>
    <t>Domingo Cortés Escobar</t>
  </si>
  <si>
    <t>Subdirección Estatal de Estadística Económica</t>
  </si>
  <si>
    <t>Subdirector Estatal</t>
  </si>
  <si>
    <t>domingo.cortes@inegi.org.mx</t>
  </si>
  <si>
    <t>32 4404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</si>
</sst>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64">
    <font>
      <sz val="11"/>
      <color theme="1"/>
      <name val="Aptos Narrow"/>
      <family val="2"/>
      <scheme val="minor"/>
    </font>
    <font>
      <sz val="11"/>
      <color theme="0"/>
      <name val="Aptos Narrow"/>
      <family val="2"/>
      <scheme val="minor"/>
    </font>
    <font>
      <u/>
      <sz val="11"/>
      <color theme="10"/>
      <name val="Aptos Narrow"/>
      <family val="2"/>
      <scheme val="minor"/>
    </font>
    <font>
      <sz val="9"/>
      <color theme="1"/>
      <name val="Arial"/>
      <family val="2"/>
    </font>
    <font>
      <b/>
      <sz val="15"/>
      <color rgb="FF000000"/>
      <name val="Arial"/>
      <family val="2"/>
    </font>
    <font>
      <sz val="11"/>
      <color theme="1"/>
      <name val="Calibri"/>
      <family val="2"/>
    </font>
    <font>
      <b/>
      <sz val="15"/>
      <name val="Arial"/>
      <family val="2"/>
    </font>
    <font>
      <i/>
      <sz val="8"/>
      <name val="Arial"/>
      <family val="2"/>
    </font>
    <font>
      <i/>
      <sz val="9"/>
      <color theme="1"/>
      <name val="Arial"/>
      <family val="2"/>
    </font>
    <font>
      <sz val="11"/>
      <color theme="1"/>
      <name val="Arial"/>
      <family val="2"/>
    </font>
    <font>
      <i/>
      <sz val="9"/>
      <color rgb="FF000000"/>
      <name val="Arial"/>
      <family val="2"/>
    </font>
    <font>
      <b/>
      <u/>
      <sz val="12"/>
      <color rgb="FF0077C8"/>
      <name val="Arial"/>
      <family val="2"/>
    </font>
    <font>
      <sz val="9"/>
      <name val="Arial"/>
      <family val="2"/>
    </font>
    <font>
      <b/>
      <sz val="15"/>
      <color theme="1"/>
      <name val="Arial"/>
      <family val="2"/>
    </font>
    <font>
      <sz val="11"/>
      <color rgb="FF000000"/>
      <name val="Arial"/>
      <family val="2"/>
    </font>
    <font>
      <sz val="12"/>
      <color theme="1"/>
      <name val="Arial"/>
      <family val="2"/>
    </font>
    <font>
      <u/>
      <sz val="12"/>
      <color rgb="FF002060"/>
      <name val="Arial"/>
      <family val="2"/>
    </font>
    <font>
      <sz val="12"/>
      <color rgb="FF002060"/>
      <name val="Arial"/>
      <family val="2"/>
    </font>
    <font>
      <sz val="11"/>
      <color rgb="FF002060"/>
      <name val="Aptos Narrow"/>
      <family val="2"/>
      <scheme val="minor"/>
    </font>
    <font>
      <b/>
      <sz val="9"/>
      <color theme="1"/>
      <name val="Arial"/>
      <family val="2"/>
    </font>
    <font>
      <b/>
      <u/>
      <sz val="12"/>
      <color rgb="FF0070C0"/>
      <name val="Arial"/>
      <family val="2"/>
    </font>
    <font>
      <b/>
      <sz val="9"/>
      <color theme="0"/>
      <name val="Arial"/>
      <family val="2"/>
    </font>
    <font>
      <b/>
      <sz val="11"/>
      <color theme="0"/>
      <name val="Arial"/>
      <family val="2"/>
    </font>
    <font>
      <b/>
      <sz val="11"/>
      <name val="Aptos Narrow"/>
      <family val="2"/>
      <scheme val="minor"/>
    </font>
    <font>
      <sz val="9"/>
      <color theme="0"/>
      <name val="Arial"/>
      <family val="2"/>
    </font>
    <font>
      <i/>
      <sz val="9"/>
      <name val="Arial"/>
      <family val="2"/>
    </font>
    <font>
      <b/>
      <sz val="9"/>
      <name val="Arial"/>
      <family val="2"/>
    </font>
    <font>
      <i/>
      <sz val="8"/>
      <color theme="1"/>
      <name val="Arial"/>
      <family val="2"/>
    </font>
    <font>
      <sz val="11"/>
      <name val="Aptos Narrow"/>
      <family val="2"/>
      <scheme val="minor"/>
    </font>
    <font>
      <b/>
      <i/>
      <sz val="8"/>
      <name val="Arial"/>
      <family val="2"/>
    </font>
    <font>
      <b/>
      <i/>
      <u/>
      <sz val="8"/>
      <name val="Arial"/>
      <family val="2"/>
    </font>
    <font>
      <sz val="9"/>
      <name val="Arial "/>
    </font>
    <font>
      <u/>
      <sz val="11"/>
      <color theme="1"/>
      <name val="Aptos Narrow"/>
      <family val="2"/>
      <scheme val="minor"/>
    </font>
    <font>
      <i/>
      <u/>
      <sz val="8"/>
      <name val="Arial"/>
      <family val="2"/>
    </font>
    <font>
      <sz val="11"/>
      <name val="Arial"/>
      <family val="2"/>
    </font>
    <font>
      <b/>
      <i/>
      <sz val="8"/>
      <color theme="1"/>
      <name val="Arial"/>
      <family val="2"/>
    </font>
    <font>
      <sz val="8"/>
      <color theme="1"/>
      <name val="Arial"/>
      <family val="2"/>
    </font>
    <font>
      <b/>
      <sz val="8"/>
      <color theme="1"/>
      <name val="Arial"/>
      <family val="2"/>
    </font>
    <font>
      <u/>
      <sz val="11"/>
      <name val="Arial"/>
      <family val="2"/>
    </font>
    <font>
      <sz val="10"/>
      <name val="Arial"/>
      <family val="2"/>
    </font>
    <font>
      <b/>
      <sz val="8"/>
      <name val="Arial"/>
      <family val="2"/>
    </font>
    <font>
      <sz val="8"/>
      <name val="Arial"/>
      <family val="2"/>
    </font>
    <font>
      <b/>
      <sz val="11"/>
      <name val="Symbol"/>
      <family val="1"/>
      <charset val="2"/>
    </font>
    <font>
      <b/>
      <sz val="9"/>
      <color theme="1"/>
      <name val="Araial"/>
    </font>
    <font>
      <i/>
      <sz val="8"/>
      <color theme="1"/>
      <name val="Araial"/>
    </font>
    <font>
      <b/>
      <u/>
      <sz val="9"/>
      <color theme="10"/>
      <name val="Arial"/>
      <family val="2"/>
    </font>
    <font>
      <sz val="9"/>
      <color rgb="FFFF0000"/>
      <name val="Arial"/>
      <family val="2"/>
    </font>
    <font>
      <sz val="9"/>
      <name val="Aptos Narrow"/>
      <family val="2"/>
      <scheme val="minor"/>
    </font>
    <font>
      <b/>
      <i/>
      <sz val="8"/>
      <color theme="0"/>
      <name val="Arial"/>
      <family val="2"/>
    </font>
    <font>
      <b/>
      <sz val="8"/>
      <color theme="0"/>
      <name val="Arial"/>
      <family val="2"/>
    </font>
    <font>
      <u/>
      <sz val="9"/>
      <color theme="10"/>
      <name val="Arial"/>
      <family val="2"/>
    </font>
    <font>
      <sz val="11"/>
      <color theme="1"/>
      <name val="Aptos Narrow"/>
      <family val="2"/>
      <scheme val="minor"/>
    </font>
    <font>
      <b/>
      <sz val="10"/>
      <name val="Arial"/>
      <family val="2"/>
    </font>
    <font>
      <sz val="11"/>
      <color rgb="FF000000"/>
      <name val="Calibri"/>
      <family val="2"/>
      <charset val="1"/>
    </font>
    <font>
      <sz val="11"/>
      <name val="Calibri"/>
      <family val="2"/>
    </font>
    <font>
      <i/>
      <u/>
      <sz val="8"/>
      <color theme="10"/>
      <name val="Arial"/>
      <family val="2"/>
    </font>
    <font>
      <sz val="11"/>
      <color rgb="FFFF0000"/>
      <name val="Aptos Narrow"/>
      <family val="2"/>
      <scheme val="minor"/>
    </font>
    <font>
      <sz val="11"/>
      <color indexed="8"/>
      <name val="Aptos Narrow"/>
      <family val="2"/>
      <scheme val="minor"/>
    </font>
    <font>
      <u/>
      <sz val="11"/>
      <name val="Aptos Narrow"/>
      <family val="2"/>
      <scheme val="minor"/>
    </font>
    <font>
      <b/>
      <sz val="9"/>
      <color theme="7" tint="-0.249977111117893"/>
      <name val="Arial"/>
      <family val="2"/>
    </font>
    <font>
      <b/>
      <sz val="9"/>
      <color rgb="FF0070C0"/>
      <name val="Arial"/>
      <family val="2"/>
    </font>
    <font>
      <b/>
      <sz val="9"/>
      <color rgb="FFFF0000"/>
      <name val="Arial"/>
      <family val="2"/>
    </font>
    <font>
      <sz val="9"/>
      <color theme="1"/>
      <name val="Aptos Narrow"/>
      <family val="2"/>
      <scheme val="minor"/>
    </font>
    <font>
      <sz val="10"/>
      <color theme="1"/>
      <name val="Aptos Narrow"/>
      <family val="2"/>
      <scheme val="minor"/>
    </font>
  </fonts>
  <fills count="23">
    <fill>
      <patternFill patternType="none"/>
    </fill>
    <fill>
      <patternFill patternType="gray125"/>
    </fill>
    <fill>
      <patternFill patternType="solid">
        <fgColor rgb="FF6F7070"/>
        <bgColor indexed="64"/>
      </patternFill>
    </fill>
    <fill>
      <patternFill patternType="solid">
        <fgColor rgb="FF003057"/>
        <bgColor indexed="64"/>
      </patternFill>
    </fill>
    <fill>
      <patternFill patternType="solid">
        <fgColor theme="0" tint="-4.9989318521683403E-2"/>
        <bgColor indexed="64"/>
      </patternFill>
    </fill>
    <fill>
      <patternFill patternType="solid">
        <fgColor rgb="FF002060"/>
        <bgColor indexed="64"/>
      </patternFill>
    </fill>
    <fill>
      <patternFill patternType="solid">
        <fgColor theme="7" tint="0.79998168889431442"/>
        <bgColor indexed="64"/>
      </patternFill>
    </fill>
    <fill>
      <patternFill patternType="solid">
        <fgColor theme="7" tint="0.39997558519241921"/>
        <bgColor indexed="64"/>
      </patternFill>
    </fill>
    <fill>
      <patternFill patternType="solid">
        <fgColor rgb="FF92D050"/>
        <bgColor indexed="64"/>
      </patternFill>
    </fill>
    <fill>
      <patternFill patternType="solid">
        <fgColor rgb="FFFFFF00"/>
        <bgColor indexed="64"/>
      </patternFill>
    </fill>
    <fill>
      <patternFill patternType="solid">
        <fgColor rgb="FF9966FF"/>
        <bgColor indexed="64"/>
      </patternFill>
    </fill>
    <fill>
      <patternFill patternType="solid">
        <fgColor rgb="FFE0CCFF"/>
        <bgColor indexed="64"/>
      </patternFill>
    </fill>
    <fill>
      <patternFill patternType="solid">
        <fgColor rgb="FF00B0F0"/>
        <bgColor indexed="64"/>
      </patternFill>
    </fill>
    <fill>
      <patternFill patternType="solid">
        <fgColor rgb="FFCCCCFF"/>
        <bgColor indexed="64"/>
      </patternFill>
    </fill>
    <fill>
      <patternFill patternType="solid">
        <fgColor rgb="FFCCECFF"/>
        <bgColor indexed="64"/>
      </patternFill>
    </fill>
    <fill>
      <patternFill patternType="solid">
        <fgColor theme="9" tint="0.59999389629810485"/>
        <bgColor indexed="64"/>
      </patternFill>
    </fill>
    <fill>
      <patternFill patternType="solid">
        <fgColor rgb="FF00FF00"/>
        <bgColor indexed="64"/>
      </patternFill>
    </fill>
    <fill>
      <patternFill patternType="solid">
        <fgColor rgb="FFFF0000"/>
        <bgColor indexed="64"/>
      </patternFill>
    </fill>
    <fill>
      <patternFill patternType="solid">
        <fgColor theme="0"/>
        <bgColor indexed="64"/>
      </patternFill>
    </fill>
    <fill>
      <patternFill patternType="solid">
        <fgColor theme="8" tint="0.59999389629810485"/>
        <bgColor indexed="64"/>
      </patternFill>
    </fill>
    <fill>
      <patternFill patternType="solid">
        <fgColor theme="0" tint="-0.249977111117893"/>
        <bgColor indexed="64"/>
      </patternFill>
    </fill>
    <fill>
      <patternFill patternType="solid">
        <fgColor theme="7" tint="0.59999389629810485"/>
        <bgColor indexed="64"/>
      </patternFill>
    </fill>
    <fill>
      <patternFill patternType="solid">
        <fgColor theme="0" tint="-0.14999847407452621"/>
        <bgColor indexed="64"/>
      </patternFill>
    </fill>
  </fills>
  <borders count="82">
    <border>
      <left/>
      <right/>
      <top/>
      <bottom/>
      <diagonal/>
    </border>
    <border>
      <left style="medium">
        <color rgb="FF6F7070"/>
      </left>
      <right/>
      <top style="medium">
        <color rgb="FF6F7070"/>
      </top>
      <bottom style="medium">
        <color rgb="FF6F7070"/>
      </bottom>
      <diagonal/>
    </border>
    <border>
      <left/>
      <right/>
      <top style="medium">
        <color rgb="FF6F7070"/>
      </top>
      <bottom style="medium">
        <color rgb="FF6F7070"/>
      </bottom>
      <diagonal/>
    </border>
    <border>
      <left/>
      <right style="medium">
        <color rgb="FF6F7070"/>
      </right>
      <top style="medium">
        <color rgb="FF6F7070"/>
      </top>
      <bottom style="medium">
        <color rgb="FF6F7070"/>
      </bottom>
      <diagonal/>
    </border>
    <border>
      <left style="medium">
        <color rgb="FFBFBFBF"/>
      </left>
      <right/>
      <top style="medium">
        <color rgb="FFBFBFBF"/>
      </top>
      <bottom/>
      <diagonal/>
    </border>
    <border>
      <left/>
      <right/>
      <top style="medium">
        <color rgb="FFBFBFBF"/>
      </top>
      <bottom/>
      <diagonal/>
    </border>
    <border>
      <left/>
      <right style="medium">
        <color rgb="FFBFBFBF"/>
      </right>
      <top style="medium">
        <color rgb="FFBFBFBF"/>
      </top>
      <bottom/>
      <diagonal/>
    </border>
    <border>
      <left style="medium">
        <color rgb="FFBFBFBF"/>
      </left>
      <right/>
      <top/>
      <bottom style="medium">
        <color rgb="FFBFBFBF"/>
      </bottom>
      <diagonal/>
    </border>
    <border>
      <left/>
      <right/>
      <top/>
      <bottom style="medium">
        <color rgb="FFBFBFBF"/>
      </bottom>
      <diagonal/>
    </border>
    <border>
      <left/>
      <right style="medium">
        <color rgb="FFBFBFBF"/>
      </right>
      <top/>
      <bottom style="medium">
        <color rgb="FFBFBFBF"/>
      </bottom>
      <diagonal/>
    </border>
    <border>
      <left style="medium">
        <color rgb="FFBFBFBF"/>
      </left>
      <right/>
      <top/>
      <bottom/>
      <diagonal/>
    </border>
    <border>
      <left/>
      <right style="medium">
        <color rgb="FFBFBFBF"/>
      </right>
      <top/>
      <bottom/>
      <diagonal/>
    </border>
    <border>
      <left style="medium">
        <color theme="0" tint="-0.24994659260841701"/>
      </left>
      <right/>
      <top style="medium">
        <color theme="0" tint="-0.24994659260841701"/>
      </top>
      <bottom/>
      <diagonal/>
    </border>
    <border>
      <left/>
      <right/>
      <top style="medium">
        <color theme="0" tint="-0.24994659260841701"/>
      </top>
      <bottom/>
      <diagonal/>
    </border>
    <border>
      <left/>
      <right style="medium">
        <color theme="0" tint="-0.24994659260841701"/>
      </right>
      <top style="medium">
        <color theme="0" tint="-0.24994659260841701"/>
      </top>
      <bottom/>
      <diagonal/>
    </border>
    <border>
      <left style="medium">
        <color theme="0" tint="-0.24994659260841701"/>
      </left>
      <right/>
      <top/>
      <bottom/>
      <diagonal/>
    </border>
    <border>
      <left/>
      <right style="medium">
        <color theme="0" tint="-0.24994659260841701"/>
      </right>
      <top/>
      <bottom/>
      <diagonal/>
    </border>
    <border>
      <left style="medium">
        <color theme="0" tint="-0.24994659260841701"/>
      </left>
      <right/>
      <top/>
      <bottom style="medium">
        <color theme="0" tint="-0.24994659260841701"/>
      </bottom>
      <diagonal/>
    </border>
    <border>
      <left/>
      <right/>
      <top/>
      <bottom style="medium">
        <color theme="0" tint="-0.24994659260841701"/>
      </bottom>
      <diagonal/>
    </border>
    <border>
      <left/>
      <right style="medium">
        <color theme="0" tint="-0.24994659260841701"/>
      </right>
      <top/>
      <bottom style="medium">
        <color theme="0" tint="-0.2499465926084170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medium">
        <color rgb="FFBFBFBF"/>
      </left>
      <right/>
      <top style="medium">
        <color rgb="FFBFBFBF"/>
      </top>
      <bottom style="medium">
        <color rgb="FFBFBFBF"/>
      </bottom>
      <diagonal/>
    </border>
    <border>
      <left/>
      <right/>
      <top style="medium">
        <color rgb="FFBFBFBF"/>
      </top>
      <bottom style="medium">
        <color rgb="FFBFBFBF"/>
      </bottom>
      <diagonal/>
    </border>
    <border>
      <left/>
      <right style="medium">
        <color rgb="FFBFBFBF"/>
      </right>
      <top style="medium">
        <color rgb="FFBFBFBF"/>
      </top>
      <bottom style="medium">
        <color rgb="FFBFBFBF"/>
      </bottom>
      <diagonal/>
    </border>
    <border>
      <left style="medium">
        <color theme="0" tint="-0.249977111117893"/>
      </left>
      <right/>
      <top style="medium">
        <color theme="0" tint="-0.249977111117893"/>
      </top>
      <bottom style="medium">
        <color theme="0" tint="-0.249977111117893"/>
      </bottom>
      <diagonal/>
    </border>
    <border>
      <left/>
      <right/>
      <top style="medium">
        <color theme="0" tint="-0.249977111117893"/>
      </top>
      <bottom style="medium">
        <color theme="0" tint="-0.249977111117893"/>
      </bottom>
      <diagonal/>
    </border>
    <border>
      <left/>
      <right style="medium">
        <color theme="0" tint="-0.249977111117893"/>
      </right>
      <top style="medium">
        <color theme="0" tint="-0.249977111117893"/>
      </top>
      <bottom style="medium">
        <color theme="0" tint="-0.249977111117893"/>
      </bottom>
      <diagonal/>
    </border>
    <border>
      <left style="medium">
        <color theme="0" tint="-0.249977111117893"/>
      </left>
      <right/>
      <top style="medium">
        <color theme="0" tint="-0.249977111117893"/>
      </top>
      <bottom/>
      <diagonal/>
    </border>
    <border>
      <left/>
      <right/>
      <top style="medium">
        <color theme="0" tint="-0.249977111117893"/>
      </top>
      <bottom/>
      <diagonal/>
    </border>
    <border>
      <left/>
      <right style="medium">
        <color theme="0" tint="-0.249977111117893"/>
      </right>
      <top style="medium">
        <color theme="0" tint="-0.249977111117893"/>
      </top>
      <bottom/>
      <diagonal/>
    </border>
    <border>
      <left style="medium">
        <color theme="0" tint="-0.249977111117893"/>
      </left>
      <right/>
      <top/>
      <bottom/>
      <diagonal/>
    </border>
    <border>
      <left/>
      <right style="medium">
        <color theme="0" tint="-0.249977111117893"/>
      </right>
      <top/>
      <bottom/>
      <diagonal/>
    </border>
    <border>
      <left/>
      <right/>
      <top style="thin">
        <color indexed="64"/>
      </top>
      <bottom/>
      <diagonal/>
    </border>
    <border>
      <left style="medium">
        <color theme="0" tint="-0.249977111117893"/>
      </left>
      <right/>
      <top/>
      <bottom style="medium">
        <color theme="0" tint="-0.249977111117893"/>
      </bottom>
      <diagonal/>
    </border>
    <border>
      <left/>
      <right/>
      <top/>
      <bottom style="medium">
        <color theme="0" tint="-0.249977111117893"/>
      </bottom>
      <diagonal/>
    </border>
    <border>
      <left/>
      <right style="medium">
        <color theme="0" tint="-0.249977111117893"/>
      </right>
      <top/>
      <bottom style="medium">
        <color theme="0" tint="-0.249977111117893"/>
      </bottom>
      <diagonal/>
    </border>
    <border>
      <left/>
      <right/>
      <top style="medium">
        <color theme="0" tint="-0.24994659260841701"/>
      </top>
      <bottom style="medium">
        <color theme="0" tint="-0.2499465926084170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theme="0" tint="-0.24994659260841701"/>
      </left>
      <right style="thin">
        <color theme="0" tint="-0.24994659260841701"/>
      </right>
      <top style="medium">
        <color theme="0" tint="-0.24994659260841701"/>
      </top>
      <bottom style="thin">
        <color theme="0" tint="-0.24994659260841701"/>
      </bottom>
      <diagonal/>
    </border>
    <border>
      <left style="thin">
        <color theme="0" tint="-0.24994659260841701"/>
      </left>
      <right style="thin">
        <color theme="0" tint="-0.24994659260841701"/>
      </right>
      <top style="medium">
        <color theme="0" tint="-0.24994659260841701"/>
      </top>
      <bottom style="thin">
        <color theme="0" tint="-0.24994659260841701"/>
      </bottom>
      <diagonal/>
    </border>
    <border>
      <left style="thin">
        <color theme="0" tint="-0.24994659260841701"/>
      </left>
      <right style="medium">
        <color theme="0" tint="-0.24994659260841701"/>
      </right>
      <top style="medium">
        <color theme="0" tint="-0.24994659260841701"/>
      </top>
      <bottom style="thin">
        <color theme="0" tint="-0.24994659260841701"/>
      </bottom>
      <diagonal/>
    </border>
    <border>
      <left style="medium">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top style="thin">
        <color theme="0" tint="-0.24994659260841701"/>
      </top>
      <bottom/>
      <diagonal/>
    </border>
    <border>
      <left/>
      <right/>
      <top style="thin">
        <color theme="0" tint="-0.24994659260841701"/>
      </top>
      <bottom/>
      <diagonal/>
    </border>
    <border>
      <left/>
      <right style="medium">
        <color theme="0" tint="-0.24994659260841701"/>
      </right>
      <top style="thin">
        <color theme="0" tint="-0.24994659260841701"/>
      </top>
      <bottom/>
      <diagonal/>
    </border>
    <border>
      <left style="thin">
        <color theme="0" tint="-0.24994659260841701"/>
      </left>
      <right/>
      <top/>
      <bottom style="thin">
        <color theme="0" tint="-0.24994659260841701"/>
      </bottom>
      <diagonal/>
    </border>
    <border>
      <left/>
      <right/>
      <top/>
      <bottom style="thin">
        <color theme="0" tint="-0.24994659260841701"/>
      </bottom>
      <diagonal/>
    </border>
    <border>
      <left/>
      <right style="medium">
        <color theme="0" tint="-0.24994659260841701"/>
      </right>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right/>
      <top style="thin">
        <color theme="0" tint="-0.24994659260841701"/>
      </top>
      <bottom style="thin">
        <color theme="0" tint="-0.24994659260841701"/>
      </bottom>
      <diagonal/>
    </border>
    <border>
      <left/>
      <right style="medium">
        <color theme="0" tint="-0.24994659260841701"/>
      </right>
      <top style="thin">
        <color theme="0" tint="-0.24994659260841701"/>
      </top>
      <bottom style="thin">
        <color theme="0" tint="-0.24994659260841701"/>
      </bottom>
      <diagonal/>
    </border>
    <border>
      <left style="medium">
        <color rgb="FFBFBFBF"/>
      </left>
      <right style="thin">
        <color theme="0" tint="-0.24994659260841701"/>
      </right>
      <top style="thin">
        <color theme="0" tint="-0.24994659260841701"/>
      </top>
      <bottom style="thin">
        <color theme="0" tint="-0.24994659260841701"/>
      </bottom>
      <diagonal/>
    </border>
    <border>
      <left style="thin">
        <color theme="0" tint="-0.24994659260841701"/>
      </left>
      <right style="medium">
        <color rgb="FFBFBFBF"/>
      </right>
      <top style="thin">
        <color theme="0" tint="-0.24994659260841701"/>
      </top>
      <bottom style="thin">
        <color theme="0" tint="-0.24994659260841701"/>
      </bottom>
      <diagonal/>
    </border>
    <border>
      <left/>
      <right style="medium">
        <color rgb="FFBFBFBF"/>
      </right>
      <top style="thin">
        <color theme="0" tint="-0.24994659260841701"/>
      </top>
      <bottom style="thin">
        <color theme="0" tint="-0.24994659260841701"/>
      </bottom>
      <diagonal/>
    </border>
    <border>
      <left style="medium">
        <color rgb="FFBFBFBF"/>
      </left>
      <right style="thin">
        <color theme="0" tint="-0.24994659260841701"/>
      </right>
      <top style="thin">
        <color theme="0" tint="-0.24994659260841701"/>
      </top>
      <bottom style="medium">
        <color rgb="FFBFBFBF"/>
      </bottom>
      <diagonal/>
    </border>
    <border>
      <left style="thin">
        <color theme="0" tint="-0.24994659260841701"/>
      </left>
      <right style="thin">
        <color theme="0" tint="-0.24994659260841701"/>
      </right>
      <top style="thin">
        <color theme="0" tint="-0.24994659260841701"/>
      </top>
      <bottom style="medium">
        <color rgb="FFBFBFBF"/>
      </bottom>
      <diagonal/>
    </border>
    <border>
      <left style="thin">
        <color theme="0" tint="-0.24994659260841701"/>
      </left>
      <right style="medium">
        <color rgb="FFBFBFBF"/>
      </right>
      <top style="thin">
        <color theme="0" tint="-0.24994659260841701"/>
      </top>
      <bottom style="medium">
        <color rgb="FFBFBFBF"/>
      </bottom>
      <diagonal/>
    </border>
    <border>
      <left/>
      <right style="thin">
        <color theme="1"/>
      </right>
      <top/>
      <bottom/>
      <diagonal/>
    </border>
    <border>
      <left style="thin">
        <color theme="1"/>
      </left>
      <right/>
      <top/>
      <bottom/>
      <diagonal/>
    </border>
    <border>
      <left/>
      <right/>
      <top/>
      <bottom style="thin">
        <color theme="1"/>
      </bottom>
      <diagonal/>
    </border>
    <border>
      <left/>
      <right style="thin">
        <color theme="1"/>
      </right>
      <top/>
      <bottom style="thin">
        <color theme="1"/>
      </bottom>
      <diagonal/>
    </border>
    <border>
      <left style="thin">
        <color indexed="64"/>
      </left>
      <right/>
      <top style="thin">
        <color indexed="64"/>
      </top>
      <bottom/>
      <diagonal/>
    </border>
    <border>
      <left/>
      <right style="thin">
        <color indexed="64"/>
      </right>
      <top style="thin">
        <color indexed="64"/>
      </top>
      <bottom/>
      <diagonal/>
    </border>
    <border>
      <left style="thin">
        <color theme="1"/>
      </left>
      <right style="thin">
        <color theme="1"/>
      </right>
      <top style="thin">
        <color theme="1"/>
      </top>
      <bottom style="thin">
        <color theme="1"/>
      </bottom>
      <diagonal/>
    </border>
    <border>
      <left style="thin">
        <color indexed="64"/>
      </left>
      <right style="thin">
        <color indexed="64"/>
      </right>
      <top/>
      <bottom style="thin">
        <color indexed="64"/>
      </bottom>
      <diagonal/>
    </border>
    <border>
      <left style="thin">
        <color theme="1"/>
      </left>
      <right/>
      <top/>
      <bottom style="thin">
        <color theme="1"/>
      </bottom>
      <diagonal/>
    </border>
    <border>
      <left style="thin">
        <color theme="1"/>
      </left>
      <right/>
      <top style="thin">
        <color theme="1"/>
      </top>
      <bottom style="thin">
        <color theme="1"/>
      </bottom>
      <diagonal/>
    </border>
    <border>
      <left/>
      <right/>
      <top style="thin">
        <color theme="1"/>
      </top>
      <bottom style="thin">
        <color theme="1"/>
      </bottom>
      <diagonal/>
    </border>
    <border>
      <left/>
      <right style="thin">
        <color theme="1"/>
      </right>
      <top style="thin">
        <color theme="1"/>
      </top>
      <bottom style="thin">
        <color theme="1"/>
      </bottom>
      <diagonal/>
    </border>
    <border>
      <left style="thin">
        <color indexed="64"/>
      </left>
      <right style="thin">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diagonal/>
    </border>
  </borders>
  <cellStyleXfs count="6">
    <xf numFmtId="0" fontId="0" fillId="0" borderId="0"/>
    <xf numFmtId="0" fontId="2" fillId="0" borderId="0" applyNumberFormat="0" applyFill="0" applyBorder="0" applyAlignment="0" applyProtection="0"/>
    <xf numFmtId="0" fontId="2" fillId="0" borderId="0" applyNumberFormat="0" applyFill="0" applyBorder="0" applyAlignment="0" applyProtection="0"/>
    <xf numFmtId="0" fontId="51" fillId="0" borderId="0"/>
    <xf numFmtId="0" fontId="53" fillId="0" borderId="0"/>
    <xf numFmtId="0" fontId="51" fillId="0" borderId="0"/>
  </cellStyleXfs>
  <cellXfs count="537">
    <xf numFmtId="0" fontId="0" fillId="0" borderId="0" xfId="0"/>
    <xf numFmtId="0" fontId="41" fillId="0" borderId="23" xfId="0" applyFont="1" applyBorder="1" applyAlignment="1" applyProtection="1">
      <alignment horizontal="center" vertical="center" wrapText="1"/>
      <protection locked="0"/>
    </xf>
    <xf numFmtId="0" fontId="0" fillId="0" borderId="0" xfId="0" applyAlignment="1" applyProtection="1">
      <alignment horizontal="center" vertical="center"/>
      <protection hidden="1"/>
    </xf>
    <xf numFmtId="0" fontId="28" fillId="0" borderId="0" xfId="0" applyFont="1" applyAlignment="1" applyProtection="1">
      <alignment horizontal="center" vertical="center"/>
      <protection hidden="1"/>
    </xf>
    <xf numFmtId="0" fontId="0" fillId="0" borderId="0" xfId="0" applyAlignment="1" applyProtection="1">
      <alignment horizontal="left" vertical="center"/>
      <protection hidden="1"/>
    </xf>
    <xf numFmtId="0" fontId="0" fillId="19" borderId="23" xfId="0" applyFill="1" applyBorder="1" applyAlignment="1" applyProtection="1">
      <alignment horizontal="center" vertical="center"/>
      <protection hidden="1"/>
    </xf>
    <xf numFmtId="0" fontId="0" fillId="20" borderId="23" xfId="0" applyFill="1" applyBorder="1" applyAlignment="1" applyProtection="1">
      <alignment horizontal="center" vertical="center"/>
      <protection hidden="1"/>
    </xf>
    <xf numFmtId="0" fontId="0" fillId="15" borderId="23" xfId="0" applyFill="1" applyBorder="1" applyAlignment="1" applyProtection="1">
      <alignment horizontal="center" vertical="center"/>
      <protection hidden="1"/>
    </xf>
    <xf numFmtId="0" fontId="0" fillId="21" borderId="23" xfId="0" applyFill="1" applyBorder="1" applyAlignment="1" applyProtection="1">
      <alignment horizontal="center" vertical="center"/>
      <protection hidden="1"/>
    </xf>
    <xf numFmtId="0" fontId="0" fillId="0" borderId="23" xfId="0" applyBorder="1" applyAlignment="1" applyProtection="1">
      <alignment horizontal="center" vertical="center"/>
      <protection hidden="1"/>
    </xf>
    <xf numFmtId="0" fontId="0" fillId="19" borderId="0" xfId="0" applyFill="1" applyAlignment="1" applyProtection="1">
      <alignment horizontal="center" vertical="center"/>
      <protection hidden="1"/>
    </xf>
    <xf numFmtId="0" fontId="0" fillId="20" borderId="0" xfId="0" applyFill="1" applyAlignment="1" applyProtection="1">
      <alignment horizontal="center" vertical="center"/>
      <protection hidden="1"/>
    </xf>
    <xf numFmtId="0" fontId="0" fillId="15" borderId="0" xfId="0" applyFill="1" applyAlignment="1" applyProtection="1">
      <alignment horizontal="center" vertical="center"/>
      <protection hidden="1"/>
    </xf>
    <xf numFmtId="0" fontId="0" fillId="21" borderId="0" xfId="0" applyFill="1" applyAlignment="1" applyProtection="1">
      <alignment horizontal="center" vertical="center"/>
      <protection hidden="1"/>
    </xf>
    <xf numFmtId="0" fontId="28" fillId="9" borderId="23" xfId="0" applyFont="1" applyFill="1" applyBorder="1" applyAlignment="1" applyProtection="1">
      <alignment horizontal="center" vertical="center"/>
      <protection hidden="1"/>
    </xf>
    <xf numFmtId="0" fontId="0" fillId="12" borderId="0" xfId="0" applyFill="1" applyAlignment="1" applyProtection="1">
      <alignment horizontal="center" vertical="center"/>
      <protection hidden="1"/>
    </xf>
    <xf numFmtId="0" fontId="0" fillId="22" borderId="23" xfId="0" applyFill="1" applyBorder="1" applyAlignment="1" applyProtection="1">
      <alignment horizontal="left" vertical="center"/>
      <protection hidden="1"/>
    </xf>
    <xf numFmtId="0" fontId="28" fillId="0" borderId="23" xfId="0" applyFont="1" applyBorder="1" applyAlignment="1" applyProtection="1">
      <alignment horizontal="center" vertical="center"/>
      <protection hidden="1"/>
    </xf>
    <xf numFmtId="0" fontId="0" fillId="17" borderId="77" xfId="0" applyFill="1" applyBorder="1" applyAlignment="1" applyProtection="1">
      <alignment horizontal="center" vertical="center"/>
      <protection hidden="1"/>
    </xf>
    <xf numFmtId="0" fontId="3" fillId="0" borderId="0" xfId="0" applyFont="1" applyAlignment="1">
      <alignment vertical="center"/>
    </xf>
    <xf numFmtId="0" fontId="5" fillId="0" borderId="0" xfId="0" applyFont="1"/>
    <xf numFmtId="0" fontId="13" fillId="0" borderId="0" xfId="0" applyFont="1" applyAlignment="1">
      <alignment horizontal="center" vertical="center"/>
    </xf>
    <xf numFmtId="0" fontId="3" fillId="0" borderId="0" xfId="0" applyFont="1" applyAlignment="1">
      <alignment horizontal="justify" vertical="center" wrapText="1"/>
    </xf>
    <xf numFmtId="0" fontId="3" fillId="0" borderId="0" xfId="0" applyFont="1"/>
    <xf numFmtId="0" fontId="8" fillId="0" borderId="0" xfId="0" applyFont="1" applyAlignment="1">
      <alignment vertical="center"/>
    </xf>
    <xf numFmtId="0" fontId="8" fillId="0" borderId="0" xfId="0" applyFont="1" applyAlignment="1">
      <alignment vertical="center" wrapText="1"/>
    </xf>
    <xf numFmtId="0" fontId="9" fillId="0" borderId="0" xfId="0" applyFont="1"/>
    <xf numFmtId="0" fontId="10" fillId="0" borderId="0" xfId="0" applyFont="1" applyAlignment="1">
      <alignment vertical="center"/>
    </xf>
    <xf numFmtId="0" fontId="11" fillId="0" borderId="0" xfId="1" applyNumberFormat="1" applyFont="1" applyFill="1" applyBorder="1" applyAlignment="1" applyProtection="1">
      <alignment horizontal="right" vertical="center"/>
    </xf>
    <xf numFmtId="0" fontId="13" fillId="0" borderId="0" xfId="0" applyFont="1" applyAlignment="1">
      <alignment vertical="center" wrapText="1"/>
    </xf>
    <xf numFmtId="0" fontId="14" fillId="0" borderId="0" xfId="0" applyFont="1"/>
    <xf numFmtId="0" fontId="12" fillId="0" borderId="0" xfId="0" applyFont="1" applyAlignment="1">
      <alignment vertical="center" wrapText="1"/>
    </xf>
    <xf numFmtId="0" fontId="4" fillId="0" borderId="0" xfId="0" applyFont="1" applyAlignment="1">
      <alignment vertical="center" wrapText="1"/>
    </xf>
    <xf numFmtId="0" fontId="15" fillId="0" borderId="0" xfId="0" applyFont="1" applyAlignment="1">
      <alignment vertical="center"/>
    </xf>
    <xf numFmtId="0" fontId="17" fillId="0" borderId="0" xfId="0" applyFont="1"/>
    <xf numFmtId="0" fontId="18" fillId="0" borderId="0" xfId="0" applyFont="1"/>
    <xf numFmtId="0" fontId="17" fillId="0" borderId="0" xfId="0" applyFont="1" applyAlignment="1">
      <alignment horizontal="justify" vertical="center"/>
    </xf>
    <xf numFmtId="0" fontId="17" fillId="0" borderId="0" xfId="0" applyFont="1" applyAlignment="1">
      <alignment vertical="center"/>
    </xf>
    <xf numFmtId="0" fontId="32" fillId="0" borderId="0" xfId="0" applyFont="1"/>
    <xf numFmtId="0" fontId="9" fillId="0" borderId="0" xfId="3" applyFont="1" applyAlignment="1">
      <alignment wrapText="1"/>
    </xf>
    <xf numFmtId="0" fontId="9" fillId="0" borderId="0" xfId="3" applyFont="1" applyAlignment="1">
      <alignment vertical="center" wrapText="1"/>
    </xf>
    <xf numFmtId="0" fontId="0" fillId="6" borderId="23" xfId="0" applyFill="1" applyBorder="1" applyAlignment="1">
      <alignment horizontal="center" textRotation="90"/>
    </xf>
    <xf numFmtId="0" fontId="0" fillId="7" borderId="23" xfId="0" applyFill="1" applyBorder="1" applyAlignment="1">
      <alignment horizontal="center" textRotation="90"/>
    </xf>
    <xf numFmtId="0" fontId="0" fillId="0" borderId="0" xfId="0" applyAlignment="1">
      <alignment horizontal="center"/>
    </xf>
    <xf numFmtId="49" fontId="23" fillId="0" borderId="0" xfId="0" applyNumberFormat="1" applyFont="1" applyAlignment="1">
      <alignment horizontal="center"/>
    </xf>
    <xf numFmtId="0" fontId="52" fillId="0" borderId="0" xfId="3" applyFont="1" applyAlignment="1">
      <alignment horizontal="center" vertical="center" wrapText="1"/>
    </xf>
    <xf numFmtId="0" fontId="9" fillId="0" borderId="0" xfId="3" applyFont="1"/>
    <xf numFmtId="0" fontId="0" fillId="0" borderId="81" xfId="0" applyBorder="1"/>
    <xf numFmtId="0" fontId="0" fillId="0" borderId="81" xfId="0" applyBorder="1" applyAlignment="1">
      <alignment horizontal="center"/>
    </xf>
    <xf numFmtId="0" fontId="0" fillId="6" borderId="23" xfId="0" applyFill="1" applyBorder="1" applyAlignment="1">
      <alignment horizontal="center"/>
    </xf>
    <xf numFmtId="0" fontId="0" fillId="0" borderId="81" xfId="0" applyBorder="1" applyAlignment="1">
      <alignment horizontal="left"/>
    </xf>
    <xf numFmtId="0" fontId="0" fillId="0" borderId="23" xfId="0" applyBorder="1" applyAlignment="1">
      <alignment horizontal="center"/>
    </xf>
    <xf numFmtId="0" fontId="57" fillId="0" borderId="23" xfId="0" applyFont="1" applyBorder="1" applyAlignment="1">
      <alignment horizontal="center"/>
    </xf>
    <xf numFmtId="0" fontId="0" fillId="0" borderId="23" xfId="0" applyBorder="1" applyAlignment="1">
      <alignment horizontal="left"/>
    </xf>
    <xf numFmtId="0" fontId="0" fillId="0" borderId="23" xfId="0" applyBorder="1"/>
    <xf numFmtId="0" fontId="53" fillId="0" borderId="0" xfId="4"/>
    <xf numFmtId="0" fontId="9" fillId="0" borderId="0" xfId="3" applyFont="1" applyAlignment="1">
      <alignment horizontal="center" vertical="center"/>
    </xf>
    <xf numFmtId="0" fontId="8" fillId="0" borderId="0" xfId="3" applyFont="1" applyAlignment="1">
      <alignment vertical="center"/>
    </xf>
    <xf numFmtId="0" fontId="51" fillId="0" borderId="0" xfId="3"/>
    <xf numFmtId="0" fontId="0" fillId="0" borderId="23" xfId="0" quotePrefix="1" applyBorder="1" applyAlignment="1">
      <alignment horizontal="center"/>
    </xf>
    <xf numFmtId="0" fontId="3" fillId="0" borderId="0" xfId="3" applyFont="1"/>
    <xf numFmtId="0" fontId="24" fillId="2" borderId="4" xfId="3" applyFont="1" applyFill="1" applyBorder="1"/>
    <xf numFmtId="0" fontId="22" fillId="2" borderId="5" xfId="3" applyFont="1" applyFill="1" applyBorder="1" applyAlignment="1">
      <alignment vertical="center"/>
    </xf>
    <xf numFmtId="0" fontId="24" fillId="2" borderId="5" xfId="3" applyFont="1" applyFill="1" applyBorder="1"/>
    <xf numFmtId="0" fontId="28" fillId="2" borderId="5" xfId="3" applyFont="1" applyFill="1" applyBorder="1"/>
    <xf numFmtId="0" fontId="3" fillId="2" borderId="5" xfId="3" applyFont="1" applyFill="1" applyBorder="1"/>
    <xf numFmtId="0" fontId="22" fillId="2" borderId="5" xfId="3" applyFont="1" applyFill="1" applyBorder="1"/>
    <xf numFmtId="0" fontId="3" fillId="2" borderId="6" xfId="3" applyFont="1" applyFill="1" applyBorder="1"/>
    <xf numFmtId="0" fontId="28" fillId="0" borderId="0" xfId="3" applyFont="1"/>
    <xf numFmtId="0" fontId="28" fillId="0" borderId="0" xfId="3" applyFont="1" applyAlignment="1">
      <alignment vertical="center" wrapText="1"/>
    </xf>
    <xf numFmtId="0" fontId="24" fillId="2" borderId="7" xfId="3" applyFont="1" applyFill="1" applyBorder="1" applyAlignment="1">
      <alignment vertical="center" wrapText="1"/>
    </xf>
    <xf numFmtId="0" fontId="3" fillId="2" borderId="9" xfId="3" applyFont="1" applyFill="1" applyBorder="1" applyAlignment="1">
      <alignment vertical="center" wrapText="1"/>
    </xf>
    <xf numFmtId="0" fontId="24" fillId="2" borderId="4" xfId="3" applyFont="1" applyFill="1" applyBorder="1" applyAlignment="1">
      <alignment vertical="top" wrapText="1"/>
    </xf>
    <xf numFmtId="0" fontId="24" fillId="2" borderId="10" xfId="3" applyFont="1" applyFill="1" applyBorder="1"/>
    <xf numFmtId="0" fontId="3" fillId="2" borderId="11" xfId="3" applyFont="1" applyFill="1" applyBorder="1"/>
    <xf numFmtId="0" fontId="22" fillId="2" borderId="0" xfId="3" applyFont="1" applyFill="1"/>
    <xf numFmtId="0" fontId="21" fillId="2" borderId="0" xfId="3" applyFont="1" applyFill="1"/>
    <xf numFmtId="0" fontId="23" fillId="2" borderId="0" xfId="3" applyFont="1" applyFill="1"/>
    <xf numFmtId="0" fontId="19" fillId="2" borderId="0" xfId="3" applyFont="1" applyFill="1"/>
    <xf numFmtId="0" fontId="24" fillId="2" borderId="0" xfId="3" applyFont="1" applyFill="1"/>
    <xf numFmtId="0" fontId="28" fillId="2" borderId="0" xfId="3" applyFont="1" applyFill="1"/>
    <xf numFmtId="0" fontId="3" fillId="2" borderId="0" xfId="3" applyFont="1" applyFill="1"/>
    <xf numFmtId="0" fontId="24" fillId="2" borderId="7" xfId="3" applyFont="1" applyFill="1" applyBorder="1"/>
    <xf numFmtId="0" fontId="3" fillId="2" borderId="9" xfId="3" applyFont="1" applyFill="1" applyBorder="1"/>
    <xf numFmtId="0" fontId="0" fillId="8" borderId="23" xfId="0" applyFill="1" applyBorder="1" applyAlignment="1">
      <alignment horizontal="center"/>
    </xf>
    <xf numFmtId="0" fontId="0" fillId="8" borderId="23" xfId="0" applyFill="1" applyBorder="1" applyAlignment="1">
      <alignment horizontal="left"/>
    </xf>
    <xf numFmtId="0" fontId="28" fillId="0" borderId="0" xfId="3" applyFont="1" applyAlignment="1">
      <alignment vertical="center"/>
    </xf>
    <xf numFmtId="0" fontId="12" fillId="0" borderId="12" xfId="3" applyFont="1" applyBorder="1"/>
    <xf numFmtId="0" fontId="12" fillId="0" borderId="13" xfId="3" applyFont="1" applyBorder="1"/>
    <xf numFmtId="0" fontId="12" fillId="0" borderId="14" xfId="3" applyFont="1" applyBorder="1"/>
    <xf numFmtId="0" fontId="28" fillId="0" borderId="0" xfId="0" applyFont="1" applyAlignment="1">
      <alignment horizontal="center"/>
    </xf>
    <xf numFmtId="0" fontId="28" fillId="0" borderId="23" xfId="0" applyFont="1" applyBorder="1" applyAlignment="1">
      <alignment horizontal="center"/>
    </xf>
    <xf numFmtId="0" fontId="28" fillId="0" borderId="23" xfId="0" applyFont="1" applyBorder="1" applyAlignment="1">
      <alignment horizontal="left"/>
    </xf>
    <xf numFmtId="0" fontId="12" fillId="0" borderId="15" xfId="3" applyFont="1" applyBorder="1"/>
    <xf numFmtId="0" fontId="12" fillId="0" borderId="0" xfId="3" applyFont="1" applyAlignment="1">
      <alignment horizontal="justify" vertical="center" wrapText="1"/>
    </xf>
    <xf numFmtId="0" fontId="12" fillId="0" borderId="16" xfId="3" applyFont="1" applyBorder="1"/>
    <xf numFmtId="0" fontId="12" fillId="0" borderId="0" xfId="3" applyFont="1"/>
    <xf numFmtId="0" fontId="3" fillId="0" borderId="0" xfId="3" applyFont="1" applyAlignment="1">
      <alignment horizontal="justify" vertical="center" wrapText="1"/>
    </xf>
    <xf numFmtId="0" fontId="19" fillId="0" borderId="0" xfId="3" applyFont="1"/>
    <xf numFmtId="0" fontId="0" fillId="0" borderId="72" xfId="0" applyBorder="1" applyAlignment="1">
      <alignment horizontal="left"/>
    </xf>
    <xf numFmtId="0" fontId="0" fillId="0" borderId="72" xfId="0" applyBorder="1" applyAlignment="1">
      <alignment horizontal="center"/>
    </xf>
    <xf numFmtId="0" fontId="12" fillId="0" borderId="0" xfId="4" applyFont="1" applyAlignment="1">
      <alignment horizontal="justify" vertical="center" wrapText="1"/>
    </xf>
    <xf numFmtId="0" fontId="0" fillId="9" borderId="23" xfId="0" applyFill="1" applyBorder="1" applyAlignment="1">
      <alignment horizontal="left"/>
    </xf>
    <xf numFmtId="0" fontId="28" fillId="0" borderId="23" xfId="0" quotePrefix="1" applyFont="1" applyBorder="1" applyAlignment="1">
      <alignment horizontal="center"/>
    </xf>
    <xf numFmtId="0" fontId="3" fillId="0" borderId="15" xfId="3" applyFont="1" applyBorder="1"/>
    <xf numFmtId="0" fontId="3" fillId="0" borderId="16" xfId="3" applyFont="1" applyBorder="1"/>
    <xf numFmtId="0" fontId="28" fillId="0" borderId="0" xfId="4" applyFont="1"/>
    <xf numFmtId="0" fontId="12" fillId="0" borderId="15" xfId="4" applyFont="1" applyBorder="1"/>
    <xf numFmtId="0" fontId="12" fillId="0" borderId="0" xfId="4" applyFont="1"/>
    <xf numFmtId="0" fontId="12" fillId="0" borderId="16" xfId="4" applyFont="1" applyBorder="1"/>
    <xf numFmtId="0" fontId="9" fillId="0" borderId="15" xfId="3" applyFont="1" applyBorder="1"/>
    <xf numFmtId="0" fontId="9" fillId="0" borderId="0" xfId="3" applyFont="1" applyAlignment="1">
      <alignment horizontal="justify"/>
    </xf>
    <xf numFmtId="0" fontId="9" fillId="0" borderId="16" xfId="3" applyFont="1" applyBorder="1" applyAlignment="1">
      <alignment horizontal="justify"/>
    </xf>
    <xf numFmtId="0" fontId="3" fillId="0" borderId="0" xfId="4" applyFont="1"/>
    <xf numFmtId="0" fontId="0" fillId="8" borderId="0" xfId="0" applyFill="1"/>
    <xf numFmtId="0" fontId="0" fillId="8" borderId="81" xfId="0" applyFill="1" applyBorder="1" applyAlignment="1">
      <alignment horizontal="left"/>
    </xf>
    <xf numFmtId="0" fontId="34" fillId="0" borderId="0" xfId="3" applyFont="1" applyAlignment="1">
      <alignment horizontal="justify"/>
    </xf>
    <xf numFmtId="0" fontId="3" fillId="0" borderId="16" xfId="3" applyFont="1" applyBorder="1" applyAlignment="1">
      <alignment horizontal="justify" vertical="center" wrapText="1"/>
    </xf>
    <xf numFmtId="0" fontId="3" fillId="0" borderId="16" xfId="3" applyFont="1" applyBorder="1" applyAlignment="1">
      <alignment horizontal="justify" vertical="center"/>
    </xf>
    <xf numFmtId="0" fontId="26" fillId="0" borderId="0" xfId="4" applyFont="1"/>
    <xf numFmtId="0" fontId="12" fillId="0" borderId="17" xfId="3" applyFont="1" applyBorder="1"/>
    <xf numFmtId="0" fontId="12" fillId="0" borderId="18" xfId="3" applyFont="1" applyBorder="1"/>
    <xf numFmtId="0" fontId="12" fillId="0" borderId="19" xfId="3" applyFont="1" applyBorder="1"/>
    <xf numFmtId="0" fontId="12" fillId="0" borderId="0" xfId="4" applyFont="1" applyAlignment="1">
      <alignment horizontal="left" vertical="center" wrapText="1"/>
    </xf>
    <xf numFmtId="0" fontId="26" fillId="0" borderId="0" xfId="4" applyFont="1" applyAlignment="1">
      <alignment vertical="center"/>
    </xf>
    <xf numFmtId="0" fontId="12" fillId="0" borderId="0" xfId="4" applyFont="1" applyAlignment="1">
      <alignment horizontal="justify" vertical="top" wrapText="1"/>
    </xf>
    <xf numFmtId="0" fontId="26" fillId="0" borderId="0" xfId="4" applyFont="1" applyAlignment="1">
      <alignment vertical="top" wrapText="1"/>
    </xf>
    <xf numFmtId="0" fontId="12" fillId="0" borderId="0" xfId="4" applyFont="1" applyAlignment="1">
      <alignment vertical="top" wrapText="1"/>
    </xf>
    <xf numFmtId="0" fontId="26" fillId="0" borderId="0" xfId="4" applyFont="1" applyAlignment="1">
      <alignment horizontal="center" vertical="top" wrapText="1"/>
    </xf>
    <xf numFmtId="0" fontId="12" fillId="0" borderId="0" xfId="4" applyFont="1" applyAlignment="1">
      <alignment horizontal="center" vertical="top" wrapText="1"/>
    </xf>
    <xf numFmtId="0" fontId="12" fillId="0" borderId="0" xfId="4" applyFont="1" applyAlignment="1">
      <alignment horizontal="center" vertical="center" wrapText="1"/>
    </xf>
    <xf numFmtId="0" fontId="12" fillId="0" borderId="0" xfId="4" applyFont="1" applyAlignment="1">
      <alignment vertical="center" wrapText="1"/>
    </xf>
    <xf numFmtId="0" fontId="26" fillId="0" borderId="18" xfId="3" applyFont="1" applyBorder="1" applyAlignment="1">
      <alignment vertical="center" wrapText="1"/>
    </xf>
    <xf numFmtId="0" fontId="12" fillId="0" borderId="18" xfId="3" applyFont="1" applyBorder="1" applyAlignment="1">
      <alignment vertical="top"/>
    </xf>
    <xf numFmtId="0" fontId="12" fillId="0" borderId="0" xfId="4" applyFont="1" applyAlignment="1">
      <alignment vertical="center"/>
    </xf>
    <xf numFmtId="0" fontId="58" fillId="0" borderId="0" xfId="0" applyFont="1" applyAlignment="1">
      <alignment horizontal="center"/>
    </xf>
    <xf numFmtId="0" fontId="58" fillId="0" borderId="23" xfId="0" applyFont="1" applyBorder="1" applyAlignment="1">
      <alignment horizontal="center"/>
    </xf>
    <xf numFmtId="0" fontId="58" fillId="0" borderId="23" xfId="0" applyFont="1" applyBorder="1" applyAlignment="1">
      <alignment horizontal="left"/>
    </xf>
    <xf numFmtId="0" fontId="0" fillId="0" borderId="72" xfId="0" applyBorder="1"/>
    <xf numFmtId="0" fontId="6" fillId="0" borderId="0" xfId="3" applyFont="1" applyAlignment="1">
      <alignment horizontal="center" vertical="center" wrapText="1"/>
    </xf>
    <xf numFmtId="0" fontId="6" fillId="0" borderId="0" xfId="3" applyFont="1" applyAlignment="1">
      <alignment horizontal="center" vertical="center"/>
    </xf>
    <xf numFmtId="0" fontId="25" fillId="0" borderId="0" xfId="3" applyFont="1" applyAlignment="1">
      <alignment vertical="center"/>
    </xf>
    <xf numFmtId="0" fontId="6" fillId="0" borderId="0" xfId="3" applyFont="1" applyAlignment="1">
      <alignment vertical="center" wrapText="1"/>
    </xf>
    <xf numFmtId="0" fontId="12" fillId="0" borderId="0" xfId="3" applyFont="1" applyAlignment="1">
      <alignment horizontal="center" vertical="center"/>
    </xf>
    <xf numFmtId="0" fontId="34" fillId="0" borderId="0" xfId="3" applyFont="1"/>
    <xf numFmtId="0" fontId="7" fillId="0" borderId="25" xfId="3" applyFont="1" applyBorder="1" applyAlignment="1">
      <alignment wrapText="1"/>
    </xf>
    <xf numFmtId="0" fontId="7" fillId="0" borderId="27" xfId="3" applyFont="1" applyBorder="1" applyAlignment="1">
      <alignment wrapText="1"/>
    </xf>
    <xf numFmtId="0" fontId="34" fillId="0" borderId="4" xfId="3" applyFont="1" applyBorder="1"/>
    <xf numFmtId="0" fontId="34" fillId="0" borderId="5" xfId="3" applyFont="1" applyBorder="1"/>
    <xf numFmtId="0" fontId="34" fillId="0" borderId="6" xfId="3" applyFont="1" applyBorder="1"/>
    <xf numFmtId="0" fontId="34" fillId="0" borderId="10" xfId="3" applyFont="1" applyBorder="1"/>
    <xf numFmtId="0" fontId="34" fillId="0" borderId="11" xfId="3" applyFont="1" applyBorder="1"/>
    <xf numFmtId="0" fontId="12" fillId="0" borderId="0" xfId="3" applyFont="1" applyAlignment="1">
      <alignment vertical="center"/>
    </xf>
    <xf numFmtId="0" fontId="12" fillId="0" borderId="0" xfId="3" applyFont="1" applyAlignment="1">
      <alignment vertical="center" wrapText="1"/>
    </xf>
    <xf numFmtId="0" fontId="12" fillId="0" borderId="36" xfId="3" applyFont="1" applyBorder="1"/>
    <xf numFmtId="0" fontId="34" fillId="0" borderId="7" xfId="3" applyFont="1" applyBorder="1"/>
    <xf numFmtId="0" fontId="34" fillId="0" borderId="8" xfId="3" applyFont="1" applyBorder="1"/>
    <xf numFmtId="0" fontId="34" fillId="0" borderId="9" xfId="3" applyFont="1" applyBorder="1"/>
    <xf numFmtId="0" fontId="7" fillId="0" borderId="28" xfId="3" applyFont="1" applyBorder="1" applyAlignment="1">
      <alignment wrapText="1"/>
    </xf>
    <xf numFmtId="0" fontId="7" fillId="0" borderId="30" xfId="3" applyFont="1" applyBorder="1" applyAlignment="1">
      <alignment wrapText="1"/>
    </xf>
    <xf numFmtId="0" fontId="34" fillId="0" borderId="31" xfId="3" applyFont="1" applyBorder="1"/>
    <xf numFmtId="0" fontId="34" fillId="0" borderId="32" xfId="3" applyFont="1" applyBorder="1"/>
    <xf numFmtId="0" fontId="34" fillId="0" borderId="33" xfId="3" applyFont="1" applyBorder="1"/>
    <xf numFmtId="0" fontId="34" fillId="0" borderId="34" xfId="3" applyFont="1" applyBorder="1"/>
    <xf numFmtId="0" fontId="34" fillId="0" borderId="35" xfId="3" applyFont="1" applyBorder="1"/>
    <xf numFmtId="0" fontId="34" fillId="0" borderId="37" xfId="3" applyFont="1" applyBorder="1"/>
    <xf numFmtId="0" fontId="34" fillId="0" borderId="38" xfId="3" applyFont="1" applyBorder="1"/>
    <xf numFmtId="0" fontId="34" fillId="0" borderId="39" xfId="3" applyFont="1" applyBorder="1"/>
    <xf numFmtId="0" fontId="26" fillId="0" borderId="31" xfId="3" applyFont="1" applyBorder="1" applyAlignment="1">
      <alignment vertical="center"/>
    </xf>
    <xf numFmtId="0" fontId="26" fillId="0" borderId="32" xfId="3" applyFont="1" applyBorder="1" applyAlignment="1">
      <alignment vertical="center"/>
    </xf>
    <xf numFmtId="0" fontId="26" fillId="0" borderId="33" xfId="3" applyFont="1" applyBorder="1" applyAlignment="1">
      <alignment vertical="center"/>
    </xf>
    <xf numFmtId="0" fontId="26" fillId="0" borderId="37" xfId="3" applyFont="1" applyBorder="1" applyAlignment="1">
      <alignment vertical="center"/>
    </xf>
    <xf numFmtId="0" fontId="26" fillId="0" borderId="39" xfId="3" applyFont="1" applyBorder="1" applyAlignment="1">
      <alignment vertical="center"/>
    </xf>
    <xf numFmtId="0" fontId="54" fillId="0" borderId="0" xfId="4" applyFont="1"/>
    <xf numFmtId="0" fontId="28" fillId="0" borderId="0" xfId="3" applyFont="1" applyAlignment="1">
      <alignment horizontal="center"/>
    </xf>
    <xf numFmtId="0" fontId="23" fillId="0" borderId="0" xfId="3" applyFont="1" applyAlignment="1">
      <alignment horizontal="center" vertical="center" wrapText="1"/>
    </xf>
    <xf numFmtId="0" fontId="26" fillId="0" borderId="0" xfId="3" applyFont="1" applyAlignment="1">
      <alignment vertical="center" wrapText="1"/>
    </xf>
    <xf numFmtId="0" fontId="28" fillId="0" borderId="0" xfId="3" applyFont="1" applyAlignment="1">
      <alignment vertical="top"/>
    </xf>
    <xf numFmtId="0" fontId="29" fillId="0" borderId="41" xfId="4" applyFont="1" applyBorder="1" applyAlignment="1">
      <alignment horizontal="left" vertical="center"/>
    </xf>
    <xf numFmtId="0" fontId="7" fillId="0" borderId="0" xfId="3" applyFont="1" applyAlignment="1">
      <alignment vertical="center" wrapText="1"/>
    </xf>
    <xf numFmtId="0" fontId="12" fillId="0" borderId="41" xfId="4" applyFont="1" applyBorder="1"/>
    <xf numFmtId="0" fontId="7" fillId="0" borderId="0" xfId="4" applyFont="1" applyAlignment="1">
      <alignment vertical="center" wrapText="1"/>
    </xf>
    <xf numFmtId="0" fontId="7" fillId="0" borderId="0" xfId="4" quotePrefix="1" applyFont="1" applyAlignment="1">
      <alignment vertical="center" wrapText="1"/>
    </xf>
    <xf numFmtId="0" fontId="28" fillId="0" borderId="0" xfId="3" applyFont="1" applyAlignment="1">
      <alignment horizontal="left" vertical="center" indent="4"/>
    </xf>
    <xf numFmtId="0" fontId="12" fillId="0" borderId="41" xfId="4" applyFont="1" applyBorder="1" applyAlignment="1">
      <alignment horizontal="left" vertical="center" indent="4"/>
    </xf>
    <xf numFmtId="0" fontId="28" fillId="0" borderId="0" xfId="4" applyFont="1" applyAlignment="1">
      <alignment horizontal="left" vertical="center" indent="4"/>
    </xf>
    <xf numFmtId="0" fontId="12" fillId="0" borderId="43" xfId="4" applyFont="1" applyBorder="1"/>
    <xf numFmtId="0" fontId="7" fillId="0" borderId="24" xfId="4" applyFont="1" applyBorder="1" applyAlignment="1">
      <alignment vertical="center" wrapText="1"/>
    </xf>
    <xf numFmtId="0" fontId="23" fillId="0" borderId="0" xfId="3" applyFont="1" applyAlignment="1">
      <alignment vertical="center"/>
    </xf>
    <xf numFmtId="0" fontId="8" fillId="4" borderId="48" xfId="4" applyFont="1" applyFill="1" applyBorder="1" applyAlignment="1">
      <alignment horizontal="center" vertical="center" wrapText="1"/>
    </xf>
    <xf numFmtId="0" fontId="0" fillId="10" borderId="23" xfId="0" applyFill="1" applyBorder="1" applyAlignment="1">
      <alignment horizontal="center" vertical="center"/>
    </xf>
    <xf numFmtId="0" fontId="31" fillId="0" borderId="59" xfId="3" applyFont="1" applyBorder="1" applyAlignment="1">
      <alignment horizontal="center" vertical="center" wrapText="1"/>
    </xf>
    <xf numFmtId="0" fontId="28" fillId="11" borderId="0" xfId="0" applyFont="1" applyFill="1" applyAlignment="1">
      <alignment horizontal="center" vertical="center"/>
    </xf>
    <xf numFmtId="0" fontId="31" fillId="0" borderId="62" xfId="3" applyFont="1" applyBorder="1" applyAlignment="1">
      <alignment horizontal="center" vertical="center" wrapText="1"/>
    </xf>
    <xf numFmtId="0" fontId="28" fillId="11" borderId="23" xfId="0" applyFont="1" applyFill="1" applyBorder="1" applyAlignment="1">
      <alignment horizontal="center" vertical="center"/>
    </xf>
    <xf numFmtId="0" fontId="28" fillId="0" borderId="0" xfId="0" applyFont="1" applyAlignment="1">
      <alignment wrapText="1"/>
    </xf>
    <xf numFmtId="0" fontId="28" fillId="0" borderId="0" xfId="0" applyFont="1"/>
    <xf numFmtId="0" fontId="0" fillId="0" borderId="0" xfId="0" applyAlignment="1">
      <alignment wrapText="1"/>
    </xf>
    <xf numFmtId="0" fontId="21" fillId="0" borderId="0" xfId="0" applyFont="1" applyAlignment="1">
      <alignment horizontal="center" vertical="center" wrapText="1"/>
    </xf>
    <xf numFmtId="0" fontId="29" fillId="0" borderId="0" xfId="0" applyFont="1" applyAlignment="1">
      <alignment horizontal="justify" vertical="center" wrapText="1"/>
    </xf>
    <xf numFmtId="0" fontId="34" fillId="0" borderId="0" xfId="0" applyFont="1" applyAlignment="1">
      <alignment horizontal="center" vertical="top" wrapText="1"/>
    </xf>
    <xf numFmtId="0" fontId="29" fillId="0" borderId="41" xfId="0" applyFont="1" applyBorder="1" applyAlignment="1">
      <alignment horizontal="justify" vertical="top"/>
    </xf>
    <xf numFmtId="0" fontId="34" fillId="0" borderId="66" xfId="0" applyFont="1" applyBorder="1"/>
    <xf numFmtId="0" fontId="34" fillId="0" borderId="41" xfId="0" applyFont="1" applyBorder="1"/>
    <xf numFmtId="0" fontId="7" fillId="0" borderId="0" xfId="0" applyFont="1" applyAlignment="1">
      <alignment horizontal="justify" vertical="center"/>
    </xf>
    <xf numFmtId="0" fontId="36" fillId="0" borderId="41" xfId="0" applyFont="1" applyBorder="1" applyAlignment="1">
      <alignment vertical="center"/>
    </xf>
    <xf numFmtId="0" fontId="37" fillId="0" borderId="41" xfId="0" applyFont="1" applyBorder="1" applyAlignment="1">
      <alignment horizontal="justify" vertical="center" wrapText="1"/>
    </xf>
    <xf numFmtId="0" fontId="34" fillId="0" borderId="0" xfId="0" applyFont="1" applyAlignment="1">
      <alignment vertical="top" wrapText="1"/>
    </xf>
    <xf numFmtId="0" fontId="29" fillId="0" borderId="41" xfId="0" applyFont="1" applyBorder="1" applyAlignment="1">
      <alignment horizontal="left" vertical="center"/>
    </xf>
    <xf numFmtId="0" fontId="29" fillId="0" borderId="43" xfId="0" applyFont="1" applyBorder="1" applyAlignment="1">
      <alignment horizontal="left" vertical="center"/>
    </xf>
    <xf numFmtId="0" fontId="29" fillId="0" borderId="0" xfId="0" applyFont="1" applyAlignment="1">
      <alignment horizontal="left" vertical="center"/>
    </xf>
    <xf numFmtId="0" fontId="26" fillId="0" borderId="0" xfId="0" applyFont="1" applyAlignment="1">
      <alignment horizontal="center" vertical="top" wrapText="1"/>
    </xf>
    <xf numFmtId="0" fontId="26" fillId="0" borderId="0" xfId="0" applyFont="1" applyAlignment="1">
      <alignment horizontal="justify" vertical="top"/>
    </xf>
    <xf numFmtId="0" fontId="38" fillId="0" borderId="0" xfId="0" applyFont="1" applyAlignment="1">
      <alignment wrapText="1"/>
    </xf>
    <xf numFmtId="0" fontId="38" fillId="0" borderId="0" xfId="0" applyFont="1"/>
    <xf numFmtId="0" fontId="3" fillId="0" borderId="0" xfId="0" applyFont="1" applyAlignment="1">
      <alignment horizontal="justify"/>
    </xf>
    <xf numFmtId="0" fontId="0" fillId="9" borderId="0" xfId="0" applyFill="1"/>
    <xf numFmtId="0" fontId="3" fillId="12" borderId="0" xfId="0" applyFont="1" applyFill="1" applyAlignment="1">
      <alignment horizontal="right" vertical="center" wrapText="1"/>
    </xf>
    <xf numFmtId="0" fontId="34" fillId="0" borderId="0" xfId="0" applyFont="1"/>
    <xf numFmtId="0" fontId="12" fillId="0" borderId="0" xfId="0" applyFont="1" applyAlignment="1">
      <alignment horizontal="center" vertical="top" wrapText="1"/>
    </xf>
    <xf numFmtId="0" fontId="12" fillId="0" borderId="0" xfId="0" applyFont="1"/>
    <xf numFmtId="0" fontId="12" fillId="0" borderId="0" xfId="0" applyFont="1" applyAlignment="1">
      <alignment horizontal="justify" vertical="center" wrapText="1"/>
    </xf>
    <xf numFmtId="0" fontId="39" fillId="0" borderId="0" xfId="0" applyFont="1"/>
    <xf numFmtId="0" fontId="26" fillId="0" borderId="0" xfId="0" applyFont="1" applyAlignment="1">
      <alignment horizontal="center" vertical="center"/>
    </xf>
    <xf numFmtId="0" fontId="37" fillId="0" borderId="43" xfId="0" applyFont="1" applyBorder="1" applyAlignment="1">
      <alignment horizontal="justify" vertical="center" wrapText="1"/>
    </xf>
    <xf numFmtId="0" fontId="29" fillId="0" borderId="0" xfId="0" applyFont="1" applyAlignment="1">
      <alignment vertical="center" wrapText="1"/>
    </xf>
    <xf numFmtId="0" fontId="0" fillId="12" borderId="0" xfId="0" applyFill="1"/>
    <xf numFmtId="0" fontId="19" fillId="0" borderId="0" xfId="0" applyFont="1" applyAlignment="1">
      <alignment horizontal="center" vertical="top" wrapText="1"/>
    </xf>
    <xf numFmtId="0" fontId="26" fillId="0" borderId="0" xfId="0" applyFont="1" applyAlignment="1">
      <alignment vertical="center"/>
    </xf>
    <xf numFmtId="0" fontId="39" fillId="0" borderId="0" xfId="0" applyFont="1" applyAlignment="1">
      <alignment horizontal="center" vertical="center"/>
    </xf>
    <xf numFmtId="0" fontId="3" fillId="0" borderId="0" xfId="0" applyFont="1" applyAlignment="1">
      <alignment horizontal="left" vertical="center"/>
    </xf>
    <xf numFmtId="0" fontId="3" fillId="0" borderId="0" xfId="0" applyFont="1" applyAlignment="1">
      <alignment horizontal="right" vertical="center" wrapText="1"/>
    </xf>
    <xf numFmtId="0" fontId="26" fillId="0" borderId="23" xfId="0" applyFont="1" applyBorder="1" applyAlignment="1">
      <alignment horizontal="center" vertical="center" wrapText="1"/>
    </xf>
    <xf numFmtId="0" fontId="42" fillId="0" borderId="0" xfId="0" applyFont="1" applyAlignment="1">
      <alignment horizontal="right" vertical="center" wrapText="1"/>
    </xf>
    <xf numFmtId="0" fontId="3" fillId="9" borderId="0" xfId="0" applyFont="1" applyFill="1" applyAlignment="1">
      <alignment horizontal="right" vertical="center" wrapText="1"/>
    </xf>
    <xf numFmtId="0" fontId="42" fillId="0" borderId="0" xfId="0" applyFont="1" applyAlignment="1">
      <alignment horizontal="right" vertical="center"/>
    </xf>
    <xf numFmtId="0" fontId="12" fillId="0" borderId="0" xfId="0" applyFont="1" applyAlignment="1">
      <alignment horizontal="center" vertical="center" wrapText="1"/>
    </xf>
    <xf numFmtId="0" fontId="19" fillId="0" borderId="23" xfId="0" applyFont="1" applyBorder="1" applyAlignment="1">
      <alignment horizontal="center" vertical="center" wrapText="1"/>
    </xf>
    <xf numFmtId="0" fontId="3" fillId="0" borderId="72" xfId="0" applyFont="1" applyBorder="1" applyAlignment="1">
      <alignment horizontal="center" vertical="center" wrapText="1"/>
    </xf>
    <xf numFmtId="0" fontId="3" fillId="0" borderId="23" xfId="0" applyFont="1" applyBorder="1" applyAlignment="1">
      <alignment horizontal="center" vertical="center" wrapText="1"/>
    </xf>
    <xf numFmtId="3" fontId="3" fillId="0" borderId="0" xfId="0" applyNumberFormat="1" applyFont="1" applyAlignment="1">
      <alignment horizontal="justify" vertical="center" wrapText="1"/>
    </xf>
    <xf numFmtId="0" fontId="19" fillId="0" borderId="0" xfId="0" applyFont="1" applyAlignment="1">
      <alignment vertical="top"/>
    </xf>
    <xf numFmtId="3" fontId="3" fillId="0" borderId="0" xfId="0" applyNumberFormat="1" applyFont="1" applyAlignment="1">
      <alignment horizontal="right" vertical="center" wrapText="1"/>
    </xf>
    <xf numFmtId="0" fontId="26" fillId="0" borderId="23" xfId="0" applyFont="1" applyBorder="1" applyAlignment="1">
      <alignment horizontal="center" vertical="center" textRotation="90" wrapText="1"/>
    </xf>
    <xf numFmtId="0" fontId="12" fillId="0" borderId="23" xfId="0" applyFont="1" applyBorder="1" applyAlignment="1">
      <alignment horizontal="center" vertical="center" textRotation="90" wrapText="1"/>
    </xf>
    <xf numFmtId="0" fontId="3" fillId="0" borderId="0" xfId="0" applyFont="1" applyAlignment="1">
      <alignment horizontal="justify" wrapText="1"/>
    </xf>
    <xf numFmtId="0" fontId="41" fillId="0" borderId="23" xfId="0" applyFont="1" applyBorder="1" applyAlignment="1">
      <alignment horizontal="center" vertical="center" wrapText="1"/>
    </xf>
    <xf numFmtId="0" fontId="3" fillId="13" borderId="0" xfId="0" applyFont="1" applyFill="1" applyAlignment="1">
      <alignment vertical="center" wrapText="1"/>
    </xf>
    <xf numFmtId="0" fontId="3" fillId="14" borderId="0" xfId="0" applyFont="1" applyFill="1" applyAlignment="1">
      <alignment vertical="center" wrapText="1"/>
    </xf>
    <xf numFmtId="0" fontId="62" fillId="15" borderId="0" xfId="0" applyFont="1" applyFill="1" applyAlignment="1">
      <alignment horizontal="center" vertical="center" wrapText="1"/>
    </xf>
    <xf numFmtId="0" fontId="3" fillId="0" borderId="0" xfId="0" applyFont="1" applyAlignment="1">
      <alignment vertical="center" wrapText="1"/>
    </xf>
    <xf numFmtId="0" fontId="56" fillId="0" borderId="0" xfId="0" applyFont="1"/>
    <xf numFmtId="0" fontId="36" fillId="0" borderId="23" xfId="0" applyFont="1" applyBorder="1" applyAlignment="1" applyProtection="1">
      <alignment horizontal="center" vertical="center" wrapText="1"/>
      <protection locked="0"/>
    </xf>
    <xf numFmtId="0" fontId="63" fillId="0" borderId="0" xfId="0" applyFont="1" applyAlignment="1">
      <alignment wrapText="1"/>
    </xf>
    <xf numFmtId="0" fontId="3" fillId="9" borderId="0" xfId="0" applyFont="1" applyFill="1" applyAlignment="1">
      <alignment horizontal="justify" vertical="center" wrapText="1"/>
    </xf>
    <xf numFmtId="0" fontId="23" fillId="0" borderId="0" xfId="0" applyFont="1" applyAlignment="1">
      <alignment wrapText="1"/>
    </xf>
    <xf numFmtId="0" fontId="12" fillId="0" borderId="0" xfId="0" applyFont="1" applyAlignment="1">
      <alignment vertical="center"/>
    </xf>
    <xf numFmtId="0" fontId="25" fillId="0" borderId="0" xfId="0" applyFont="1" applyAlignment="1">
      <alignment vertical="center"/>
    </xf>
    <xf numFmtId="49" fontId="12" fillId="0" borderId="23" xfId="0" applyNumberFormat="1" applyFont="1" applyBorder="1" applyAlignment="1">
      <alignment horizontal="center" vertical="center" wrapText="1"/>
    </xf>
    <xf numFmtId="0" fontId="3" fillId="9" borderId="0" xfId="0" applyFont="1" applyFill="1" applyAlignment="1">
      <alignment horizontal="center" vertical="center" wrapText="1"/>
    </xf>
    <xf numFmtId="0" fontId="3" fillId="0" borderId="22" xfId="0" applyFont="1" applyBorder="1" applyAlignment="1">
      <alignment horizontal="center" vertical="center" wrapText="1"/>
    </xf>
    <xf numFmtId="0" fontId="12" fillId="0" borderId="73" xfId="0" applyFont="1" applyBorder="1" applyAlignment="1">
      <alignment horizontal="center" vertical="center" wrapText="1"/>
    </xf>
    <xf numFmtId="0" fontId="12" fillId="0" borderId="23" xfId="0" applyFont="1" applyBorder="1" applyAlignment="1">
      <alignment horizontal="center" vertical="center" wrapText="1"/>
    </xf>
    <xf numFmtId="0" fontId="12" fillId="0" borderId="74" xfId="0" applyFont="1" applyBorder="1" applyAlignment="1">
      <alignment horizontal="center" vertical="center" wrapText="1"/>
    </xf>
    <xf numFmtId="49" fontId="12" fillId="0" borderId="74" xfId="0" applyNumberFormat="1" applyFont="1" applyBorder="1" applyAlignment="1">
      <alignment horizontal="center" vertical="center" wrapText="1"/>
    </xf>
    <xf numFmtId="0" fontId="0" fillId="9" borderId="77" xfId="0" applyFill="1" applyBorder="1" applyAlignment="1">
      <alignment horizontal="center" vertical="center"/>
    </xf>
    <xf numFmtId="49" fontId="3" fillId="0" borderId="0" xfId="0" applyNumberFormat="1" applyFont="1" applyAlignment="1">
      <alignment horizontal="center" vertical="center" wrapText="1"/>
    </xf>
    <xf numFmtId="0" fontId="62" fillId="15" borderId="0" xfId="0" applyFont="1" applyFill="1" applyAlignment="1">
      <alignment wrapText="1"/>
    </xf>
    <xf numFmtId="0" fontId="0" fillId="0" borderId="0" xfId="0" applyAlignment="1">
      <alignment horizontal="center" vertical="center"/>
    </xf>
    <xf numFmtId="49" fontId="12" fillId="0" borderId="0" xfId="0" applyNumberFormat="1" applyFont="1" applyAlignment="1">
      <alignment horizontal="center" vertical="center" wrapText="1"/>
    </xf>
    <xf numFmtId="0" fontId="26" fillId="0" borderId="0" xfId="0" applyFont="1" applyAlignment="1">
      <alignment vertical="center" wrapText="1"/>
    </xf>
    <xf numFmtId="0" fontId="34" fillId="0" borderId="0" xfId="0" applyFont="1" applyAlignment="1">
      <alignment vertical="center"/>
    </xf>
    <xf numFmtId="49" fontId="12" fillId="0" borderId="0" xfId="0" applyNumberFormat="1" applyFont="1" applyAlignment="1">
      <alignment horizontal="center" vertical="center"/>
    </xf>
    <xf numFmtId="0" fontId="59" fillId="0" borderId="0" xfId="0" applyFont="1"/>
    <xf numFmtId="0" fontId="3" fillId="12" borderId="0" xfId="0" applyFont="1" applyFill="1" applyAlignment="1">
      <alignment vertical="center"/>
    </xf>
    <xf numFmtId="0" fontId="19" fillId="0" borderId="0" xfId="0" applyFont="1" applyAlignment="1">
      <alignment vertical="center"/>
    </xf>
    <xf numFmtId="0" fontId="34" fillId="0" borderId="0" xfId="0" applyFont="1" applyAlignment="1">
      <alignment horizontal="center" vertical="center"/>
    </xf>
    <xf numFmtId="0" fontId="29" fillId="0" borderId="41" xfId="0" applyFont="1" applyBorder="1" applyAlignment="1">
      <alignment vertical="center" wrapText="1"/>
    </xf>
    <xf numFmtId="0" fontId="39" fillId="0" borderId="41" xfId="0" applyFont="1" applyBorder="1"/>
    <xf numFmtId="0" fontId="39" fillId="0" borderId="43" xfId="0" applyFont="1" applyBorder="1"/>
    <xf numFmtId="0" fontId="32" fillId="12" borderId="0" xfId="0" applyFont="1" applyFill="1"/>
    <xf numFmtId="0" fontId="41" fillId="0" borderId="23" xfId="0" applyFont="1" applyBorder="1" applyAlignment="1">
      <alignment horizontal="center" textRotation="90" wrapText="1"/>
    </xf>
    <xf numFmtId="0" fontId="41" fillId="0" borderId="23" xfId="0" applyFont="1" applyBorder="1" applyAlignment="1">
      <alignment horizontal="center" vertical="center" textRotation="90" wrapText="1"/>
    </xf>
    <xf numFmtId="49" fontId="41" fillId="0" borderId="23" xfId="0" applyNumberFormat="1" applyFont="1" applyBorder="1" applyAlignment="1">
      <alignment horizontal="center" vertical="center" textRotation="90" wrapText="1"/>
    </xf>
    <xf numFmtId="0" fontId="12" fillId="0" borderId="0" xfId="0" applyFont="1" applyAlignment="1">
      <alignment horizontal="center" vertical="center" textRotation="90" wrapText="1"/>
    </xf>
    <xf numFmtId="0" fontId="32" fillId="9" borderId="0" xfId="0" applyFont="1" applyFill="1"/>
    <xf numFmtId="0" fontId="12" fillId="0" borderId="23" xfId="0" applyFont="1" applyBorder="1" applyAlignment="1">
      <alignment horizontal="center" vertical="center"/>
    </xf>
    <xf numFmtId="0" fontId="1" fillId="0" borderId="0" xfId="0" applyFont="1"/>
    <xf numFmtId="0" fontId="28" fillId="0" borderId="0" xfId="0" applyFont="1" applyAlignment="1">
      <alignment vertical="center"/>
    </xf>
    <xf numFmtId="0" fontId="47" fillId="0" borderId="0" xfId="0" applyFont="1"/>
    <xf numFmtId="0" fontId="13" fillId="0" borderId="0" xfId="3" applyFont="1" applyAlignment="1">
      <alignment horizontal="center" wrapText="1"/>
    </xf>
    <xf numFmtId="0" fontId="13" fillId="0" borderId="0" xfId="0" applyFont="1" applyAlignment="1">
      <alignment horizontal="center" vertical="center" wrapText="1"/>
    </xf>
    <xf numFmtId="0" fontId="13" fillId="0" borderId="0" xfId="0" applyFont="1" applyAlignment="1">
      <alignment horizontal="center" vertical="center"/>
    </xf>
    <xf numFmtId="0" fontId="4" fillId="0" borderId="0" xfId="0" applyFont="1" applyAlignment="1">
      <alignment horizontal="center" vertical="center" wrapText="1"/>
    </xf>
    <xf numFmtId="0" fontId="26" fillId="0" borderId="1" xfId="0" applyFont="1" applyBorder="1" applyAlignment="1">
      <alignment horizontal="center" vertical="center" wrapText="1"/>
    </xf>
    <xf numFmtId="0" fontId="26" fillId="0" borderId="2" xfId="0" applyFont="1" applyBorder="1" applyAlignment="1">
      <alignment horizontal="center" vertical="center" wrapText="1"/>
    </xf>
    <xf numFmtId="0" fontId="26" fillId="0" borderId="3" xfId="0" applyFont="1" applyBorder="1" applyAlignment="1">
      <alignment horizontal="center" vertical="center" wrapText="1"/>
    </xf>
    <xf numFmtId="0" fontId="16" fillId="0" borderId="0" xfId="1" applyNumberFormat="1" applyFont="1" applyFill="1" applyAlignment="1" applyProtection="1">
      <alignment horizontal="justify" vertical="center"/>
    </xf>
    <xf numFmtId="0" fontId="12" fillId="0" borderId="24" xfId="4" applyFont="1" applyBorder="1" applyAlignment="1" applyProtection="1">
      <alignment horizontal="center" vertical="center" wrapText="1"/>
      <protection locked="0"/>
    </xf>
    <xf numFmtId="0" fontId="12" fillId="0" borderId="0" xfId="4" applyFont="1" applyAlignment="1">
      <alignment horizontal="justify" vertical="center" wrapText="1"/>
    </xf>
    <xf numFmtId="0" fontId="3" fillId="0" borderId="20" xfId="3" applyFont="1" applyBorder="1" applyAlignment="1">
      <alignment horizontal="center" vertical="center" wrapText="1"/>
    </xf>
    <xf numFmtId="0" fontId="3" fillId="0" borderId="21" xfId="3" applyFont="1" applyBorder="1" applyAlignment="1">
      <alignment horizontal="center" vertical="center" wrapText="1"/>
    </xf>
    <xf numFmtId="0" fontId="3" fillId="0" borderId="22" xfId="3" applyFont="1" applyBorder="1" applyAlignment="1">
      <alignment horizontal="center" vertical="center" wrapText="1"/>
    </xf>
    <xf numFmtId="0" fontId="12" fillId="0" borderId="0" xfId="4" applyFont="1" applyAlignment="1" applyProtection="1">
      <alignment horizontal="justify" vertical="center" wrapText="1"/>
      <protection locked="0"/>
    </xf>
    <xf numFmtId="0" fontId="3" fillId="0" borderId="0" xfId="4" applyFont="1" applyAlignment="1">
      <alignment horizontal="justify" vertical="center" wrapText="1"/>
    </xf>
    <xf numFmtId="0" fontId="26" fillId="0" borderId="20" xfId="3" applyFont="1" applyBorder="1" applyAlignment="1">
      <alignment horizontal="center" vertical="center" wrapText="1"/>
    </xf>
    <xf numFmtId="0" fontId="26" fillId="0" borderId="21" xfId="3" applyFont="1" applyBorder="1" applyAlignment="1">
      <alignment horizontal="center" vertical="center" wrapText="1"/>
    </xf>
    <xf numFmtId="0" fontId="26" fillId="0" borderId="22" xfId="3" applyFont="1" applyBorder="1" applyAlignment="1">
      <alignment horizontal="center" vertical="center" wrapText="1"/>
    </xf>
    <xf numFmtId="0" fontId="3" fillId="0" borderId="0" xfId="0" applyFont="1" applyAlignment="1">
      <alignment horizontal="justify" vertical="center" wrapText="1"/>
    </xf>
    <xf numFmtId="0" fontId="12" fillId="0" borderId="0" xfId="3" applyFont="1" applyAlignment="1">
      <alignment horizontal="justify" vertical="center" wrapText="1"/>
    </xf>
    <xf numFmtId="0" fontId="3" fillId="0" borderId="0" xfId="5" applyFont="1" applyAlignment="1">
      <alignment horizontal="justify" vertical="center" wrapText="1"/>
    </xf>
    <xf numFmtId="0" fontId="24" fillId="2" borderId="8" xfId="4" applyFont="1" applyFill="1" applyBorder="1" applyAlignment="1">
      <alignment horizontal="justify" vertical="center" wrapText="1"/>
    </xf>
    <xf numFmtId="0" fontId="24" fillId="2" borderId="0" xfId="4" applyFont="1" applyFill="1" applyAlignment="1">
      <alignment horizontal="justify" vertical="center" wrapText="1"/>
    </xf>
    <xf numFmtId="0" fontId="3" fillId="0" borderId="0" xfId="3" applyFont="1" applyAlignment="1">
      <alignment horizontal="justify" vertical="center" wrapText="1"/>
    </xf>
    <xf numFmtId="0" fontId="19" fillId="0" borderId="1" xfId="3" applyFont="1" applyBorder="1" applyAlignment="1" applyProtection="1">
      <alignment horizontal="center" vertical="center" wrapText="1"/>
      <protection locked="0"/>
    </xf>
    <xf numFmtId="0" fontId="19" fillId="0" borderId="2" xfId="3" applyFont="1" applyBorder="1" applyAlignment="1" applyProtection="1">
      <alignment horizontal="center" vertical="center" wrapText="1"/>
      <protection locked="0"/>
    </xf>
    <xf numFmtId="0" fontId="19" fillId="0" borderId="3" xfId="3" applyFont="1" applyBorder="1" applyAlignment="1" applyProtection="1">
      <alignment horizontal="center" vertical="center" wrapText="1"/>
      <protection locked="0"/>
    </xf>
    <xf numFmtId="0" fontId="19" fillId="0" borderId="1" xfId="3" applyFont="1" applyBorder="1" applyAlignment="1">
      <alignment horizontal="center" vertical="center" wrapText="1"/>
    </xf>
    <xf numFmtId="0" fontId="19" fillId="0" borderId="3" xfId="3" applyFont="1" applyBorder="1" applyAlignment="1">
      <alignment horizontal="center" vertical="center" wrapText="1"/>
    </xf>
    <xf numFmtId="0" fontId="13" fillId="0" borderId="0" xfId="3" applyFont="1" applyAlignment="1">
      <alignment horizontal="center" vertical="center" wrapText="1"/>
    </xf>
    <xf numFmtId="0" fontId="20" fillId="0" borderId="0" xfId="2" applyNumberFormat="1" applyFont="1" applyFill="1" applyAlignment="1" applyProtection="1">
      <alignment horizontal="right" vertical="center" wrapText="1"/>
    </xf>
    <xf numFmtId="0" fontId="12" fillId="0" borderId="38" xfId="3" applyFont="1" applyBorder="1" applyAlignment="1" applyProtection="1">
      <alignment horizontal="justify" vertical="center" wrapText="1"/>
      <protection locked="0"/>
    </xf>
    <xf numFmtId="0" fontId="12" fillId="0" borderId="24" xfId="3" applyFont="1" applyBorder="1" applyAlignment="1" applyProtection="1">
      <alignment horizontal="center" vertical="center" wrapText="1"/>
      <protection locked="0"/>
    </xf>
    <xf numFmtId="0" fontId="12" fillId="0" borderId="23" xfId="3" applyFont="1" applyBorder="1" applyAlignment="1" applyProtection="1">
      <alignment horizontal="center" vertical="center" wrapText="1"/>
      <protection locked="0"/>
    </xf>
    <xf numFmtId="0" fontId="12" fillId="0" borderId="21" xfId="3" applyFont="1" applyBorder="1" applyAlignment="1" applyProtection="1">
      <alignment horizontal="center" vertical="center" wrapText="1"/>
      <protection locked="0"/>
    </xf>
    <xf numFmtId="0" fontId="21" fillId="3" borderId="28" xfId="3" applyFont="1" applyFill="1" applyBorder="1" applyAlignment="1">
      <alignment horizontal="center" vertical="center" wrapText="1"/>
    </xf>
    <xf numFmtId="0" fontId="21" fillId="3" borderId="29" xfId="3" applyFont="1" applyFill="1" applyBorder="1" applyAlignment="1">
      <alignment horizontal="center" vertical="center" wrapText="1"/>
    </xf>
    <xf numFmtId="0" fontId="21" fillId="3" borderId="30" xfId="3" applyFont="1" applyFill="1" applyBorder="1" applyAlignment="1">
      <alignment horizontal="center" vertical="center" wrapText="1"/>
    </xf>
    <xf numFmtId="0" fontId="7" fillId="0" borderId="40" xfId="4" applyFont="1" applyBorder="1" applyAlignment="1">
      <alignment horizontal="center" vertical="center" wrapText="1"/>
    </xf>
    <xf numFmtId="0" fontId="7" fillId="0" borderId="31" xfId="3" applyFont="1" applyBorder="1" applyAlignment="1">
      <alignment horizontal="center" vertical="center" wrapText="1"/>
    </xf>
    <xf numFmtId="0" fontId="7" fillId="0" borderId="32" xfId="3" applyFont="1" applyBorder="1" applyAlignment="1">
      <alignment horizontal="center" vertical="center" wrapText="1"/>
    </xf>
    <xf numFmtId="0" fontId="7" fillId="0" borderId="33" xfId="3" applyFont="1" applyBorder="1" applyAlignment="1">
      <alignment horizontal="center" vertical="center" wrapText="1"/>
    </xf>
    <xf numFmtId="0" fontId="12" fillId="0" borderId="20" xfId="3" applyFont="1" applyBorder="1" applyAlignment="1">
      <alignment horizontal="center" vertical="center" wrapText="1"/>
    </xf>
    <xf numFmtId="0" fontId="12" fillId="0" borderId="21" xfId="3" applyFont="1" applyBorder="1" applyAlignment="1">
      <alignment horizontal="center" vertical="center" wrapText="1"/>
    </xf>
    <xf numFmtId="0" fontId="12" fillId="0" borderId="22" xfId="3" applyFont="1" applyBorder="1" applyAlignment="1">
      <alignment horizontal="center" vertical="center" wrapText="1"/>
    </xf>
    <xf numFmtId="0" fontId="7" fillId="0" borderId="29" xfId="4" applyFont="1" applyBorder="1" applyAlignment="1">
      <alignment horizontal="center" vertical="center" wrapText="1"/>
    </xf>
    <xf numFmtId="0" fontId="21" fillId="3" borderId="25" xfId="3" applyFont="1" applyFill="1" applyBorder="1" applyAlignment="1">
      <alignment horizontal="center" vertical="center" wrapText="1"/>
    </xf>
    <xf numFmtId="0" fontId="21" fillId="3" borderId="26" xfId="3" applyFont="1" applyFill="1" applyBorder="1" applyAlignment="1">
      <alignment horizontal="center" vertical="center" wrapText="1"/>
    </xf>
    <xf numFmtId="0" fontId="21" fillId="3" borderId="27" xfId="3" applyFont="1" applyFill="1" applyBorder="1" applyAlignment="1">
      <alignment horizontal="center" vertical="center" wrapText="1"/>
    </xf>
    <xf numFmtId="0" fontId="7" fillId="0" borderId="26" xfId="4" applyFont="1" applyBorder="1" applyAlignment="1">
      <alignment horizontal="center" vertical="center" wrapText="1"/>
    </xf>
    <xf numFmtId="0" fontId="7" fillId="0" borderId="4" xfId="3" applyFont="1" applyBorder="1" applyAlignment="1">
      <alignment horizontal="center" vertical="center" wrapText="1"/>
    </xf>
    <xf numFmtId="0" fontId="7" fillId="0" borderId="5" xfId="3" applyFont="1" applyBorder="1" applyAlignment="1">
      <alignment horizontal="center" vertical="center" wrapText="1"/>
    </xf>
    <xf numFmtId="0" fontId="7" fillId="0" borderId="6" xfId="3" applyFont="1" applyBorder="1" applyAlignment="1">
      <alignment horizontal="center" vertical="center" wrapText="1"/>
    </xf>
    <xf numFmtId="0" fontId="26" fillId="0" borderId="1" xfId="3" applyFont="1" applyBorder="1" applyAlignment="1">
      <alignment horizontal="center" vertical="center" wrapText="1"/>
    </xf>
    <xf numFmtId="0" fontId="26" fillId="0" borderId="2" xfId="3" applyFont="1" applyBorder="1" applyAlignment="1">
      <alignment horizontal="center" vertical="center" wrapText="1"/>
    </xf>
    <xf numFmtId="0" fontId="26" fillId="0" borderId="3" xfId="3" applyFont="1" applyBorder="1" applyAlignment="1">
      <alignment horizontal="center" vertical="center" wrapText="1"/>
    </xf>
    <xf numFmtId="0" fontId="6" fillId="0" borderId="0" xfId="0" applyFont="1" applyAlignment="1">
      <alignment horizontal="center" vertical="center" wrapText="1"/>
    </xf>
    <xf numFmtId="0" fontId="59" fillId="0" borderId="5" xfId="0" applyFont="1" applyBorder="1" applyAlignment="1">
      <alignment horizontal="left" vertical="center" wrapText="1"/>
    </xf>
    <xf numFmtId="0" fontId="0" fillId="0" borderId="5" xfId="0" applyBorder="1" applyAlignment="1">
      <alignment horizontal="left"/>
    </xf>
    <xf numFmtId="0" fontId="12" fillId="0" borderId="63" xfId="3" applyFont="1" applyBorder="1" applyAlignment="1" applyProtection="1">
      <alignment horizontal="center" vertical="center" wrapText="1"/>
      <protection locked="0"/>
    </xf>
    <xf numFmtId="0" fontId="12" fillId="0" borderId="49" xfId="3" applyFont="1" applyBorder="1" applyAlignment="1" applyProtection="1">
      <alignment horizontal="center" vertical="center" wrapText="1"/>
      <protection locked="0"/>
    </xf>
    <xf numFmtId="0" fontId="12" fillId="0" borderId="49" xfId="0" applyFont="1" applyBorder="1" applyAlignment="1" applyProtection="1">
      <alignment horizontal="justify" vertical="center" wrapText="1"/>
      <protection locked="0"/>
    </xf>
    <xf numFmtId="0" fontId="12" fillId="0" borderId="60" xfId="0" applyFont="1" applyBorder="1" applyAlignment="1" applyProtection="1">
      <alignment horizontal="justify" vertical="center" wrapText="1"/>
      <protection locked="0"/>
    </xf>
    <xf numFmtId="0" fontId="12" fillId="0" borderId="63" xfId="0" applyFont="1" applyBorder="1" applyAlignment="1" applyProtection="1">
      <alignment horizontal="justify" vertical="center" wrapText="1"/>
      <protection locked="0"/>
    </xf>
    <xf numFmtId="0" fontId="12" fillId="0" borderId="64" xfId="0" applyFont="1" applyBorder="1" applyAlignment="1" applyProtection="1">
      <alignment horizontal="justify" vertical="center" wrapText="1"/>
      <protection locked="0"/>
    </xf>
    <xf numFmtId="0" fontId="12" fillId="0" borderId="56" xfId="0" applyFont="1" applyBorder="1" applyAlignment="1" applyProtection="1">
      <alignment horizontal="justify" vertical="center" wrapText="1"/>
      <protection locked="0"/>
    </xf>
    <xf numFmtId="0" fontId="12" fillId="0" borderId="57" xfId="0" applyFont="1" applyBorder="1" applyAlignment="1" applyProtection="1">
      <alignment horizontal="justify" vertical="center" wrapText="1"/>
      <protection locked="0"/>
    </xf>
    <xf numFmtId="0" fontId="12" fillId="0" borderId="61" xfId="0" applyFont="1" applyBorder="1" applyAlignment="1" applyProtection="1">
      <alignment horizontal="justify" vertical="center" wrapText="1"/>
      <protection locked="0"/>
    </xf>
    <xf numFmtId="0" fontId="12" fillId="4" borderId="49" xfId="4" applyFont="1" applyFill="1" applyBorder="1" applyAlignment="1">
      <alignment horizontal="center" vertical="center" wrapText="1"/>
    </xf>
    <xf numFmtId="0" fontId="3" fillId="4" borderId="49" xfId="4" applyFont="1" applyFill="1" applyBorder="1" applyAlignment="1">
      <alignment horizontal="center" vertical="center" wrapText="1"/>
    </xf>
    <xf numFmtId="0" fontId="3" fillId="4" borderId="56" xfId="4" applyFont="1" applyFill="1" applyBorder="1" applyAlignment="1">
      <alignment horizontal="justify" vertical="center" wrapText="1"/>
    </xf>
    <xf numFmtId="0" fontId="3" fillId="4" borderId="57" xfId="4" applyFont="1" applyFill="1" applyBorder="1" applyAlignment="1">
      <alignment horizontal="justify" vertical="center" wrapText="1"/>
    </xf>
    <xf numFmtId="0" fontId="3" fillId="4" borderId="58" xfId="4" applyFont="1" applyFill="1" applyBorder="1" applyAlignment="1">
      <alignment horizontal="justify" vertical="center" wrapText="1"/>
    </xf>
    <xf numFmtId="0" fontId="21" fillId="3" borderId="46" xfId="4" applyFont="1" applyFill="1" applyBorder="1" applyAlignment="1">
      <alignment horizontal="center" vertical="center" wrapText="1"/>
    </xf>
    <xf numFmtId="0" fontId="21" fillId="3" borderId="49" xfId="4" applyFont="1" applyFill="1" applyBorder="1" applyAlignment="1">
      <alignment horizontal="center" vertical="center" wrapText="1"/>
    </xf>
    <xf numFmtId="0" fontId="25" fillId="4" borderId="49" xfId="4" applyFont="1" applyFill="1" applyBorder="1" applyAlignment="1">
      <alignment horizontal="center" vertical="center" wrapText="1"/>
    </xf>
    <xf numFmtId="0" fontId="2" fillId="4" borderId="49" xfId="2" applyNumberFormat="1" applyFill="1" applyBorder="1" applyAlignment="1" applyProtection="1">
      <alignment horizontal="center" vertical="center" wrapText="1"/>
    </xf>
    <xf numFmtId="0" fontId="50" fillId="4" borderId="49" xfId="2" applyNumberFormat="1" applyFont="1" applyFill="1" applyBorder="1" applyAlignment="1" applyProtection="1">
      <alignment horizontal="center" vertical="center" wrapText="1"/>
    </xf>
    <xf numFmtId="0" fontId="7" fillId="0" borderId="0" xfId="4" applyFont="1" applyAlignment="1">
      <alignment horizontal="justify" vertical="center" wrapText="1"/>
    </xf>
    <xf numFmtId="0" fontId="7" fillId="0" borderId="42" xfId="4" applyFont="1" applyBorder="1" applyAlignment="1">
      <alignment horizontal="justify" vertical="center" wrapText="1"/>
    </xf>
    <xf numFmtId="0" fontId="29" fillId="0" borderId="0" xfId="4" applyFont="1" applyAlignment="1">
      <alignment horizontal="justify" vertical="center" wrapText="1"/>
    </xf>
    <xf numFmtId="0" fontId="29" fillId="0" borderId="42" xfId="4" applyFont="1" applyBorder="1" applyAlignment="1">
      <alignment horizontal="justify" vertical="center" wrapText="1"/>
    </xf>
    <xf numFmtId="0" fontId="7" fillId="0" borderId="0" xfId="4" quotePrefix="1" applyFont="1" applyAlignment="1">
      <alignment horizontal="justify" vertical="center" wrapText="1"/>
    </xf>
    <xf numFmtId="0" fontId="7" fillId="0" borderId="42" xfId="4" quotePrefix="1" applyFont="1" applyBorder="1" applyAlignment="1">
      <alignment horizontal="justify" vertical="center" wrapText="1"/>
    </xf>
    <xf numFmtId="0" fontId="21" fillId="3" borderId="25" xfId="4" applyFont="1" applyFill="1" applyBorder="1" applyAlignment="1">
      <alignment horizontal="center" vertical="center" wrapText="1"/>
    </xf>
    <xf numFmtId="0" fontId="21" fillId="3" borderId="26" xfId="4" applyFont="1" applyFill="1" applyBorder="1" applyAlignment="1">
      <alignment horizontal="center" vertical="center" wrapText="1"/>
    </xf>
    <xf numFmtId="0" fontId="21" fillId="3" borderId="27" xfId="4" applyFont="1" applyFill="1" applyBorder="1" applyAlignment="1">
      <alignment horizontal="center" vertical="center" wrapText="1"/>
    </xf>
    <xf numFmtId="0" fontId="29" fillId="0" borderId="41" xfId="4" applyFont="1" applyBorder="1" applyAlignment="1">
      <alignment horizontal="justify" vertical="center" wrapText="1"/>
    </xf>
    <xf numFmtId="0" fontId="7" fillId="0" borderId="24" xfId="4" applyFont="1" applyBorder="1" applyAlignment="1">
      <alignment horizontal="justify" vertical="center" wrapText="1"/>
    </xf>
    <xf numFmtId="0" fontId="7" fillId="0" borderId="44" xfId="4" applyFont="1" applyBorder="1" applyAlignment="1">
      <alignment horizontal="justify" vertical="center" wrapText="1"/>
    </xf>
    <xf numFmtId="0" fontId="21" fillId="3" borderId="45" xfId="4" applyFont="1" applyFill="1" applyBorder="1" applyAlignment="1">
      <alignment horizontal="center" vertical="center" wrapText="1"/>
    </xf>
    <xf numFmtId="0" fontId="21" fillId="3" borderId="48" xfId="4" applyFont="1" applyFill="1" applyBorder="1" applyAlignment="1">
      <alignment horizontal="center" vertical="center" wrapText="1"/>
    </xf>
    <xf numFmtId="0" fontId="21" fillId="3" borderId="47" xfId="4" applyFont="1" applyFill="1" applyBorder="1" applyAlignment="1">
      <alignment horizontal="center" vertical="center" wrapText="1"/>
    </xf>
    <xf numFmtId="0" fontId="21" fillId="3" borderId="50" xfId="4" applyFont="1" applyFill="1" applyBorder="1" applyAlignment="1">
      <alignment horizontal="center" vertical="center" wrapText="1"/>
    </xf>
    <xf numFmtId="0" fontId="21" fillId="3" borderId="51" xfId="4" applyFont="1" applyFill="1" applyBorder="1" applyAlignment="1">
      <alignment horizontal="center" vertical="center" wrapText="1"/>
    </xf>
    <xf numFmtId="0" fontId="21" fillId="3" borderId="52" xfId="4" applyFont="1" applyFill="1" applyBorder="1" applyAlignment="1">
      <alignment horizontal="center" vertical="center" wrapText="1"/>
    </xf>
    <xf numFmtId="0" fontId="21" fillId="3" borderId="53" xfId="4" applyFont="1" applyFill="1" applyBorder="1" applyAlignment="1">
      <alignment horizontal="center" vertical="center" wrapText="1"/>
    </xf>
    <xf numFmtId="0" fontId="21" fillId="3" borderId="54" xfId="4" applyFont="1" applyFill="1" applyBorder="1" applyAlignment="1">
      <alignment horizontal="center" vertical="center" wrapText="1"/>
    </xf>
    <xf numFmtId="0" fontId="21" fillId="3" borderId="55" xfId="4" applyFont="1" applyFill="1" applyBorder="1" applyAlignment="1">
      <alignment horizontal="center" vertical="center" wrapText="1"/>
    </xf>
    <xf numFmtId="0" fontId="6" fillId="0" borderId="0" xfId="3" applyFont="1" applyAlignment="1">
      <alignment horizontal="center" wrapText="1"/>
    </xf>
    <xf numFmtId="0" fontId="6" fillId="0" borderId="0" xfId="3" applyFont="1" applyAlignment="1">
      <alignment horizontal="center"/>
    </xf>
    <xf numFmtId="0" fontId="6" fillId="0" borderId="0" xfId="4" applyFont="1" applyAlignment="1">
      <alignment horizontal="center" vertical="center" wrapText="1"/>
    </xf>
    <xf numFmtId="0" fontId="60" fillId="0" borderId="0" xfId="0" applyFont="1" applyAlignment="1">
      <alignment horizontal="left" vertical="center"/>
    </xf>
    <xf numFmtId="0" fontId="59" fillId="0" borderId="0" xfId="0" applyFont="1" applyAlignment="1">
      <alignment horizontal="left"/>
    </xf>
    <xf numFmtId="0" fontId="61" fillId="0" borderId="0" xfId="0" applyFont="1" applyAlignment="1">
      <alignment horizontal="left"/>
    </xf>
    <xf numFmtId="0" fontId="20" fillId="0" borderId="0" xfId="1" applyNumberFormat="1" applyFont="1" applyFill="1" applyAlignment="1" applyProtection="1">
      <alignment horizontal="right" vertical="center" wrapText="1"/>
    </xf>
    <xf numFmtId="0" fontId="21" fillId="3" borderId="25" xfId="0" applyFont="1" applyFill="1" applyBorder="1" applyAlignment="1">
      <alignment horizontal="center" vertical="center" wrapText="1"/>
    </xf>
    <xf numFmtId="0" fontId="21" fillId="3" borderId="26" xfId="0" applyFont="1" applyFill="1" applyBorder="1" applyAlignment="1">
      <alignment horizontal="center" vertical="center" wrapText="1"/>
    </xf>
    <xf numFmtId="0" fontId="21" fillId="3" borderId="27" xfId="0" applyFont="1" applyFill="1" applyBorder="1" applyAlignment="1">
      <alignment horizontal="center" vertical="center" wrapText="1"/>
    </xf>
    <xf numFmtId="0" fontId="29" fillId="0" borderId="41" xfId="0" applyFont="1" applyBorder="1" applyAlignment="1">
      <alignment horizontal="justify" vertical="center" wrapText="1"/>
    </xf>
    <xf numFmtId="0" fontId="29" fillId="0" borderId="0" xfId="0" applyFont="1" applyAlignment="1">
      <alignment horizontal="justify" vertical="center" wrapText="1"/>
    </xf>
    <xf numFmtId="0" fontId="29" fillId="0" borderId="42" xfId="0" applyFont="1" applyBorder="1" applyAlignment="1">
      <alignment horizontal="justify" vertical="center" wrapText="1"/>
    </xf>
    <xf numFmtId="0" fontId="27" fillId="0" borderId="0" xfId="0" applyFont="1" applyAlignment="1">
      <alignment horizontal="justify" vertical="center" wrapText="1"/>
    </xf>
    <xf numFmtId="0" fontId="27" fillId="0" borderId="0" xfId="0" applyFont="1" applyAlignment="1">
      <alignment horizontal="justify" vertical="center"/>
    </xf>
    <xf numFmtId="0" fontId="27" fillId="0" borderId="65" xfId="0" applyFont="1" applyBorder="1" applyAlignment="1">
      <alignment horizontal="justify" vertical="center"/>
    </xf>
    <xf numFmtId="0" fontId="7" fillId="0" borderId="0" xfId="0" applyFont="1" applyAlignment="1">
      <alignment horizontal="justify" vertical="center" wrapText="1"/>
    </xf>
    <xf numFmtId="0" fontId="7" fillId="0" borderId="42" xfId="0" applyFont="1" applyBorder="1" applyAlignment="1">
      <alignment horizontal="justify" vertical="center" wrapText="1"/>
    </xf>
    <xf numFmtId="0" fontId="37" fillId="0" borderId="0" xfId="0" applyFont="1" applyAlignment="1">
      <alignment horizontal="justify" vertical="center"/>
    </xf>
    <xf numFmtId="0" fontId="37" fillId="0" borderId="42" xfId="0" applyFont="1" applyBorder="1" applyAlignment="1">
      <alignment horizontal="justify" vertical="center"/>
    </xf>
    <xf numFmtId="0" fontId="7" fillId="0" borderId="0" xfId="0" applyFont="1" applyAlignment="1">
      <alignment horizontal="justify" vertical="center"/>
    </xf>
    <xf numFmtId="0" fontId="7" fillId="0" borderId="65" xfId="0" applyFont="1" applyBorder="1" applyAlignment="1">
      <alignment horizontal="justify" vertical="center"/>
    </xf>
    <xf numFmtId="0" fontId="12" fillId="0" borderId="23" xfId="0" applyFont="1" applyBorder="1" applyAlignment="1" applyProtection="1">
      <alignment horizontal="justify" vertical="center" wrapText="1"/>
      <protection locked="0"/>
    </xf>
    <xf numFmtId="0" fontId="26" fillId="0" borderId="20" xfId="0" applyFont="1" applyBorder="1" applyAlignment="1">
      <alignment horizontal="center" vertical="center" wrapText="1"/>
    </xf>
    <xf numFmtId="0" fontId="26" fillId="0" borderId="21" xfId="0" applyFont="1" applyBorder="1" applyAlignment="1">
      <alignment horizontal="center" vertical="center" wrapText="1"/>
    </xf>
    <xf numFmtId="0" fontId="26" fillId="0" borderId="22" xfId="0" applyFont="1" applyBorder="1" applyAlignment="1">
      <alignment horizontal="center" vertical="center" wrapText="1"/>
    </xf>
    <xf numFmtId="0" fontId="12" fillId="0" borderId="20" xfId="0" applyFont="1" applyBorder="1" applyAlignment="1" applyProtection="1">
      <alignment horizontal="center" vertical="center" wrapText="1"/>
      <protection locked="0"/>
    </xf>
    <xf numFmtId="0" fontId="12" fillId="0" borderId="21" xfId="0" applyFont="1" applyBorder="1" applyAlignment="1" applyProtection="1">
      <alignment horizontal="center" vertical="center" wrapText="1"/>
      <protection locked="0"/>
    </xf>
    <xf numFmtId="0" fontId="12" fillId="0" borderId="22" xfId="0" applyFont="1" applyBorder="1" applyAlignment="1" applyProtection="1">
      <alignment horizontal="center" vertical="center" wrapText="1"/>
      <protection locked="0"/>
    </xf>
    <xf numFmtId="3" fontId="12" fillId="0" borderId="23" xfId="0" applyNumberFormat="1" applyFont="1" applyBorder="1" applyAlignment="1" applyProtection="1">
      <alignment horizontal="center" vertical="center" wrapText="1"/>
      <protection locked="0"/>
    </xf>
    <xf numFmtId="0" fontId="29" fillId="0" borderId="69" xfId="0" applyFont="1" applyBorder="1" applyAlignment="1">
      <alignment vertical="center" wrapText="1"/>
    </xf>
    <xf numFmtId="0" fontId="29" fillId="0" borderId="36" xfId="0" applyFont="1" applyBorder="1" applyAlignment="1">
      <alignment vertical="center" wrapText="1"/>
    </xf>
    <xf numFmtId="0" fontId="29" fillId="0" borderId="70" xfId="0" applyFont="1" applyBorder="1" applyAlignment="1">
      <alignment vertical="center" wrapText="1"/>
    </xf>
    <xf numFmtId="0" fontId="7" fillId="0" borderId="42" xfId="0" applyFont="1" applyBorder="1" applyAlignment="1">
      <alignment horizontal="justify" vertical="center"/>
    </xf>
    <xf numFmtId="0" fontId="7" fillId="0" borderId="24" xfId="0" applyFont="1" applyBorder="1" applyAlignment="1">
      <alignment horizontal="justify" vertical="center"/>
    </xf>
    <xf numFmtId="0" fontId="7" fillId="0" borderId="44" xfId="0" applyFont="1" applyBorder="1" applyAlignment="1">
      <alignment horizontal="justify" vertical="center"/>
    </xf>
    <xf numFmtId="0" fontId="26" fillId="0" borderId="0" xfId="0" applyFont="1" applyAlignment="1">
      <alignment horizontal="justify" vertical="top"/>
    </xf>
    <xf numFmtId="0" fontId="3" fillId="16" borderId="0" xfId="0" applyFont="1" applyFill="1" applyAlignment="1">
      <alignment horizontal="center" vertical="center" wrapText="1"/>
    </xf>
    <xf numFmtId="0" fontId="59" fillId="0" borderId="0" xfId="0" applyFont="1" applyAlignment="1">
      <alignment horizontal="left" vertical="center"/>
    </xf>
    <xf numFmtId="0" fontId="61" fillId="0" borderId="0" xfId="0" applyFont="1" applyAlignment="1">
      <alignment horizontal="left" vertical="center"/>
    </xf>
    <xf numFmtId="3" fontId="12" fillId="0" borderId="20" xfId="0" applyNumberFormat="1" applyFont="1" applyBorder="1" applyAlignment="1" applyProtection="1">
      <alignment horizontal="center" vertical="center" wrapText="1"/>
      <protection locked="0"/>
    </xf>
    <xf numFmtId="3" fontId="12" fillId="0" borderId="21" xfId="0" applyNumberFormat="1" applyFont="1" applyBorder="1" applyAlignment="1" applyProtection="1">
      <alignment horizontal="center" vertical="center" wrapText="1"/>
      <protection locked="0"/>
    </xf>
    <xf numFmtId="3" fontId="12" fillId="0" borderId="22" xfId="0" applyNumberFormat="1" applyFont="1" applyBorder="1" applyAlignment="1" applyProtection="1">
      <alignment horizontal="center" vertical="center" wrapText="1"/>
      <protection locked="0"/>
    </xf>
    <xf numFmtId="0" fontId="55" fillId="0" borderId="0" xfId="1" applyNumberFormat="1" applyFont="1" applyFill="1" applyBorder="1" applyAlignment="1" applyProtection="1">
      <alignment horizontal="justify" vertical="center" wrapText="1"/>
    </xf>
    <xf numFmtId="0" fontId="26" fillId="0" borderId="23" xfId="0" applyFont="1" applyBorder="1" applyAlignment="1">
      <alignment horizontal="center" vertical="center" wrapText="1"/>
    </xf>
    <xf numFmtId="0" fontId="45" fillId="0" borderId="0" xfId="1" applyNumberFormat="1" applyFont="1" applyFill="1" applyAlignment="1" applyProtection="1">
      <alignment horizontal="center" vertical="center" wrapText="1"/>
    </xf>
    <xf numFmtId="0" fontId="12" fillId="0" borderId="71" xfId="0" applyFont="1" applyBorder="1" applyAlignment="1" applyProtection="1">
      <alignment horizontal="justify" vertical="center" wrapText="1"/>
      <protection locked="0"/>
    </xf>
    <xf numFmtId="0" fontId="7" fillId="0" borderId="67" xfId="0" applyFont="1" applyBorder="1" applyAlignment="1">
      <alignment horizontal="justify" vertical="center" wrapText="1"/>
    </xf>
    <xf numFmtId="0" fontId="7" fillId="0" borderId="67" xfId="0" applyFont="1" applyBorder="1" applyAlignment="1">
      <alignment horizontal="justify" vertical="center"/>
    </xf>
    <xf numFmtId="0" fontId="7" fillId="0" borderId="68" xfId="0" applyFont="1" applyBorder="1" applyAlignment="1">
      <alignment horizontal="justify" vertical="center"/>
    </xf>
    <xf numFmtId="0" fontId="29" fillId="0" borderId="69" xfId="0" applyFont="1" applyBorder="1" applyAlignment="1">
      <alignment horizontal="justify" vertical="center" wrapText="1"/>
    </xf>
    <xf numFmtId="0" fontId="29" fillId="0" borderId="36" xfId="0" applyFont="1" applyBorder="1" applyAlignment="1">
      <alignment horizontal="justify" vertical="center" wrapText="1"/>
    </xf>
    <xf numFmtId="0" fontId="29" fillId="0" borderId="70" xfId="0" applyFont="1" applyBorder="1" applyAlignment="1">
      <alignment horizontal="justify" vertical="center" wrapText="1"/>
    </xf>
    <xf numFmtId="0" fontId="7" fillId="0" borderId="24" xfId="0" applyFont="1" applyBorder="1" applyAlignment="1">
      <alignment horizontal="justify" vertical="center" wrapText="1"/>
    </xf>
    <xf numFmtId="0" fontId="7" fillId="0" borderId="44" xfId="0" applyFont="1" applyBorder="1" applyAlignment="1">
      <alignment horizontal="justify" vertical="center" wrapText="1"/>
    </xf>
    <xf numFmtId="3" fontId="26" fillId="0" borderId="78" xfId="0" applyNumberFormat="1" applyFont="1" applyBorder="1" applyAlignment="1" applyProtection="1">
      <alignment horizontal="center" vertical="center" wrapText="1"/>
      <protection locked="0"/>
    </xf>
    <xf numFmtId="3" fontId="26" fillId="0" borderId="79" xfId="0" applyNumberFormat="1" applyFont="1" applyBorder="1" applyAlignment="1" applyProtection="1">
      <alignment horizontal="center" vertical="center" wrapText="1"/>
      <protection locked="0"/>
    </xf>
    <xf numFmtId="3" fontId="26" fillId="0" borderId="80" xfId="0" applyNumberFormat="1" applyFont="1" applyBorder="1" applyAlignment="1" applyProtection="1">
      <alignment horizontal="center" vertical="center" wrapText="1"/>
      <protection locked="0"/>
    </xf>
    <xf numFmtId="0" fontId="26" fillId="0" borderId="69" xfId="0" applyFont="1" applyBorder="1" applyAlignment="1">
      <alignment horizontal="center" vertical="center" wrapText="1"/>
    </xf>
    <xf numFmtId="0" fontId="26" fillId="0" borderId="36" xfId="0" applyFont="1" applyBorder="1" applyAlignment="1">
      <alignment horizontal="center" vertical="center" wrapText="1"/>
    </xf>
    <xf numFmtId="0" fontId="26" fillId="0" borderId="70" xfId="0" applyFont="1" applyBorder="1" applyAlignment="1">
      <alignment horizontal="center" vertical="center" wrapText="1"/>
    </xf>
    <xf numFmtId="0" fontId="26" fillId="0" borderId="41" xfId="0" applyFont="1" applyBorder="1" applyAlignment="1">
      <alignment horizontal="center" vertical="center" wrapText="1"/>
    </xf>
    <xf numFmtId="0" fontId="26" fillId="0" borderId="0" xfId="0" applyFont="1" applyAlignment="1">
      <alignment horizontal="center" vertical="center" wrapText="1"/>
    </xf>
    <xf numFmtId="0" fontId="26" fillId="0" borderId="42" xfId="0" applyFont="1" applyBorder="1" applyAlignment="1">
      <alignment horizontal="center" vertical="center" wrapText="1"/>
    </xf>
    <xf numFmtId="0" fontId="26" fillId="0" borderId="43" xfId="0" applyFont="1" applyBorder="1" applyAlignment="1">
      <alignment horizontal="center" vertical="center" wrapText="1"/>
    </xf>
    <xf numFmtId="0" fontId="26" fillId="0" borderId="24" xfId="0" applyFont="1" applyBorder="1" applyAlignment="1">
      <alignment horizontal="center" vertical="center" wrapText="1"/>
    </xf>
    <xf numFmtId="0" fontId="26" fillId="0" borderId="44" xfId="0" applyFont="1" applyBorder="1" applyAlignment="1">
      <alignment horizontal="center" vertical="center" wrapText="1"/>
    </xf>
    <xf numFmtId="0" fontId="40" fillId="0" borderId="20" xfId="0" applyFont="1" applyBorder="1" applyAlignment="1">
      <alignment horizontal="center" vertical="center" wrapText="1"/>
    </xf>
    <xf numFmtId="0" fontId="40" fillId="0" borderId="22" xfId="0" applyFont="1" applyBorder="1" applyAlignment="1">
      <alignment horizontal="center" vertical="center" wrapText="1"/>
    </xf>
    <xf numFmtId="0" fontId="41" fillId="0" borderId="20" xfId="0" applyFont="1" applyBorder="1" applyAlignment="1">
      <alignment horizontal="justify" vertical="center" wrapText="1"/>
    </xf>
    <xf numFmtId="0" fontId="41" fillId="0" borderId="21" xfId="0" applyFont="1" applyBorder="1" applyAlignment="1">
      <alignment horizontal="justify" vertical="center" wrapText="1"/>
    </xf>
    <xf numFmtId="0" fontId="41" fillId="0" borderId="22" xfId="0" applyFont="1" applyBorder="1" applyAlignment="1">
      <alignment horizontal="justify" vertical="center" wrapText="1"/>
    </xf>
    <xf numFmtId="0" fontId="26" fillId="0" borderId="77" xfId="0" applyFont="1" applyBorder="1" applyAlignment="1">
      <alignment horizontal="center" vertical="center" wrapText="1"/>
    </xf>
    <xf numFmtId="0" fontId="26" fillId="0" borderId="81" xfId="0" applyFont="1" applyBorder="1" applyAlignment="1">
      <alignment horizontal="center" vertical="center" wrapText="1"/>
    </xf>
    <xf numFmtId="0" fontId="3" fillId="0" borderId="23" xfId="0" applyFont="1" applyBorder="1" applyAlignment="1">
      <alignment horizontal="justify" vertical="center" wrapText="1"/>
    </xf>
    <xf numFmtId="3" fontId="12" fillId="0" borderId="20" xfId="0" applyNumberFormat="1" applyFont="1" applyBorder="1" applyAlignment="1">
      <alignment horizontal="center" vertical="center" wrapText="1"/>
    </xf>
    <xf numFmtId="3" fontId="12" fillId="0" borderId="21" xfId="0" applyNumberFormat="1" applyFont="1" applyBorder="1" applyAlignment="1">
      <alignment horizontal="center" vertical="center" wrapText="1"/>
    </xf>
    <xf numFmtId="3" fontId="12" fillId="0" borderId="22" xfId="0" applyNumberFormat="1" applyFont="1" applyBorder="1" applyAlignment="1">
      <alignment horizontal="center" vertical="center" wrapText="1"/>
    </xf>
    <xf numFmtId="0" fontId="19" fillId="0" borderId="23" xfId="0" applyFont="1" applyBorder="1" applyAlignment="1">
      <alignment horizontal="center" vertical="center" wrapText="1"/>
    </xf>
    <xf numFmtId="0" fontId="19" fillId="0" borderId="0" xfId="0" applyFont="1" applyAlignment="1">
      <alignment horizontal="justify" vertical="top"/>
    </xf>
    <xf numFmtId="0" fontId="12" fillId="0" borderId="0" xfId="0" applyFont="1" applyAlignment="1">
      <alignment horizontal="center" vertical="center" wrapText="1"/>
    </xf>
    <xf numFmtId="49" fontId="40" fillId="0" borderId="23" xfId="0" applyNumberFormat="1" applyFont="1" applyBorder="1" applyAlignment="1">
      <alignment horizontal="center" vertical="center" wrapText="1"/>
    </xf>
    <xf numFmtId="0" fontId="41" fillId="0" borderId="23" xfId="0" applyFont="1" applyBorder="1" applyAlignment="1">
      <alignment horizontal="justify" vertical="center" wrapText="1"/>
    </xf>
    <xf numFmtId="0" fontId="26" fillId="0" borderId="23" xfId="0" applyFont="1" applyBorder="1" applyAlignment="1">
      <alignment horizontal="center" vertical="center" textRotation="90" wrapText="1"/>
    </xf>
    <xf numFmtId="49" fontId="40" fillId="0" borderId="20" xfId="0" applyNumberFormat="1" applyFont="1" applyBorder="1" applyAlignment="1">
      <alignment horizontal="center" vertical="center" wrapText="1"/>
    </xf>
    <xf numFmtId="49" fontId="40" fillId="0" borderId="22" xfId="0" applyNumberFormat="1" applyFont="1" applyBorder="1" applyAlignment="1">
      <alignment horizontal="center" vertical="center" wrapText="1"/>
    </xf>
    <xf numFmtId="0" fontId="41" fillId="0" borderId="20" xfId="0" applyFont="1" applyBorder="1" applyAlignment="1">
      <alignment vertical="center" wrapText="1"/>
    </xf>
    <xf numFmtId="0" fontId="41" fillId="0" borderId="21" xfId="0" applyFont="1" applyBorder="1" applyAlignment="1">
      <alignment vertical="center" wrapText="1"/>
    </xf>
    <xf numFmtId="0" fontId="41" fillId="0" borderId="22" xfId="0" applyFont="1" applyBorder="1" applyAlignment="1">
      <alignment vertical="center" wrapText="1"/>
    </xf>
    <xf numFmtId="0" fontId="0" fillId="0" borderId="0" xfId="0" applyAlignment="1"/>
    <xf numFmtId="0" fontId="12" fillId="0" borderId="20" xfId="0" applyFont="1" applyBorder="1" applyAlignment="1">
      <alignment horizontal="center" vertical="center" wrapText="1"/>
    </xf>
    <xf numFmtId="0" fontId="12" fillId="0" borderId="21" xfId="0" applyFont="1" applyBorder="1" applyAlignment="1">
      <alignment horizontal="center" vertical="center" wrapText="1"/>
    </xf>
    <xf numFmtId="0" fontId="12" fillId="0" borderId="22" xfId="0" applyFont="1" applyBorder="1" applyAlignment="1">
      <alignment horizontal="center" vertical="center" wrapText="1"/>
    </xf>
    <xf numFmtId="0" fontId="37" fillId="0" borderId="23" xfId="0" applyFont="1" applyBorder="1" applyAlignment="1">
      <alignment horizontal="center" vertical="center"/>
    </xf>
    <xf numFmtId="0" fontId="36" fillId="0" borderId="23" xfId="0" applyFont="1" applyBorder="1" applyAlignment="1">
      <alignment horizontal="justify" vertical="center" wrapText="1"/>
    </xf>
    <xf numFmtId="0" fontId="37" fillId="0" borderId="77" xfId="0" applyFont="1" applyBorder="1" applyAlignment="1">
      <alignment horizontal="center" vertical="center"/>
    </xf>
    <xf numFmtId="0" fontId="3" fillId="18" borderId="23" xfId="0" applyFont="1" applyFill="1" applyBorder="1" applyAlignment="1">
      <alignment horizontal="center" vertical="center" wrapText="1"/>
    </xf>
    <xf numFmtId="0" fontId="0" fillId="18" borderId="81" xfId="0" applyFill="1" applyBorder="1" applyAlignment="1" applyProtection="1">
      <alignment horizontal="center" vertical="center"/>
      <protection hidden="1"/>
    </xf>
    <xf numFmtId="0" fontId="0" fillId="0" borderId="81" xfId="0" applyBorder="1" applyAlignment="1" applyProtection="1">
      <alignment horizontal="center" vertical="center"/>
      <protection hidden="1"/>
    </xf>
    <xf numFmtId="0" fontId="0" fillId="0" borderId="72" xfId="0" applyBorder="1" applyAlignment="1" applyProtection="1">
      <alignment horizontal="center" vertical="center"/>
      <protection hidden="1"/>
    </xf>
    <xf numFmtId="0" fontId="26" fillId="0" borderId="0" xfId="0" applyFont="1" applyAlignment="1">
      <alignment horizontal="justify" vertical="top" wrapText="1"/>
    </xf>
    <xf numFmtId="0" fontId="12" fillId="0" borderId="23" xfId="0" applyFont="1" applyBorder="1" applyAlignment="1">
      <alignment horizontal="center" vertical="center" textRotation="90" wrapText="1"/>
    </xf>
    <xf numFmtId="0" fontId="12" fillId="0" borderId="20" xfId="0" applyFont="1" applyBorder="1" applyAlignment="1">
      <alignment horizontal="justify" vertical="center" wrapText="1"/>
    </xf>
    <xf numFmtId="0" fontId="12" fillId="0" borderId="21" xfId="0" applyFont="1" applyBorder="1" applyAlignment="1">
      <alignment horizontal="justify" vertical="center" wrapText="1"/>
    </xf>
    <xf numFmtId="0" fontId="12" fillId="0" borderId="22" xfId="0" applyFont="1" applyBorder="1" applyAlignment="1">
      <alignment horizontal="justify" vertical="center" wrapText="1"/>
    </xf>
    <xf numFmtId="0" fontId="12" fillId="0" borderId="74" xfId="0" applyFont="1" applyBorder="1" applyAlignment="1" applyProtection="1">
      <alignment horizontal="justify" vertical="center" wrapText="1"/>
      <protection locked="0"/>
    </xf>
    <xf numFmtId="0" fontId="12" fillId="0" borderId="75" xfId="0" applyFont="1" applyBorder="1" applyAlignment="1" applyProtection="1">
      <alignment horizontal="justify" vertical="center" wrapText="1"/>
      <protection locked="0"/>
    </xf>
    <xf numFmtId="0" fontId="12" fillId="0" borderId="76" xfId="0" applyFont="1" applyBorder="1" applyAlignment="1" applyProtection="1">
      <alignment horizontal="justify" vertical="center" wrapText="1"/>
      <protection locked="0"/>
    </xf>
    <xf numFmtId="0" fontId="3" fillId="0" borderId="23" xfId="0" applyFont="1" applyBorder="1" applyAlignment="1">
      <alignment horizontal="center" vertical="center" wrapText="1"/>
    </xf>
    <xf numFmtId="0" fontId="3" fillId="0" borderId="23" xfId="0" applyFont="1" applyBorder="1" applyAlignment="1">
      <alignment horizontal="center" vertical="center" textRotation="90" wrapText="1"/>
    </xf>
    <xf numFmtId="0" fontId="19" fillId="0" borderId="23" xfId="0" applyFont="1" applyBorder="1" applyAlignment="1">
      <alignment horizontal="center" vertical="center" textRotation="90" wrapText="1"/>
    </xf>
    <xf numFmtId="0" fontId="3" fillId="0" borderId="23" xfId="0" applyFont="1" applyBorder="1" applyAlignment="1" applyProtection="1">
      <alignment horizontal="center" vertical="center" wrapText="1"/>
      <protection locked="0"/>
    </xf>
    <xf numFmtId="0" fontId="43" fillId="0" borderId="23" xfId="0" applyFont="1" applyBorder="1" applyAlignment="1">
      <alignment horizontal="center" vertical="center" wrapText="1"/>
    </xf>
    <xf numFmtId="0" fontId="19" fillId="0" borderId="23" xfId="0" applyFont="1" applyBorder="1" applyAlignment="1">
      <alignment horizontal="center" vertical="center"/>
    </xf>
    <xf numFmtId="0" fontId="12" fillId="0" borderId="23" xfId="0" applyFont="1" applyBorder="1" applyAlignment="1" applyProtection="1">
      <alignment horizontal="center" vertical="center" wrapText="1"/>
      <protection locked="0"/>
    </xf>
    <xf numFmtId="0" fontId="19" fillId="0" borderId="20" xfId="0" applyFont="1" applyBorder="1" applyAlignment="1">
      <alignment horizontal="center" vertical="center" wrapText="1"/>
    </xf>
    <xf numFmtId="0" fontId="19" fillId="0" borderId="21" xfId="0" applyFont="1" applyBorder="1" applyAlignment="1">
      <alignment horizontal="center" vertical="center" wrapText="1"/>
    </xf>
    <xf numFmtId="0" fontId="19" fillId="0" borderId="22" xfId="0" applyFont="1" applyBorder="1" applyAlignment="1">
      <alignment horizontal="center" vertical="center" wrapText="1"/>
    </xf>
    <xf numFmtId="0" fontId="27" fillId="0" borderId="24" xfId="0" applyFont="1" applyBorder="1" applyAlignment="1">
      <alignment horizontal="justify" vertical="center" wrapText="1"/>
    </xf>
    <xf numFmtId="0" fontId="3" fillId="0" borderId="20" xfId="0" applyFont="1" applyBorder="1" applyAlignment="1" applyProtection="1">
      <alignment horizontal="justify" vertical="center" wrapText="1"/>
      <protection locked="0"/>
    </xf>
    <xf numFmtId="0" fontId="3" fillId="0" borderId="21" xfId="0" applyFont="1" applyBorder="1" applyAlignment="1" applyProtection="1">
      <alignment horizontal="justify" vertical="center" wrapText="1"/>
      <protection locked="0"/>
    </xf>
    <xf numFmtId="0" fontId="3" fillId="0" borderId="22" xfId="0" applyFont="1" applyBorder="1" applyAlignment="1" applyProtection="1">
      <alignment horizontal="justify" vertical="center" wrapText="1"/>
      <protection locked="0"/>
    </xf>
    <xf numFmtId="0" fontId="3" fillId="0" borderId="20" xfId="0" applyFont="1" applyBorder="1" applyAlignment="1" applyProtection="1">
      <alignment horizontal="center" vertical="center" wrapText="1"/>
      <protection locked="0"/>
    </xf>
    <xf numFmtId="0" fontId="3" fillId="0" borderId="21" xfId="0" applyFont="1" applyBorder="1" applyAlignment="1" applyProtection="1">
      <alignment horizontal="center" vertical="center" wrapText="1"/>
      <protection locked="0"/>
    </xf>
    <xf numFmtId="3" fontId="3" fillId="0" borderId="23" xfId="0" applyNumberFormat="1" applyFont="1" applyBorder="1" applyAlignment="1" applyProtection="1">
      <alignment horizontal="center" vertical="center" wrapText="1"/>
      <protection locked="0"/>
    </xf>
    <xf numFmtId="3" fontId="19" fillId="0" borderId="78" xfId="0" applyNumberFormat="1" applyFont="1" applyBorder="1" applyAlignment="1" applyProtection="1">
      <alignment horizontal="center" vertical="center" wrapText="1"/>
      <protection locked="0"/>
    </xf>
    <xf numFmtId="3" fontId="19" fillId="0" borderId="79" xfId="0" applyNumberFormat="1" applyFont="1" applyBorder="1" applyAlignment="1" applyProtection="1">
      <alignment horizontal="center" vertical="center" wrapText="1"/>
      <protection locked="0"/>
    </xf>
    <xf numFmtId="3" fontId="19" fillId="0" borderId="80" xfId="0" applyNumberFormat="1" applyFont="1" applyBorder="1" applyAlignment="1" applyProtection="1">
      <alignment horizontal="center" vertical="center" wrapText="1"/>
      <protection locked="0"/>
    </xf>
    <xf numFmtId="0" fontId="45" fillId="0" borderId="0" xfId="1" applyNumberFormat="1" applyFont="1" applyFill="1" applyAlignment="1" applyProtection="1">
      <alignment horizontal="right" vertical="center" wrapText="1"/>
    </xf>
    <xf numFmtId="0" fontId="6" fillId="0" borderId="0" xfId="0" applyFont="1" applyAlignment="1">
      <alignment horizontal="center" wrapText="1"/>
    </xf>
    <xf numFmtId="0" fontId="6" fillId="0" borderId="0" xfId="0" applyFont="1" applyAlignment="1">
      <alignment horizontal="center"/>
    </xf>
    <xf numFmtId="0" fontId="6" fillId="0" borderId="0" xfId="0" applyFont="1" applyAlignment="1">
      <alignment horizontal="center" vertical="center"/>
    </xf>
    <xf numFmtId="0" fontId="26" fillId="0" borderId="23" xfId="0" applyFont="1" applyBorder="1" applyAlignment="1">
      <alignment horizontal="right" vertical="center" wrapText="1"/>
    </xf>
    <xf numFmtId="0" fontId="12" fillId="0" borderId="0" xfId="0" applyFont="1" applyAlignment="1">
      <alignment horizontal="justify" vertical="center" wrapText="1"/>
    </xf>
    <xf numFmtId="0" fontId="26" fillId="0" borderId="0" xfId="0" applyFont="1" applyAlignment="1">
      <alignment horizontal="justify" vertical="center"/>
    </xf>
    <xf numFmtId="0" fontId="26" fillId="0" borderId="0" xfId="0" quotePrefix="1" applyFont="1" applyAlignment="1">
      <alignment horizontal="left" vertical="center" wrapText="1"/>
    </xf>
    <xf numFmtId="0" fontId="26" fillId="0" borderId="0" xfId="0" applyFont="1" applyAlignment="1">
      <alignment horizontal="left" vertical="center" wrapText="1"/>
    </xf>
    <xf numFmtId="0" fontId="21" fillId="5" borderId="25" xfId="0" applyFont="1" applyFill="1" applyBorder="1" applyAlignment="1">
      <alignment horizontal="center" vertical="center" wrapText="1"/>
    </xf>
    <xf numFmtId="0" fontId="21" fillId="5" borderId="26" xfId="0" applyFont="1" applyFill="1" applyBorder="1" applyAlignment="1">
      <alignment horizontal="center" vertical="center" wrapText="1"/>
    </xf>
    <xf numFmtId="0" fontId="21" fillId="5" borderId="27" xfId="0" applyFont="1" applyFill="1" applyBorder="1" applyAlignment="1">
      <alignment horizontal="center" vertical="center" wrapText="1"/>
    </xf>
    <xf numFmtId="0" fontId="12" fillId="0" borderId="0" xfId="0" applyFont="1" applyAlignment="1">
      <alignment horizontal="justify" vertical="center"/>
    </xf>
    <xf numFmtId="0" fontId="12" fillId="0" borderId="0" xfId="0" applyFont="1" applyAlignment="1" applyProtection="1">
      <alignment horizontal="justify" vertical="center" wrapText="1"/>
      <protection locked="0"/>
    </xf>
    <xf numFmtId="0" fontId="51" fillId="0" borderId="0" xfId="3" applyProtection="1">
      <protection locked="0"/>
    </xf>
    <xf numFmtId="0" fontId="3" fillId="0" borderId="23" xfId="3" applyFont="1" applyBorder="1" applyAlignment="1" applyProtection="1">
      <alignment horizontal="center" vertical="center" wrapText="1"/>
      <protection locked="0"/>
    </xf>
    <xf numFmtId="0" fontId="0" fillId="0" borderId="21" xfId="0" applyBorder="1" applyProtection="1">
      <protection locked="0"/>
    </xf>
    <xf numFmtId="0" fontId="0" fillId="0" borderId="22" xfId="0" applyBorder="1" applyProtection="1">
      <protection locked="0"/>
    </xf>
    <xf numFmtId="0" fontId="0" fillId="0" borderId="24" xfId="0" applyBorder="1" applyProtection="1">
      <protection locked="0"/>
    </xf>
    <xf numFmtId="0" fontId="12" fillId="0" borderId="24" xfId="0" applyFont="1" applyBorder="1" applyAlignment="1" applyProtection="1">
      <alignment horizontal="center" vertical="center" wrapText="1"/>
      <protection locked="0"/>
    </xf>
  </cellXfs>
  <cellStyles count="6">
    <cellStyle name="Hipervínculo" xfId="1" builtinId="8"/>
    <cellStyle name="Hipervínculo 2" xfId="2" xr:uid="{3CD744DF-EF9C-4E28-80B2-C57013ACB39B}"/>
    <cellStyle name="Normal" xfId="0" builtinId="0"/>
    <cellStyle name="Normal 2" xfId="4" xr:uid="{1B859499-3BFD-4E45-9DE6-56AD05A75BE6}"/>
    <cellStyle name="Normal 2 3" xfId="5" xr:uid="{D5C8036F-BCD3-4507-B662-8A9DDF2473E3}"/>
    <cellStyle name="Normal 4" xfId="3" xr:uid="{F43713EA-3453-402E-9F88-9C0DFE3BD73A}"/>
  </cellStyles>
  <dxfs count="29">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bgColor rgb="FFFFFF00"/>
        </patternFill>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bgColor rgb="FFFF0000"/>
        </patternFill>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bgColor rgb="FFFF0000"/>
        </patternFill>
      </fill>
    </dxf>
    <dxf>
      <fill>
        <patternFill patternType="mediumGray"/>
      </fill>
    </dxf>
    <dxf>
      <fill>
        <patternFill patternType="mediumGray"/>
      </fill>
    </dxf>
    <dxf>
      <fill>
        <patternFill patternType="mediumGray"/>
      </fill>
    </dxf>
    <dxf>
      <fill>
        <patternFill>
          <bgColor rgb="FFFF0000"/>
        </patternFill>
      </fill>
    </dxf>
    <dxf>
      <fill>
        <patternFill patternType="mediumGray"/>
      </fill>
    </dxf>
  </dxfs>
  <tableStyles count="1" defaultTableStyle="TableStyleMedium2" defaultPivotStyle="PivotStyleLight16">
    <tableStyle name="Invisible" pivot="0" table="0" count="0" xr9:uid="{3DD06458-60DF-420F-B663-408BA8DC6B30}"/>
  </tableStyles>
  <colors>
    <mruColors>
      <color rgb="FFE0CCFF"/>
      <color rgb="FFE0CC99"/>
      <color rgb="FF99FFCC"/>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2.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externalLink" Target="externalLinks/externalLink6.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externalLink" Target="externalLinks/externalLink5.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externalLink" Target="externalLinks/externalLink4.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3.xml"/><Relationship Id="rId22"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9525</xdr:colOff>
      <xdr:row>0</xdr:row>
      <xdr:rowOff>0</xdr:rowOff>
    </xdr:from>
    <xdr:to>
      <xdr:col>5</xdr:col>
      <xdr:colOff>113325</xdr:colOff>
      <xdr:row>0</xdr:row>
      <xdr:rowOff>1011600</xdr:rowOff>
    </xdr:to>
    <xdr:pic>
      <xdr:nvPicPr>
        <xdr:cNvPr id="2" name="Imagen 1">
          <a:extLst>
            <a:ext uri="{FF2B5EF4-FFF2-40B4-BE49-F238E27FC236}">
              <a16:creationId xmlns:a16="http://schemas.microsoft.com/office/drawing/2014/main" id="{D090EE45-6A49-4C30-9B8C-2A9199705434}"/>
            </a:ext>
          </a:extLst>
        </xdr:cNvPr>
        <xdr:cNvPicPr preferRelativeResize="0">
          <a:picLocks/>
        </xdr:cNvPicPr>
      </xdr:nvPicPr>
      <xdr:blipFill>
        <a:blip xmlns:r="http://schemas.openxmlformats.org/officeDocument/2006/relationships" r:embed="rId1">
          <a:alphaModFix/>
        </a:blip>
        <a:stretch>
          <a:fillRect/>
        </a:stretch>
      </xdr:blipFill>
      <xdr:spPr>
        <a:xfrm>
          <a:off x="390525" y="0"/>
          <a:ext cx="1094400" cy="1011600"/>
        </a:xfrm>
        <a:prstGeom prst="rect">
          <a:avLst/>
        </a:prstGeom>
      </xdr:spPr>
    </xdr:pic>
    <xdr:clientData/>
  </xdr:twoCellAnchor>
  <xdr:twoCellAnchor editAs="oneCell">
    <xdr:from>
      <xdr:col>20</xdr:col>
      <xdr:colOff>203198</xdr:colOff>
      <xdr:row>0</xdr:row>
      <xdr:rowOff>0</xdr:rowOff>
    </xdr:from>
    <xdr:to>
      <xdr:col>29</xdr:col>
      <xdr:colOff>245948</xdr:colOff>
      <xdr:row>0</xdr:row>
      <xdr:rowOff>1137600</xdr:rowOff>
    </xdr:to>
    <xdr:pic>
      <xdr:nvPicPr>
        <xdr:cNvPr id="3" name="Imagen 2">
          <a:extLst>
            <a:ext uri="{FF2B5EF4-FFF2-40B4-BE49-F238E27FC236}">
              <a16:creationId xmlns:a16="http://schemas.microsoft.com/office/drawing/2014/main" id="{5943534F-868E-4B0D-86C2-0E7DEF217FD1}"/>
            </a:ext>
          </a:extLst>
        </xdr:cNvPr>
        <xdr:cNvPicPr preferRelativeResize="0">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5289548" y="0"/>
          <a:ext cx="2271600" cy="113760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9525</xdr:colOff>
      <xdr:row>0</xdr:row>
      <xdr:rowOff>0</xdr:rowOff>
    </xdr:from>
    <xdr:to>
      <xdr:col>5</xdr:col>
      <xdr:colOff>113325</xdr:colOff>
      <xdr:row>0</xdr:row>
      <xdr:rowOff>1011600</xdr:rowOff>
    </xdr:to>
    <xdr:pic>
      <xdr:nvPicPr>
        <xdr:cNvPr id="3" name="Imagen 2">
          <a:extLst>
            <a:ext uri="{FF2B5EF4-FFF2-40B4-BE49-F238E27FC236}">
              <a16:creationId xmlns:a16="http://schemas.microsoft.com/office/drawing/2014/main" id="{328802C5-83AB-428D-A4AE-AF06C3A35D81}"/>
            </a:ext>
          </a:extLst>
        </xdr:cNvPr>
        <xdr:cNvPicPr preferRelativeResize="0">
          <a:picLocks/>
        </xdr:cNvPicPr>
      </xdr:nvPicPr>
      <xdr:blipFill>
        <a:blip xmlns:r="http://schemas.openxmlformats.org/officeDocument/2006/relationships" r:embed="rId1">
          <a:alphaModFix/>
        </a:blip>
        <a:stretch>
          <a:fillRect/>
        </a:stretch>
      </xdr:blipFill>
      <xdr:spPr>
        <a:xfrm>
          <a:off x="390525" y="0"/>
          <a:ext cx="1094400" cy="1011600"/>
        </a:xfrm>
        <a:prstGeom prst="rect">
          <a:avLst/>
        </a:prstGeom>
      </xdr:spPr>
    </xdr:pic>
    <xdr:clientData/>
  </xdr:twoCellAnchor>
  <xdr:twoCellAnchor editAs="oneCell">
    <xdr:from>
      <xdr:col>20</xdr:col>
      <xdr:colOff>203198</xdr:colOff>
      <xdr:row>0</xdr:row>
      <xdr:rowOff>0</xdr:rowOff>
    </xdr:from>
    <xdr:to>
      <xdr:col>29</xdr:col>
      <xdr:colOff>245948</xdr:colOff>
      <xdr:row>0</xdr:row>
      <xdr:rowOff>1137600</xdr:rowOff>
    </xdr:to>
    <xdr:pic>
      <xdr:nvPicPr>
        <xdr:cNvPr id="4" name="Imagen 3">
          <a:extLst>
            <a:ext uri="{FF2B5EF4-FFF2-40B4-BE49-F238E27FC236}">
              <a16:creationId xmlns:a16="http://schemas.microsoft.com/office/drawing/2014/main" id="{23346598-53E4-4FBA-8A19-33712A23B9E9}"/>
            </a:ext>
          </a:extLst>
        </xdr:cNvPr>
        <xdr:cNvPicPr preferRelativeResize="0">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5289548" y="0"/>
          <a:ext cx="2271600" cy="113760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xdr:col>
      <xdr:colOff>9525</xdr:colOff>
      <xdr:row>0</xdr:row>
      <xdr:rowOff>0</xdr:rowOff>
    </xdr:from>
    <xdr:to>
      <xdr:col>5</xdr:col>
      <xdr:colOff>113325</xdr:colOff>
      <xdr:row>0</xdr:row>
      <xdr:rowOff>1011600</xdr:rowOff>
    </xdr:to>
    <xdr:pic>
      <xdr:nvPicPr>
        <xdr:cNvPr id="3" name="Imagen 2">
          <a:extLst>
            <a:ext uri="{FF2B5EF4-FFF2-40B4-BE49-F238E27FC236}">
              <a16:creationId xmlns:a16="http://schemas.microsoft.com/office/drawing/2014/main" id="{3C3E9E55-967E-4278-9BC6-75BC80443D49}"/>
            </a:ext>
          </a:extLst>
        </xdr:cNvPr>
        <xdr:cNvPicPr preferRelativeResize="0">
          <a:picLocks/>
        </xdr:cNvPicPr>
      </xdr:nvPicPr>
      <xdr:blipFill>
        <a:blip xmlns:r="http://schemas.openxmlformats.org/officeDocument/2006/relationships" r:embed="rId1">
          <a:alphaModFix/>
        </a:blip>
        <a:stretch>
          <a:fillRect/>
        </a:stretch>
      </xdr:blipFill>
      <xdr:spPr>
        <a:xfrm>
          <a:off x="390525" y="0"/>
          <a:ext cx="1094400" cy="1011600"/>
        </a:xfrm>
        <a:prstGeom prst="rect">
          <a:avLst/>
        </a:prstGeom>
      </xdr:spPr>
    </xdr:pic>
    <xdr:clientData/>
  </xdr:twoCellAnchor>
  <xdr:twoCellAnchor editAs="oneCell">
    <xdr:from>
      <xdr:col>20</xdr:col>
      <xdr:colOff>203198</xdr:colOff>
      <xdr:row>0</xdr:row>
      <xdr:rowOff>0</xdr:rowOff>
    </xdr:from>
    <xdr:to>
      <xdr:col>29</xdr:col>
      <xdr:colOff>245948</xdr:colOff>
      <xdr:row>0</xdr:row>
      <xdr:rowOff>1137600</xdr:rowOff>
    </xdr:to>
    <xdr:pic>
      <xdr:nvPicPr>
        <xdr:cNvPr id="4" name="Imagen 3">
          <a:extLst>
            <a:ext uri="{FF2B5EF4-FFF2-40B4-BE49-F238E27FC236}">
              <a16:creationId xmlns:a16="http://schemas.microsoft.com/office/drawing/2014/main" id="{1AB5717D-27EA-49AA-98E7-6D4577038D1F}"/>
            </a:ext>
          </a:extLst>
        </xdr:cNvPr>
        <xdr:cNvPicPr preferRelativeResize="0">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5289548" y="0"/>
          <a:ext cx="2271600" cy="11376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9525</xdr:colOff>
      <xdr:row>0</xdr:row>
      <xdr:rowOff>0</xdr:rowOff>
    </xdr:from>
    <xdr:to>
      <xdr:col>5</xdr:col>
      <xdr:colOff>113325</xdr:colOff>
      <xdr:row>0</xdr:row>
      <xdr:rowOff>1011600</xdr:rowOff>
    </xdr:to>
    <xdr:pic>
      <xdr:nvPicPr>
        <xdr:cNvPr id="4" name="Imagen 3">
          <a:extLst>
            <a:ext uri="{FF2B5EF4-FFF2-40B4-BE49-F238E27FC236}">
              <a16:creationId xmlns:a16="http://schemas.microsoft.com/office/drawing/2014/main" id="{493CC5BA-D043-48C0-A276-882A4804A44D}"/>
            </a:ext>
          </a:extLst>
        </xdr:cNvPr>
        <xdr:cNvPicPr preferRelativeResize="0">
          <a:picLocks/>
        </xdr:cNvPicPr>
      </xdr:nvPicPr>
      <xdr:blipFill>
        <a:blip xmlns:r="http://schemas.openxmlformats.org/officeDocument/2006/relationships" r:embed="rId1">
          <a:alphaModFix/>
        </a:blip>
        <a:stretch>
          <a:fillRect/>
        </a:stretch>
      </xdr:blipFill>
      <xdr:spPr>
        <a:xfrm>
          <a:off x="390525" y="0"/>
          <a:ext cx="1094400" cy="1011600"/>
        </a:xfrm>
        <a:prstGeom prst="rect">
          <a:avLst/>
        </a:prstGeom>
      </xdr:spPr>
    </xdr:pic>
    <xdr:clientData/>
  </xdr:twoCellAnchor>
  <xdr:twoCellAnchor editAs="oneCell">
    <xdr:from>
      <xdr:col>20</xdr:col>
      <xdr:colOff>203198</xdr:colOff>
      <xdr:row>0</xdr:row>
      <xdr:rowOff>0</xdr:rowOff>
    </xdr:from>
    <xdr:to>
      <xdr:col>29</xdr:col>
      <xdr:colOff>245948</xdr:colOff>
      <xdr:row>0</xdr:row>
      <xdr:rowOff>1137600</xdr:rowOff>
    </xdr:to>
    <xdr:pic>
      <xdr:nvPicPr>
        <xdr:cNvPr id="5" name="Imagen 4">
          <a:extLst>
            <a:ext uri="{FF2B5EF4-FFF2-40B4-BE49-F238E27FC236}">
              <a16:creationId xmlns:a16="http://schemas.microsoft.com/office/drawing/2014/main" id="{4722002A-6D16-4C4A-88F3-3C35E46D6CCE}"/>
            </a:ext>
          </a:extLst>
        </xdr:cNvPr>
        <xdr:cNvPicPr preferRelativeResize="0">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5289548" y="0"/>
          <a:ext cx="2271600" cy="11376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9525</xdr:colOff>
      <xdr:row>0</xdr:row>
      <xdr:rowOff>0</xdr:rowOff>
    </xdr:from>
    <xdr:to>
      <xdr:col>5</xdr:col>
      <xdr:colOff>113325</xdr:colOff>
      <xdr:row>0</xdr:row>
      <xdr:rowOff>1011600</xdr:rowOff>
    </xdr:to>
    <xdr:pic>
      <xdr:nvPicPr>
        <xdr:cNvPr id="2" name="Imagen 1">
          <a:extLst>
            <a:ext uri="{FF2B5EF4-FFF2-40B4-BE49-F238E27FC236}">
              <a16:creationId xmlns:a16="http://schemas.microsoft.com/office/drawing/2014/main" id="{9FA8B754-5754-4C5F-9930-FA507CA62756}"/>
            </a:ext>
          </a:extLst>
        </xdr:cNvPr>
        <xdr:cNvPicPr preferRelativeResize="0">
          <a:picLocks/>
        </xdr:cNvPicPr>
      </xdr:nvPicPr>
      <xdr:blipFill>
        <a:blip xmlns:r="http://schemas.openxmlformats.org/officeDocument/2006/relationships" r:embed="rId1">
          <a:alphaModFix/>
        </a:blip>
        <a:stretch>
          <a:fillRect/>
        </a:stretch>
      </xdr:blipFill>
      <xdr:spPr>
        <a:xfrm>
          <a:off x="390525" y="0"/>
          <a:ext cx="1094400" cy="1011600"/>
        </a:xfrm>
        <a:prstGeom prst="rect">
          <a:avLst/>
        </a:prstGeom>
      </xdr:spPr>
    </xdr:pic>
    <xdr:clientData/>
  </xdr:twoCellAnchor>
  <xdr:twoCellAnchor editAs="oneCell">
    <xdr:from>
      <xdr:col>20</xdr:col>
      <xdr:colOff>203198</xdr:colOff>
      <xdr:row>0</xdr:row>
      <xdr:rowOff>0</xdr:rowOff>
    </xdr:from>
    <xdr:to>
      <xdr:col>29</xdr:col>
      <xdr:colOff>245948</xdr:colOff>
      <xdr:row>0</xdr:row>
      <xdr:rowOff>1137600</xdr:rowOff>
    </xdr:to>
    <xdr:pic>
      <xdr:nvPicPr>
        <xdr:cNvPr id="3" name="Imagen 2">
          <a:extLst>
            <a:ext uri="{FF2B5EF4-FFF2-40B4-BE49-F238E27FC236}">
              <a16:creationId xmlns:a16="http://schemas.microsoft.com/office/drawing/2014/main" id="{3AF08714-2687-4765-B01C-1829E41D3085}"/>
            </a:ext>
          </a:extLst>
        </xdr:cNvPr>
        <xdr:cNvPicPr preferRelativeResize="0">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5289548" y="0"/>
          <a:ext cx="2271600" cy="113760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5</xdr:col>
      <xdr:colOff>103800</xdr:colOff>
      <xdr:row>0</xdr:row>
      <xdr:rowOff>1011600</xdr:rowOff>
    </xdr:to>
    <xdr:pic>
      <xdr:nvPicPr>
        <xdr:cNvPr id="4" name="Imagen 3">
          <a:extLst>
            <a:ext uri="{FF2B5EF4-FFF2-40B4-BE49-F238E27FC236}">
              <a16:creationId xmlns:a16="http://schemas.microsoft.com/office/drawing/2014/main" id="{2A447237-1D29-49D4-BC30-41EE376A40AC}"/>
            </a:ext>
          </a:extLst>
        </xdr:cNvPr>
        <xdr:cNvPicPr preferRelativeResize="0">
          <a:picLocks/>
        </xdr:cNvPicPr>
      </xdr:nvPicPr>
      <xdr:blipFill>
        <a:blip xmlns:r="http://schemas.openxmlformats.org/officeDocument/2006/relationships" r:embed="rId1">
          <a:alphaModFix/>
        </a:blip>
        <a:stretch>
          <a:fillRect/>
        </a:stretch>
      </xdr:blipFill>
      <xdr:spPr>
        <a:xfrm>
          <a:off x="381000" y="0"/>
          <a:ext cx="1094400" cy="1011600"/>
        </a:xfrm>
        <a:prstGeom prst="rect">
          <a:avLst/>
        </a:prstGeom>
      </xdr:spPr>
    </xdr:pic>
    <xdr:clientData/>
  </xdr:twoCellAnchor>
  <xdr:twoCellAnchor editAs="oneCell">
    <xdr:from>
      <xdr:col>51</xdr:col>
      <xdr:colOff>209550</xdr:colOff>
      <xdr:row>0</xdr:row>
      <xdr:rowOff>0</xdr:rowOff>
    </xdr:from>
    <xdr:to>
      <xdr:col>61</xdr:col>
      <xdr:colOff>4650</xdr:colOff>
      <xdr:row>0</xdr:row>
      <xdr:rowOff>1137600</xdr:rowOff>
    </xdr:to>
    <xdr:pic>
      <xdr:nvPicPr>
        <xdr:cNvPr id="5" name="Imagen 4">
          <a:extLst>
            <a:ext uri="{FF2B5EF4-FFF2-40B4-BE49-F238E27FC236}">
              <a16:creationId xmlns:a16="http://schemas.microsoft.com/office/drawing/2014/main" id="{3409330B-A455-4DA7-9608-159377151857}"/>
            </a:ext>
          </a:extLst>
        </xdr:cNvPr>
        <xdr:cNvPicPr preferRelativeResize="0">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2973050" y="0"/>
          <a:ext cx="2271600" cy="113760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19050</xdr:colOff>
      <xdr:row>0</xdr:row>
      <xdr:rowOff>0</xdr:rowOff>
    </xdr:from>
    <xdr:to>
      <xdr:col>5</xdr:col>
      <xdr:colOff>122850</xdr:colOff>
      <xdr:row>0</xdr:row>
      <xdr:rowOff>1011600</xdr:rowOff>
    </xdr:to>
    <xdr:pic>
      <xdr:nvPicPr>
        <xdr:cNvPr id="3" name="Imagen 2">
          <a:extLst>
            <a:ext uri="{FF2B5EF4-FFF2-40B4-BE49-F238E27FC236}">
              <a16:creationId xmlns:a16="http://schemas.microsoft.com/office/drawing/2014/main" id="{3E95AD6C-6C71-49F8-A081-AA4263D0163F}"/>
            </a:ext>
          </a:extLst>
        </xdr:cNvPr>
        <xdr:cNvPicPr preferRelativeResize="0">
          <a:picLocks/>
        </xdr:cNvPicPr>
      </xdr:nvPicPr>
      <xdr:blipFill>
        <a:blip xmlns:r="http://schemas.openxmlformats.org/officeDocument/2006/relationships" r:embed="rId1">
          <a:alphaModFix/>
        </a:blip>
        <a:stretch>
          <a:fillRect/>
        </a:stretch>
      </xdr:blipFill>
      <xdr:spPr>
        <a:xfrm>
          <a:off x="400050" y="0"/>
          <a:ext cx="1094400" cy="1011600"/>
        </a:xfrm>
        <a:prstGeom prst="rect">
          <a:avLst/>
        </a:prstGeom>
      </xdr:spPr>
    </xdr:pic>
    <xdr:clientData/>
  </xdr:twoCellAnchor>
  <xdr:twoCellAnchor editAs="oneCell">
    <xdr:from>
      <xdr:col>20</xdr:col>
      <xdr:colOff>203198</xdr:colOff>
      <xdr:row>0</xdr:row>
      <xdr:rowOff>0</xdr:rowOff>
    </xdr:from>
    <xdr:to>
      <xdr:col>29</xdr:col>
      <xdr:colOff>245948</xdr:colOff>
      <xdr:row>0</xdr:row>
      <xdr:rowOff>1137600</xdr:rowOff>
    </xdr:to>
    <xdr:pic>
      <xdr:nvPicPr>
        <xdr:cNvPr id="4" name="Imagen 3">
          <a:extLst>
            <a:ext uri="{FF2B5EF4-FFF2-40B4-BE49-F238E27FC236}">
              <a16:creationId xmlns:a16="http://schemas.microsoft.com/office/drawing/2014/main" id="{A8766F27-7353-4163-930F-374C0A56B169}"/>
            </a:ext>
          </a:extLst>
        </xdr:cNvPr>
        <xdr:cNvPicPr preferRelativeResize="0">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5289548" y="0"/>
          <a:ext cx="2271600" cy="113760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9525</xdr:colOff>
      <xdr:row>0</xdr:row>
      <xdr:rowOff>0</xdr:rowOff>
    </xdr:from>
    <xdr:to>
      <xdr:col>5</xdr:col>
      <xdr:colOff>113325</xdr:colOff>
      <xdr:row>0</xdr:row>
      <xdr:rowOff>1011600</xdr:rowOff>
    </xdr:to>
    <xdr:pic>
      <xdr:nvPicPr>
        <xdr:cNvPr id="3" name="Imagen 2">
          <a:extLst>
            <a:ext uri="{FF2B5EF4-FFF2-40B4-BE49-F238E27FC236}">
              <a16:creationId xmlns:a16="http://schemas.microsoft.com/office/drawing/2014/main" id="{4739727E-5A1F-441C-8515-0A30D52C3016}"/>
            </a:ext>
          </a:extLst>
        </xdr:cNvPr>
        <xdr:cNvPicPr preferRelativeResize="0">
          <a:picLocks/>
        </xdr:cNvPicPr>
      </xdr:nvPicPr>
      <xdr:blipFill>
        <a:blip xmlns:r="http://schemas.openxmlformats.org/officeDocument/2006/relationships" r:embed="rId1">
          <a:alphaModFix/>
        </a:blip>
        <a:stretch>
          <a:fillRect/>
        </a:stretch>
      </xdr:blipFill>
      <xdr:spPr>
        <a:xfrm>
          <a:off x="390525" y="0"/>
          <a:ext cx="1094400" cy="1011600"/>
        </a:xfrm>
        <a:prstGeom prst="rect">
          <a:avLst/>
        </a:prstGeom>
      </xdr:spPr>
    </xdr:pic>
    <xdr:clientData/>
  </xdr:twoCellAnchor>
  <xdr:twoCellAnchor editAs="oneCell">
    <xdr:from>
      <xdr:col>20</xdr:col>
      <xdr:colOff>203198</xdr:colOff>
      <xdr:row>0</xdr:row>
      <xdr:rowOff>0</xdr:rowOff>
    </xdr:from>
    <xdr:to>
      <xdr:col>30</xdr:col>
      <xdr:colOff>1019</xdr:colOff>
      <xdr:row>0</xdr:row>
      <xdr:rowOff>1137600</xdr:rowOff>
    </xdr:to>
    <xdr:pic>
      <xdr:nvPicPr>
        <xdr:cNvPr id="4" name="Imagen 3">
          <a:extLst>
            <a:ext uri="{FF2B5EF4-FFF2-40B4-BE49-F238E27FC236}">
              <a16:creationId xmlns:a16="http://schemas.microsoft.com/office/drawing/2014/main" id="{CEC00F29-BEF9-4C46-9BEA-FE48224198CC}"/>
            </a:ext>
          </a:extLst>
        </xdr:cNvPr>
        <xdr:cNvPicPr preferRelativeResize="0">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5289548" y="0"/>
          <a:ext cx="2271600" cy="113760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9525</xdr:colOff>
      <xdr:row>0</xdr:row>
      <xdr:rowOff>0</xdr:rowOff>
    </xdr:from>
    <xdr:to>
      <xdr:col>5</xdr:col>
      <xdr:colOff>113325</xdr:colOff>
      <xdr:row>0</xdr:row>
      <xdr:rowOff>1011600</xdr:rowOff>
    </xdr:to>
    <xdr:pic>
      <xdr:nvPicPr>
        <xdr:cNvPr id="3" name="Imagen 2">
          <a:extLst>
            <a:ext uri="{FF2B5EF4-FFF2-40B4-BE49-F238E27FC236}">
              <a16:creationId xmlns:a16="http://schemas.microsoft.com/office/drawing/2014/main" id="{6A823ED2-208B-4750-80F1-122B7C0E8647}"/>
            </a:ext>
          </a:extLst>
        </xdr:cNvPr>
        <xdr:cNvPicPr preferRelativeResize="0">
          <a:picLocks/>
        </xdr:cNvPicPr>
      </xdr:nvPicPr>
      <xdr:blipFill>
        <a:blip xmlns:r="http://schemas.openxmlformats.org/officeDocument/2006/relationships" r:embed="rId1">
          <a:alphaModFix/>
        </a:blip>
        <a:stretch>
          <a:fillRect/>
        </a:stretch>
      </xdr:blipFill>
      <xdr:spPr>
        <a:xfrm>
          <a:off x="390525" y="0"/>
          <a:ext cx="1094400" cy="1011600"/>
        </a:xfrm>
        <a:prstGeom prst="rect">
          <a:avLst/>
        </a:prstGeom>
      </xdr:spPr>
    </xdr:pic>
    <xdr:clientData/>
  </xdr:twoCellAnchor>
  <xdr:twoCellAnchor editAs="oneCell">
    <xdr:from>
      <xdr:col>20</xdr:col>
      <xdr:colOff>203198</xdr:colOff>
      <xdr:row>0</xdr:row>
      <xdr:rowOff>0</xdr:rowOff>
    </xdr:from>
    <xdr:to>
      <xdr:col>29</xdr:col>
      <xdr:colOff>245948</xdr:colOff>
      <xdr:row>0</xdr:row>
      <xdr:rowOff>1137600</xdr:rowOff>
    </xdr:to>
    <xdr:pic>
      <xdr:nvPicPr>
        <xdr:cNvPr id="4" name="Imagen 3">
          <a:extLst>
            <a:ext uri="{FF2B5EF4-FFF2-40B4-BE49-F238E27FC236}">
              <a16:creationId xmlns:a16="http://schemas.microsoft.com/office/drawing/2014/main" id="{D2346422-3190-4AD0-8109-E438D98E6C6B}"/>
            </a:ext>
          </a:extLst>
        </xdr:cNvPr>
        <xdr:cNvPicPr preferRelativeResize="0">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5289548" y="0"/>
          <a:ext cx="2271600" cy="113760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9525</xdr:colOff>
      <xdr:row>0</xdr:row>
      <xdr:rowOff>0</xdr:rowOff>
    </xdr:from>
    <xdr:to>
      <xdr:col>5</xdr:col>
      <xdr:colOff>113325</xdr:colOff>
      <xdr:row>0</xdr:row>
      <xdr:rowOff>1011600</xdr:rowOff>
    </xdr:to>
    <xdr:pic>
      <xdr:nvPicPr>
        <xdr:cNvPr id="5" name="Imagen 4">
          <a:extLst>
            <a:ext uri="{FF2B5EF4-FFF2-40B4-BE49-F238E27FC236}">
              <a16:creationId xmlns:a16="http://schemas.microsoft.com/office/drawing/2014/main" id="{1D63FADB-BF74-487E-B326-06883FEDDEBE}"/>
            </a:ext>
          </a:extLst>
        </xdr:cNvPr>
        <xdr:cNvPicPr preferRelativeResize="0">
          <a:picLocks/>
        </xdr:cNvPicPr>
      </xdr:nvPicPr>
      <xdr:blipFill>
        <a:blip xmlns:r="http://schemas.openxmlformats.org/officeDocument/2006/relationships" r:embed="rId1">
          <a:alphaModFix/>
        </a:blip>
        <a:stretch>
          <a:fillRect/>
        </a:stretch>
      </xdr:blipFill>
      <xdr:spPr>
        <a:xfrm>
          <a:off x="390525" y="0"/>
          <a:ext cx="1094400" cy="1011600"/>
        </a:xfrm>
        <a:prstGeom prst="rect">
          <a:avLst/>
        </a:prstGeom>
      </xdr:spPr>
    </xdr:pic>
    <xdr:clientData/>
  </xdr:twoCellAnchor>
  <xdr:twoCellAnchor editAs="oneCell">
    <xdr:from>
      <xdr:col>20</xdr:col>
      <xdr:colOff>203198</xdr:colOff>
      <xdr:row>0</xdr:row>
      <xdr:rowOff>0</xdr:rowOff>
    </xdr:from>
    <xdr:to>
      <xdr:col>29</xdr:col>
      <xdr:colOff>245948</xdr:colOff>
      <xdr:row>0</xdr:row>
      <xdr:rowOff>1137600</xdr:rowOff>
    </xdr:to>
    <xdr:pic>
      <xdr:nvPicPr>
        <xdr:cNvPr id="6" name="Imagen 5">
          <a:extLst>
            <a:ext uri="{FF2B5EF4-FFF2-40B4-BE49-F238E27FC236}">
              <a16:creationId xmlns:a16="http://schemas.microsoft.com/office/drawing/2014/main" id="{5F36BF91-8D89-438A-821B-C53F4AD3B84D}"/>
            </a:ext>
          </a:extLst>
        </xdr:cNvPr>
        <xdr:cNvPicPr preferRelativeResize="0">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5289548" y="0"/>
          <a:ext cx="2271600" cy="113760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5</xdr:col>
      <xdr:colOff>103800</xdr:colOff>
      <xdr:row>0</xdr:row>
      <xdr:rowOff>1011600</xdr:rowOff>
    </xdr:to>
    <xdr:pic>
      <xdr:nvPicPr>
        <xdr:cNvPr id="3" name="Imagen 2">
          <a:extLst>
            <a:ext uri="{FF2B5EF4-FFF2-40B4-BE49-F238E27FC236}">
              <a16:creationId xmlns:a16="http://schemas.microsoft.com/office/drawing/2014/main" id="{42E1FDD6-5643-47CC-A746-7894BD11E872}"/>
            </a:ext>
          </a:extLst>
        </xdr:cNvPr>
        <xdr:cNvPicPr preferRelativeResize="0">
          <a:picLocks/>
        </xdr:cNvPicPr>
      </xdr:nvPicPr>
      <xdr:blipFill>
        <a:blip xmlns:r="http://schemas.openxmlformats.org/officeDocument/2006/relationships" r:embed="rId1">
          <a:alphaModFix/>
        </a:blip>
        <a:stretch>
          <a:fillRect/>
        </a:stretch>
      </xdr:blipFill>
      <xdr:spPr>
        <a:xfrm>
          <a:off x="381000" y="0"/>
          <a:ext cx="1094400" cy="1011600"/>
        </a:xfrm>
        <a:prstGeom prst="rect">
          <a:avLst/>
        </a:prstGeom>
      </xdr:spPr>
    </xdr:pic>
    <xdr:clientData/>
  </xdr:twoCellAnchor>
  <xdr:twoCellAnchor editAs="oneCell">
    <xdr:from>
      <xdr:col>53</xdr:col>
      <xdr:colOff>209550</xdr:colOff>
      <xdr:row>0</xdr:row>
      <xdr:rowOff>0</xdr:rowOff>
    </xdr:from>
    <xdr:to>
      <xdr:col>63</xdr:col>
      <xdr:colOff>4650</xdr:colOff>
      <xdr:row>0</xdr:row>
      <xdr:rowOff>1137600</xdr:rowOff>
    </xdr:to>
    <xdr:pic>
      <xdr:nvPicPr>
        <xdr:cNvPr id="4" name="Imagen 3">
          <a:extLst>
            <a:ext uri="{FF2B5EF4-FFF2-40B4-BE49-F238E27FC236}">
              <a16:creationId xmlns:a16="http://schemas.microsoft.com/office/drawing/2014/main" id="{CD49EB05-ECC0-4594-B154-E1C40497A1E5}"/>
            </a:ext>
          </a:extLst>
        </xdr:cNvPr>
        <xdr:cNvPicPr preferRelativeResize="0">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3468350" y="0"/>
          <a:ext cx="2271600" cy="113760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365inegi-my.sharepoint.com/Users/sandra.delgadillo/Documents/30.Cuarentena%20INEGI/56.Cuestionarios%202022/Catastro/1.Catastral%202022%20(310821REV).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365inegi-my.sharepoint.com/Coral/Registro%20P&#250;blico%20de%20la%20Propiedad/Versiones%20cuestionarios/CNGE%202023/CNGE_2023_M7_S2_Registro%20P&#250;blico%20de%20la%20Propiedad.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365inegi-my.sharepoint.com/Censos%20de%20gobierno/Censo%202023/Estatal/Cuestionarios%20definitivos/Cuestionarios%20estatales%202023/CNGE_2023_M7_S2_Registro%20P&#250;blico%20de%20la%20Propiedad.xlsm"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365inegi-my.sharepoint.com/Users/brenda.duque/AppData/Local/Microsoft/Windows/INetCache/Content.Outlook/AWIAP2ML/Cuestionario%20Propuesto%202019%20CNGSPSPE%202019%20M1.4_Catastro%20Preliminar%20081018.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est_amb_unid_ec/C:/Users/ricardo.celis/Desktop/CEN/Copia%20de%20C_SPE_M2_2020%20ETIQ.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est_amb_unid_ec/C:/Users/carlos.gutierrez/OneDrive/CNSPF_2019/CONTESTADO/CNSPF_2019_M1_R7_VF.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Índice"/>
      <sheetName val="Presentación"/>
      <sheetName val="comparar"/>
      <sheetName val="listas"/>
      <sheetName val="Informantes"/>
      <sheetName val="Participantes"/>
      <sheetName val="CNGE_2022_M1_Secc5"/>
      <sheetName val="Complemento 1"/>
      <sheetName val="Complemento 2"/>
      <sheetName val="Complemento 3"/>
      <sheetName val="Complemento 4"/>
      <sheetName val="Complemento 5"/>
      <sheetName val="Complemento 6"/>
      <sheetName val="Complemento 7"/>
      <sheetName val="Complemento 8"/>
      <sheetName val="Complemento 9"/>
      <sheetName val="Glosario"/>
    </sheetNames>
    <sheetDataSet>
      <sheetData sheetId="0" refreshError="1"/>
      <sheetData sheetId="1" refreshError="1"/>
      <sheetData sheetId="2" refreshError="1"/>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Índice"/>
      <sheetName val="Presentación"/>
      <sheetName val="Informantes"/>
      <sheetName val="Participantes"/>
      <sheetName val="CNGE_2023_M7_Secc2"/>
      <sheetName val="listas"/>
      <sheetName val="comparar"/>
      <sheetName val="Complemento 1"/>
      <sheetName val="Complemento 2"/>
      <sheetName val="Complemento 3"/>
      <sheetName val="Glosario"/>
    </sheetNames>
    <sheetDataSet>
      <sheetData sheetId="0" refreshError="1"/>
      <sheetData sheetId="1" refreshError="1"/>
      <sheetData sheetId="2" refreshError="1"/>
      <sheetData sheetId="3" refreshError="1"/>
      <sheetData sheetId="4" refreshError="1"/>
      <sheetData sheetId="5"/>
      <sheetData sheetId="6" refreshError="1"/>
      <sheetData sheetId="7" refreshError="1"/>
      <sheetData sheetId="8" refreshError="1"/>
      <sheetData sheetId="9" refreshError="1"/>
      <sheetData sheetId="1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Índice"/>
      <sheetName val="Presentación"/>
      <sheetName val="Informantes"/>
      <sheetName val="Participantes"/>
      <sheetName val="CNGE_2023_M7_Secc2"/>
      <sheetName val="listas"/>
      <sheetName val="comparar"/>
      <sheetName val="Complemento 1"/>
      <sheetName val="Complemento 2"/>
      <sheetName val="Complemento 3"/>
      <sheetName val="Glosario"/>
    </sheetNames>
    <sheetDataSet>
      <sheetData sheetId="0"/>
      <sheetData sheetId="1"/>
      <sheetData sheetId="2"/>
      <sheetData sheetId="3"/>
      <sheetData sheetId="4"/>
      <sheetData sheetId="5"/>
      <sheetData sheetId="6"/>
      <sheetData sheetId="7"/>
      <sheetData sheetId="8"/>
      <sheetData sheetId="9"/>
      <sheetData sheetId="10"/>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Índice"/>
      <sheetName val="Presentación"/>
      <sheetName val="Informantes"/>
      <sheetName val="CNGSPSPE_2019_M1_Secc4"/>
      <sheetName val="listas"/>
      <sheetName val="Participantes y Comentarios"/>
      <sheetName val="Complemento 1"/>
      <sheetName val="Complemento 2"/>
      <sheetName val="Complemento 3"/>
      <sheetName val="Complemento 4"/>
      <sheetName val="Complemento 5"/>
      <sheetName val="Complemento 5A"/>
      <sheetName val="Complemento 6"/>
      <sheetName val="Complemento 6A"/>
      <sheetName val="Complemento 7"/>
      <sheetName val="Complemento 7A"/>
      <sheetName val="Complemento 8"/>
      <sheetName val="Complemento 8A"/>
      <sheetName val="Complemento 9"/>
      <sheetName val="Glosario"/>
    </sheetNames>
    <sheetDataSet>
      <sheetData sheetId="0" refreshError="1"/>
      <sheetData sheetId="1" refreshError="1"/>
      <sheetData sheetId="2" refreshError="1"/>
      <sheetData sheetId="3" refreshError="1"/>
      <sheetData sheetId="4"/>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Índice"/>
      <sheetName val="Presentación"/>
      <sheetName val="Informantes"/>
      <sheetName val="CNGSPSPE_2020_M2_Secc_1"/>
      <sheetName val="CNGSPSPE_2020_M2_Secc2"/>
      <sheetName val="FORMULA NI"/>
      <sheetName val="CNGSPSPE_2020_M2_Secc3"/>
      <sheetName val="CNGSPSPE_2020_M2_Secc4"/>
      <sheetName val="Participantes y comentarios"/>
      <sheetName val="Complemento FC"/>
      <sheetName val="Complemento FF"/>
      <sheetName val="Complemento MU"/>
      <sheetName val="Complemento AA"/>
      <sheetName val="Complemento AN"/>
      <sheetName val="Complemento AV"/>
      <sheetName val="Anexo_Secc3"/>
      <sheetName val="Anexo 1"/>
      <sheetName val="Anexo 2"/>
      <sheetName val="Glosario"/>
      <sheetName val="DATOS_ETIQUET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Índice"/>
      <sheetName val="Presentación"/>
      <sheetName val="Informantes"/>
      <sheetName val="CNSPF_2019_M1_Secc1"/>
      <sheetName val="CNSPF_2019_M1_Secc2"/>
      <sheetName val="CNSPF_2019_M1_Secc3"/>
      <sheetName val="CNSPF_2019_M1_Secc4"/>
      <sheetName val="CNSPF_2019_M1_Secc5"/>
      <sheetName val="CNSPF_2019_M1_Secc6"/>
      <sheetName val="CNGSPF_2019_M1_Secc7 "/>
      <sheetName val="Participantes y Comentarios"/>
      <sheetName val="Glosario"/>
      <sheetName val="Glosario 2020"/>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theme/theme1.xml><?xml version="1.0" encoding="utf-8"?>
<a:theme xmlns:a="http://schemas.openxmlformats.org/drawingml/2006/main" name="Tema de Offic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mailto:domingo.cortes@inegi.org.mx"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mailto:hernandezg@dgsp.gob.mx" TargetMode="Externa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4F7686-BB09-4193-A6A5-50B54F5725EF}">
  <dimension ref="A1:AE37"/>
  <sheetViews>
    <sheetView showGridLines="0" workbookViewId="0"/>
  </sheetViews>
  <sheetFormatPr baseColWidth="10" defaultColWidth="0" defaultRowHeight="15" customHeight="1" zeroHeight="1"/>
  <cols>
    <col min="1" max="1" width="5.75" style="38" customWidth="1"/>
    <col min="2" max="30" width="3.75" style="38" customWidth="1"/>
    <col min="31" max="31" width="5.75" style="38" customWidth="1"/>
    <col min="32" max="16384" width="3.75" style="38" hidden="1"/>
  </cols>
  <sheetData>
    <row r="1" spans="1:30" customFormat="1" ht="173.25" customHeight="1">
      <c r="A1" s="19"/>
      <c r="B1" s="290" t="s">
        <v>0</v>
      </c>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row>
    <row r="2" spans="1:30" customFormat="1" ht="15" customHeight="1">
      <c r="A2" s="19"/>
      <c r="B2" s="20"/>
      <c r="C2" s="20"/>
      <c r="D2" s="20"/>
      <c r="E2" s="20"/>
      <c r="F2" s="20"/>
      <c r="G2" s="20"/>
      <c r="H2" s="20"/>
      <c r="I2" s="20"/>
      <c r="J2" s="20"/>
      <c r="K2" s="20"/>
      <c r="L2" s="20"/>
      <c r="M2" s="20"/>
      <c r="N2" s="20"/>
      <c r="O2" s="20"/>
      <c r="P2" s="20"/>
      <c r="Q2" s="20"/>
      <c r="R2" s="20"/>
      <c r="S2" s="20"/>
      <c r="T2" s="20"/>
      <c r="U2" s="20"/>
      <c r="V2" s="20"/>
      <c r="W2" s="20"/>
      <c r="X2" s="20"/>
      <c r="Y2" s="20"/>
      <c r="Z2" s="20"/>
      <c r="AA2" s="20"/>
      <c r="AB2" s="20"/>
      <c r="AC2" s="20"/>
      <c r="AD2" s="20"/>
    </row>
    <row r="3" spans="1:30" customFormat="1" ht="45" customHeight="1">
      <c r="A3" s="19"/>
      <c r="B3" s="291" t="s">
        <v>1</v>
      </c>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row>
    <row r="4" spans="1:30" customFormat="1" ht="15" customHeight="1">
      <c r="A4" s="19"/>
      <c r="B4" s="22"/>
      <c r="C4" s="22"/>
      <c r="D4" s="22"/>
      <c r="E4" s="22"/>
      <c r="F4" s="22"/>
      <c r="G4" s="22"/>
      <c r="H4" s="22"/>
      <c r="I4" s="22"/>
      <c r="J4" s="22"/>
      <c r="K4" s="22"/>
      <c r="L4" s="22"/>
      <c r="M4" s="22"/>
      <c r="N4" s="22"/>
      <c r="O4" s="22"/>
      <c r="P4" s="22"/>
      <c r="Q4" s="22"/>
      <c r="R4" s="22"/>
      <c r="S4" s="22"/>
      <c r="T4" s="22"/>
      <c r="U4" s="22"/>
      <c r="V4" s="22"/>
      <c r="W4" s="22"/>
      <c r="X4" s="22"/>
      <c r="Y4" s="22"/>
      <c r="Z4" s="22"/>
      <c r="AA4" s="22"/>
      <c r="AB4" s="22"/>
      <c r="AC4" s="22"/>
      <c r="AD4" s="22"/>
    </row>
    <row r="5" spans="1:30" customFormat="1" ht="45" customHeight="1">
      <c r="A5" s="19"/>
      <c r="B5" s="291" t="s">
        <v>2</v>
      </c>
      <c r="C5" s="292"/>
      <c r="D5" s="292"/>
      <c r="E5" s="292"/>
      <c r="F5" s="292"/>
      <c r="G5" s="292"/>
      <c r="H5" s="292"/>
      <c r="I5" s="292"/>
      <c r="J5" s="292"/>
      <c r="K5" s="292"/>
      <c r="L5" s="292"/>
      <c r="M5" s="292"/>
      <c r="N5" s="292"/>
      <c r="O5" s="292"/>
      <c r="P5" s="292"/>
      <c r="Q5" s="292"/>
      <c r="R5" s="292"/>
      <c r="S5" s="292"/>
      <c r="T5" s="292"/>
      <c r="U5" s="292"/>
      <c r="V5" s="292"/>
      <c r="W5" s="292"/>
      <c r="X5" s="292"/>
      <c r="Y5" s="292"/>
      <c r="Z5" s="292"/>
      <c r="AA5" s="292"/>
      <c r="AB5" s="292"/>
      <c r="AC5" s="292"/>
      <c r="AD5" s="292"/>
    </row>
    <row r="6" spans="1:30" customFormat="1" ht="15" customHeight="1">
      <c r="A6" s="19"/>
      <c r="B6" s="23"/>
      <c r="C6" s="23"/>
      <c r="D6" s="23"/>
      <c r="E6" s="23"/>
      <c r="F6" s="23"/>
      <c r="G6" s="23"/>
      <c r="H6" s="23"/>
      <c r="I6" s="23"/>
      <c r="J6" s="23"/>
      <c r="K6" s="23"/>
      <c r="L6" s="23"/>
      <c r="M6" s="23"/>
      <c r="N6" s="23"/>
      <c r="O6" s="23"/>
      <c r="P6" s="23"/>
      <c r="Q6" s="23"/>
      <c r="R6" s="23"/>
      <c r="S6" s="23"/>
      <c r="T6" s="23"/>
      <c r="U6" s="23"/>
      <c r="V6" s="23"/>
      <c r="W6" s="23"/>
      <c r="X6" s="23"/>
      <c r="Y6" s="23"/>
      <c r="Z6" s="23"/>
      <c r="AA6" s="23"/>
      <c r="AB6" s="23"/>
      <c r="AC6" s="23"/>
      <c r="AD6" s="23"/>
    </row>
    <row r="7" spans="1:30" customFormat="1" ht="72" customHeight="1">
      <c r="A7" s="19"/>
      <c r="B7" s="293" t="s">
        <v>3</v>
      </c>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row>
    <row r="8" spans="1:30" customFormat="1" ht="15" customHeight="1" thickBot="1">
      <c r="A8" s="20"/>
      <c r="B8" s="24" t="s">
        <v>4</v>
      </c>
      <c r="C8" s="25"/>
      <c r="D8" s="25"/>
      <c r="E8" s="25"/>
      <c r="F8" s="25"/>
      <c r="G8" s="25"/>
      <c r="H8" s="25"/>
      <c r="I8" s="25"/>
      <c r="J8" s="25"/>
      <c r="K8" s="25"/>
      <c r="L8" s="25"/>
      <c r="M8" s="26"/>
      <c r="N8" s="24" t="s">
        <v>5</v>
      </c>
      <c r="O8" s="26"/>
      <c r="P8" s="20"/>
      <c r="Q8" s="27"/>
      <c r="R8" s="27"/>
      <c r="S8" s="27"/>
      <c r="T8" s="27"/>
      <c r="U8" s="27"/>
      <c r="V8" s="27"/>
      <c r="W8" s="27"/>
      <c r="X8" s="27"/>
      <c r="Y8" s="27"/>
      <c r="Z8" s="27"/>
      <c r="AA8" s="27"/>
      <c r="AB8" s="20"/>
      <c r="AC8" s="27"/>
      <c r="AD8" s="28"/>
    </row>
    <row r="9" spans="1:30" customFormat="1" ht="15" customHeight="1" thickBot="1">
      <c r="A9" s="20"/>
      <c r="B9" s="294" t="str">
        <f>IF(Presentación!B10="","",Presentación!B10)</f>
        <v/>
      </c>
      <c r="C9" s="295"/>
      <c r="D9" s="295"/>
      <c r="E9" s="295"/>
      <c r="F9" s="295"/>
      <c r="G9" s="295"/>
      <c r="H9" s="295"/>
      <c r="I9" s="295"/>
      <c r="J9" s="295"/>
      <c r="K9" s="295"/>
      <c r="L9" s="296"/>
      <c r="M9" s="29"/>
      <c r="N9" s="294" t="str">
        <f>IF(Presentación!N10="","",Presentación!N10)</f>
        <v/>
      </c>
      <c r="O9" s="296"/>
      <c r="P9" s="30"/>
      <c r="Q9" s="31"/>
      <c r="R9" s="31"/>
      <c r="S9" s="31"/>
      <c r="T9" s="31"/>
      <c r="U9" s="31"/>
      <c r="V9" s="31"/>
      <c r="W9" s="31"/>
      <c r="X9" s="31"/>
      <c r="Y9" s="31"/>
      <c r="Z9" s="31"/>
      <c r="AA9" s="31"/>
      <c r="AB9" s="32"/>
      <c r="AC9" s="31"/>
      <c r="AD9" s="31"/>
    </row>
    <row r="10" spans="1:30" customFormat="1" ht="15" customHeight="1">
      <c r="A10" s="19"/>
      <c r="B10" s="23"/>
      <c r="C10" s="23"/>
      <c r="D10" s="23"/>
      <c r="E10" s="23"/>
      <c r="F10" s="23"/>
      <c r="G10" s="23"/>
      <c r="H10" s="23"/>
      <c r="I10" s="23"/>
      <c r="J10" s="23"/>
      <c r="K10" s="23"/>
      <c r="L10" s="23"/>
      <c r="M10" s="23"/>
      <c r="N10" s="23"/>
      <c r="O10" s="23"/>
      <c r="P10" s="23"/>
      <c r="Q10" s="23"/>
      <c r="R10" s="23"/>
      <c r="S10" s="23"/>
      <c r="T10" s="23"/>
      <c r="U10" s="23"/>
      <c r="V10" s="23"/>
      <c r="W10" s="23"/>
      <c r="X10" s="23"/>
      <c r="Y10" s="23"/>
      <c r="Z10" s="23"/>
      <c r="AA10" s="23"/>
      <c r="AB10" s="23"/>
      <c r="AC10" s="23"/>
      <c r="AD10" s="23"/>
    </row>
    <row r="11" spans="1:30" customFormat="1" ht="15" customHeight="1">
      <c r="A11" s="33"/>
      <c r="B11" s="297" t="s">
        <v>6</v>
      </c>
      <c r="C11" s="297"/>
      <c r="D11" s="297"/>
      <c r="E11" s="297"/>
      <c r="F11" s="297"/>
      <c r="G11" s="297"/>
      <c r="H11" s="297"/>
      <c r="I11" s="297"/>
      <c r="J11" s="297"/>
      <c r="K11" s="297"/>
      <c r="L11" s="297"/>
      <c r="M11" s="297"/>
      <c r="N11" s="297"/>
      <c r="O11" s="297"/>
      <c r="P11" s="297"/>
      <c r="Q11" s="297"/>
      <c r="R11" s="297"/>
      <c r="S11" s="297"/>
      <c r="T11" s="297"/>
      <c r="U11" s="297"/>
      <c r="V11" s="34"/>
      <c r="W11" s="34"/>
      <c r="X11" s="34"/>
      <c r="Y11" s="34"/>
      <c r="Z11" s="34"/>
      <c r="AA11" s="34"/>
      <c r="AB11" s="34"/>
      <c r="AC11" s="34"/>
      <c r="AD11" s="34"/>
    </row>
    <row r="12" spans="1:30" customFormat="1" ht="15" customHeight="1">
      <c r="A12" s="33"/>
      <c r="B12" s="34"/>
      <c r="C12" s="34"/>
      <c r="D12" s="34"/>
      <c r="E12" s="34"/>
      <c r="F12" s="34"/>
      <c r="G12" s="34"/>
      <c r="H12" s="34"/>
      <c r="I12" s="34"/>
      <c r="J12" s="34"/>
      <c r="K12" s="34"/>
      <c r="L12" s="34"/>
      <c r="M12" s="34"/>
      <c r="N12" s="34"/>
      <c r="O12" s="34"/>
      <c r="P12" s="34"/>
      <c r="Q12" s="34"/>
      <c r="R12" s="34"/>
      <c r="S12" s="34"/>
      <c r="T12" s="34"/>
      <c r="U12" s="34"/>
      <c r="V12" s="34"/>
      <c r="W12" s="34"/>
      <c r="X12" s="34"/>
      <c r="Y12" s="34"/>
      <c r="Z12" s="34"/>
      <c r="AA12" s="34"/>
      <c r="AB12" s="34"/>
      <c r="AC12" s="34"/>
      <c r="AD12" s="34"/>
    </row>
    <row r="13" spans="1:30" customFormat="1" ht="15" customHeight="1">
      <c r="A13" s="33"/>
      <c r="B13" s="297" t="s">
        <v>7</v>
      </c>
      <c r="C13" s="297"/>
      <c r="D13" s="297"/>
      <c r="E13" s="297"/>
      <c r="F13" s="297"/>
      <c r="G13" s="297"/>
      <c r="H13" s="297"/>
      <c r="I13" s="297"/>
      <c r="J13" s="297"/>
      <c r="K13" s="297"/>
      <c r="L13" s="297"/>
      <c r="M13" s="297"/>
      <c r="N13" s="297"/>
      <c r="O13" s="297"/>
      <c r="P13" s="297"/>
      <c r="Q13" s="297"/>
      <c r="R13" s="297"/>
      <c r="S13" s="297"/>
      <c r="T13" s="297"/>
      <c r="U13" s="297"/>
      <c r="V13" s="34"/>
      <c r="W13" s="34"/>
      <c r="X13" s="34"/>
      <c r="Y13" s="34"/>
      <c r="Z13" s="34"/>
      <c r="AA13" s="34"/>
      <c r="AB13" s="34"/>
      <c r="AC13" s="34"/>
      <c r="AD13" s="34"/>
    </row>
    <row r="14" spans="1:30" customFormat="1" ht="15" customHeight="1">
      <c r="A14" s="33"/>
      <c r="B14" s="34"/>
      <c r="C14" s="34"/>
      <c r="D14" s="34"/>
      <c r="E14" s="34"/>
      <c r="F14" s="34"/>
      <c r="G14" s="34"/>
      <c r="H14" s="34"/>
      <c r="I14" s="34"/>
      <c r="J14" s="34"/>
      <c r="K14" s="34"/>
      <c r="L14" s="34"/>
      <c r="M14" s="34"/>
      <c r="N14" s="34"/>
      <c r="O14" s="34"/>
      <c r="P14" s="34"/>
      <c r="Q14" s="34"/>
      <c r="R14" s="34"/>
      <c r="S14" s="34"/>
      <c r="T14" s="34"/>
      <c r="U14" s="34"/>
      <c r="V14" s="34"/>
      <c r="W14" s="34"/>
      <c r="X14" s="34"/>
      <c r="Y14" s="34"/>
      <c r="Z14" s="34"/>
      <c r="AA14" s="34"/>
      <c r="AB14" s="34"/>
      <c r="AC14" s="34"/>
      <c r="AD14" s="34"/>
    </row>
    <row r="15" spans="1:30" customFormat="1" ht="15" customHeight="1">
      <c r="A15" s="33"/>
      <c r="B15" s="297" t="s">
        <v>8</v>
      </c>
      <c r="C15" s="297"/>
      <c r="D15" s="297"/>
      <c r="E15" s="297"/>
      <c r="F15" s="297"/>
      <c r="G15" s="297"/>
      <c r="H15" s="297"/>
      <c r="I15" s="297"/>
      <c r="J15" s="297"/>
      <c r="K15" s="297"/>
      <c r="L15" s="297"/>
      <c r="M15" s="297"/>
      <c r="N15" s="297"/>
      <c r="O15" s="297"/>
      <c r="P15" s="297"/>
      <c r="Q15" s="297"/>
      <c r="R15" s="297"/>
      <c r="S15" s="297"/>
      <c r="T15" s="297"/>
      <c r="U15" s="297"/>
      <c r="V15" s="34"/>
      <c r="W15" s="34"/>
      <c r="X15" s="34"/>
      <c r="Y15" s="34"/>
      <c r="Z15" s="34"/>
      <c r="AA15" s="34"/>
      <c r="AB15" s="34"/>
      <c r="AC15" s="34"/>
      <c r="AD15" s="34"/>
    </row>
    <row r="16" spans="1:30" customFormat="1" ht="15" customHeight="1">
      <c r="A16" s="33"/>
      <c r="B16" s="34"/>
      <c r="C16" s="34"/>
      <c r="D16" s="34"/>
      <c r="E16" s="34"/>
      <c r="F16" s="34"/>
      <c r="G16" s="34"/>
      <c r="H16" s="34"/>
      <c r="I16" s="34"/>
      <c r="J16" s="34"/>
      <c r="K16" s="34"/>
      <c r="L16" s="34"/>
      <c r="M16" s="34"/>
      <c r="N16" s="34"/>
      <c r="O16" s="34"/>
      <c r="P16" s="34"/>
      <c r="Q16" s="34"/>
      <c r="R16" s="34"/>
      <c r="S16" s="34"/>
      <c r="T16" s="34"/>
      <c r="U16" s="34"/>
      <c r="V16" s="34"/>
      <c r="W16" s="34"/>
      <c r="X16" s="34"/>
      <c r="Y16" s="34"/>
      <c r="Z16" s="34"/>
      <c r="AA16" s="34"/>
      <c r="AB16" s="34"/>
      <c r="AC16" s="34"/>
      <c r="AD16" s="34"/>
    </row>
    <row r="17" spans="1:30" customFormat="1" ht="15" customHeight="1">
      <c r="A17" s="33"/>
      <c r="B17" s="297" t="s">
        <v>2</v>
      </c>
      <c r="C17" s="297"/>
      <c r="D17" s="297"/>
      <c r="E17" s="297"/>
      <c r="F17" s="297"/>
      <c r="G17" s="297"/>
      <c r="H17" s="297"/>
      <c r="I17" s="297"/>
      <c r="J17" s="297"/>
      <c r="K17" s="297"/>
      <c r="L17" s="297"/>
      <c r="M17" s="297"/>
      <c r="N17" s="297"/>
      <c r="O17" s="297"/>
      <c r="P17" s="297"/>
      <c r="Q17" s="297"/>
      <c r="R17" s="297"/>
      <c r="S17" s="297"/>
      <c r="T17" s="297"/>
      <c r="U17" s="297"/>
      <c r="V17" s="34"/>
      <c r="W17" s="34"/>
      <c r="X17" s="35"/>
      <c r="Y17" s="35"/>
      <c r="Z17" s="35"/>
      <c r="AA17" s="35"/>
      <c r="AB17" s="35"/>
      <c r="AC17" s="35"/>
      <c r="AD17" s="35"/>
    </row>
    <row r="18" spans="1:30" customFormat="1" ht="15" customHeight="1">
      <c r="A18" s="33"/>
      <c r="B18" s="34"/>
      <c r="C18" s="34"/>
      <c r="D18" s="34"/>
      <c r="E18" s="34"/>
      <c r="F18" s="34"/>
      <c r="G18" s="34"/>
      <c r="H18" s="34"/>
      <c r="I18" s="34"/>
      <c r="J18" s="34"/>
      <c r="K18" s="34"/>
      <c r="L18" s="34"/>
      <c r="M18" s="34"/>
      <c r="N18" s="34"/>
      <c r="O18" s="34"/>
      <c r="P18" s="34"/>
      <c r="Q18" s="34"/>
      <c r="R18" s="34"/>
      <c r="S18" s="34"/>
      <c r="T18" s="34"/>
      <c r="U18" s="34"/>
      <c r="V18" s="34"/>
      <c r="W18" s="34"/>
      <c r="X18" s="34"/>
      <c r="Y18" s="34"/>
      <c r="Z18" s="34"/>
      <c r="AA18" s="34"/>
      <c r="AB18" s="34"/>
      <c r="AC18" s="34"/>
      <c r="AD18" s="34"/>
    </row>
    <row r="19" spans="1:30" customFormat="1" ht="30" customHeight="1">
      <c r="A19" s="33"/>
      <c r="B19" s="34"/>
      <c r="C19" s="297" t="s">
        <v>9</v>
      </c>
      <c r="D19" s="297"/>
      <c r="E19" s="297"/>
      <c r="F19" s="297"/>
      <c r="G19" s="297"/>
      <c r="H19" s="297"/>
      <c r="I19" s="297"/>
      <c r="J19" s="297"/>
      <c r="K19" s="297"/>
      <c r="L19" s="297"/>
      <c r="M19" s="297"/>
      <c r="N19" s="297"/>
      <c r="O19" s="297"/>
      <c r="P19" s="297"/>
      <c r="Q19" s="297"/>
      <c r="R19" s="297"/>
      <c r="S19" s="297"/>
      <c r="T19" s="297"/>
      <c r="U19" s="297"/>
      <c r="V19" s="36"/>
      <c r="W19" s="36"/>
      <c r="X19" s="297" t="s">
        <v>10</v>
      </c>
      <c r="Y19" s="297"/>
      <c r="Z19" s="297"/>
      <c r="AA19" s="297"/>
      <c r="AB19" s="297"/>
      <c r="AC19" s="297"/>
      <c r="AD19" s="297"/>
    </row>
    <row r="20" spans="1:30" customFormat="1" ht="15" customHeight="1">
      <c r="A20" s="33"/>
      <c r="B20" s="34"/>
      <c r="C20" s="36"/>
      <c r="D20" s="36"/>
      <c r="E20" s="36"/>
      <c r="F20" s="36"/>
      <c r="G20" s="36"/>
      <c r="H20" s="36"/>
      <c r="I20" s="36"/>
      <c r="J20" s="36"/>
      <c r="K20" s="36"/>
      <c r="L20" s="36"/>
      <c r="M20" s="36"/>
      <c r="N20" s="36"/>
      <c r="O20" s="36"/>
      <c r="P20" s="36"/>
      <c r="Q20" s="36"/>
      <c r="R20" s="36"/>
      <c r="S20" s="36"/>
      <c r="T20" s="36"/>
      <c r="U20" s="36"/>
      <c r="V20" s="36"/>
      <c r="W20" s="36"/>
      <c r="X20" s="36"/>
      <c r="Y20" s="36"/>
      <c r="Z20" s="36"/>
      <c r="AA20" s="36"/>
      <c r="AB20" s="36"/>
      <c r="AC20" s="36"/>
      <c r="AD20" s="36"/>
    </row>
    <row r="21" spans="1:30" customFormat="1" ht="15" customHeight="1">
      <c r="A21" s="33"/>
      <c r="B21" s="34"/>
      <c r="C21" s="297" t="s">
        <v>11</v>
      </c>
      <c r="D21" s="297"/>
      <c r="E21" s="297"/>
      <c r="F21" s="297"/>
      <c r="G21" s="297"/>
      <c r="H21" s="297"/>
      <c r="I21" s="297"/>
      <c r="J21" s="297"/>
      <c r="K21" s="297"/>
      <c r="L21" s="297"/>
      <c r="M21" s="297"/>
      <c r="N21" s="297"/>
      <c r="O21" s="297"/>
      <c r="P21" s="297"/>
      <c r="Q21" s="297"/>
      <c r="R21" s="297"/>
      <c r="S21" s="297"/>
      <c r="T21" s="297"/>
      <c r="U21" s="297"/>
      <c r="V21" s="36"/>
      <c r="W21" s="36"/>
      <c r="X21" s="297" t="s">
        <v>12</v>
      </c>
      <c r="Y21" s="297"/>
      <c r="Z21" s="297"/>
      <c r="AA21" s="297"/>
      <c r="AB21" s="297"/>
      <c r="AC21" s="297"/>
      <c r="AD21" s="297"/>
    </row>
    <row r="22" spans="1:30" customFormat="1" ht="15" customHeight="1">
      <c r="A22" s="33"/>
      <c r="B22" s="34"/>
      <c r="C22" s="36"/>
      <c r="D22" s="36"/>
      <c r="E22" s="36"/>
      <c r="F22" s="36"/>
      <c r="G22" s="36"/>
      <c r="H22" s="36"/>
      <c r="I22" s="36"/>
      <c r="J22" s="36"/>
      <c r="K22" s="36"/>
      <c r="L22" s="36"/>
      <c r="M22" s="36"/>
      <c r="N22" s="36"/>
      <c r="O22" s="36"/>
      <c r="P22" s="36"/>
      <c r="Q22" s="36"/>
      <c r="R22" s="36"/>
      <c r="S22" s="36"/>
      <c r="T22" s="36"/>
      <c r="U22" s="36"/>
      <c r="V22" s="36"/>
      <c r="W22" s="36"/>
      <c r="X22" s="36"/>
      <c r="Y22" s="36"/>
      <c r="Z22" s="36"/>
      <c r="AA22" s="36"/>
      <c r="AB22" s="36"/>
      <c r="AC22" s="36"/>
      <c r="AD22" s="36"/>
    </row>
    <row r="23" spans="1:30" customFormat="1" ht="15" customHeight="1">
      <c r="A23" s="33"/>
      <c r="B23" s="34"/>
      <c r="C23" s="297" t="s">
        <v>13</v>
      </c>
      <c r="D23" s="297"/>
      <c r="E23" s="297"/>
      <c r="F23" s="297"/>
      <c r="G23" s="297"/>
      <c r="H23" s="297"/>
      <c r="I23" s="297"/>
      <c r="J23" s="297"/>
      <c r="K23" s="297"/>
      <c r="L23" s="297"/>
      <c r="M23" s="297"/>
      <c r="N23" s="297"/>
      <c r="O23" s="297"/>
      <c r="P23" s="297"/>
      <c r="Q23" s="297"/>
      <c r="R23" s="297"/>
      <c r="S23" s="297"/>
      <c r="T23" s="297"/>
      <c r="U23" s="297"/>
      <c r="V23" s="36"/>
      <c r="W23" s="36"/>
      <c r="X23" s="297" t="s">
        <v>14</v>
      </c>
      <c r="Y23" s="297"/>
      <c r="Z23" s="297"/>
      <c r="AA23" s="297"/>
      <c r="AB23" s="297"/>
      <c r="AC23" s="297"/>
      <c r="AD23" s="297"/>
    </row>
    <row r="24" spans="1:30" customFormat="1" ht="15" customHeight="1">
      <c r="A24" s="33"/>
      <c r="B24" s="34"/>
      <c r="C24" s="36"/>
      <c r="D24" s="36"/>
      <c r="E24" s="36"/>
      <c r="F24" s="36"/>
      <c r="G24" s="36"/>
      <c r="H24" s="36"/>
      <c r="I24" s="36"/>
      <c r="J24" s="36"/>
      <c r="K24" s="36"/>
      <c r="L24" s="36"/>
      <c r="M24" s="36"/>
      <c r="N24" s="36"/>
      <c r="O24" s="36"/>
      <c r="P24" s="36"/>
      <c r="Q24" s="36"/>
      <c r="R24" s="36"/>
      <c r="S24" s="36"/>
      <c r="T24" s="36"/>
      <c r="U24" s="36"/>
      <c r="V24" s="36"/>
      <c r="W24" s="36"/>
      <c r="X24" s="36"/>
      <c r="Y24" s="36"/>
      <c r="Z24" s="36"/>
      <c r="AA24" s="36"/>
      <c r="AB24" s="36"/>
      <c r="AC24" s="36"/>
      <c r="AD24" s="36"/>
    </row>
    <row r="25" spans="1:30" customFormat="1" ht="15" customHeight="1">
      <c r="A25" s="33"/>
      <c r="B25" s="34"/>
      <c r="C25" s="297" t="s">
        <v>15</v>
      </c>
      <c r="D25" s="297"/>
      <c r="E25" s="297"/>
      <c r="F25" s="297"/>
      <c r="G25" s="297"/>
      <c r="H25" s="297"/>
      <c r="I25" s="297"/>
      <c r="J25" s="297"/>
      <c r="K25" s="297"/>
      <c r="L25" s="297"/>
      <c r="M25" s="297"/>
      <c r="N25" s="297"/>
      <c r="O25" s="297"/>
      <c r="P25" s="297"/>
      <c r="Q25" s="297"/>
      <c r="R25" s="297"/>
      <c r="S25" s="297"/>
      <c r="T25" s="297"/>
      <c r="U25" s="297"/>
      <c r="V25" s="36"/>
      <c r="W25" s="36"/>
      <c r="X25" s="297" t="s">
        <v>16</v>
      </c>
      <c r="Y25" s="297"/>
      <c r="Z25" s="297"/>
      <c r="AA25" s="297"/>
      <c r="AB25" s="297"/>
      <c r="AC25" s="297"/>
      <c r="AD25" s="297"/>
    </row>
    <row r="26" spans="1:30" customFormat="1" ht="15" customHeight="1">
      <c r="A26" s="33"/>
      <c r="B26" s="34"/>
      <c r="C26" s="34"/>
      <c r="D26" s="34"/>
      <c r="E26" s="34"/>
      <c r="F26" s="34"/>
      <c r="G26" s="34"/>
      <c r="H26" s="34"/>
      <c r="I26" s="34"/>
      <c r="J26" s="34"/>
      <c r="K26" s="34"/>
      <c r="L26" s="34"/>
      <c r="M26" s="34"/>
      <c r="N26" s="34"/>
      <c r="O26" s="34"/>
      <c r="P26" s="34"/>
      <c r="Q26" s="34"/>
      <c r="R26" s="34"/>
      <c r="S26" s="34"/>
      <c r="T26" s="34"/>
      <c r="U26" s="34"/>
      <c r="V26" s="34"/>
      <c r="W26" s="34"/>
      <c r="X26" s="34"/>
      <c r="Y26" s="34"/>
      <c r="Z26" s="34"/>
      <c r="AA26" s="34"/>
      <c r="AB26" s="34"/>
      <c r="AC26" s="34"/>
      <c r="AD26" s="34"/>
    </row>
    <row r="27" spans="1:30" customFormat="1" ht="45" customHeight="1">
      <c r="A27" s="33"/>
      <c r="B27" s="297" t="s">
        <v>17</v>
      </c>
      <c r="C27" s="297"/>
      <c r="D27" s="297"/>
      <c r="E27" s="297"/>
      <c r="F27" s="297"/>
      <c r="G27" s="297"/>
      <c r="H27" s="297"/>
      <c r="I27" s="297"/>
      <c r="J27" s="297"/>
      <c r="K27" s="297"/>
      <c r="L27" s="297"/>
      <c r="M27" s="297"/>
      <c r="N27" s="297"/>
      <c r="O27" s="297"/>
      <c r="P27" s="297"/>
      <c r="Q27" s="297"/>
      <c r="R27" s="297"/>
      <c r="S27" s="297"/>
      <c r="T27" s="297"/>
      <c r="U27" s="297"/>
      <c r="V27" s="34"/>
      <c r="W27" s="34"/>
      <c r="X27" s="34"/>
      <c r="Y27" s="34"/>
      <c r="Z27" s="34"/>
      <c r="AA27" s="34"/>
      <c r="AB27" s="34"/>
      <c r="AC27" s="34"/>
      <c r="AD27" s="34"/>
    </row>
    <row r="28" spans="1:30" customFormat="1" ht="15" customHeight="1">
      <c r="A28" s="33"/>
      <c r="B28" s="34"/>
      <c r="C28" s="34"/>
      <c r="D28" s="34"/>
      <c r="E28" s="34"/>
      <c r="F28" s="34"/>
      <c r="G28" s="34"/>
      <c r="H28" s="34"/>
      <c r="I28" s="34"/>
      <c r="J28" s="34"/>
      <c r="K28" s="34"/>
      <c r="L28" s="34"/>
      <c r="M28" s="34"/>
      <c r="N28" s="34"/>
      <c r="O28" s="34"/>
      <c r="P28" s="34"/>
      <c r="Q28" s="34"/>
      <c r="R28" s="34"/>
      <c r="S28" s="34"/>
      <c r="T28" s="34"/>
      <c r="U28" s="34"/>
      <c r="V28" s="34"/>
      <c r="W28" s="34"/>
      <c r="X28" s="34"/>
      <c r="Y28" s="34"/>
      <c r="Z28" s="34"/>
      <c r="AA28" s="34"/>
      <c r="AB28" s="34"/>
      <c r="AC28" s="34"/>
      <c r="AD28" s="34"/>
    </row>
    <row r="29" spans="1:30" customFormat="1" ht="15" customHeight="1">
      <c r="A29" s="33"/>
      <c r="B29" s="297" t="s">
        <v>18</v>
      </c>
      <c r="C29" s="297"/>
      <c r="D29" s="297"/>
      <c r="E29" s="297"/>
      <c r="F29" s="297"/>
      <c r="G29" s="297"/>
      <c r="H29" s="297"/>
      <c r="I29" s="297"/>
      <c r="J29" s="297"/>
      <c r="K29" s="297"/>
      <c r="L29" s="297"/>
      <c r="M29" s="297"/>
      <c r="N29" s="297"/>
      <c r="O29" s="297"/>
      <c r="P29" s="297"/>
      <c r="Q29" s="297"/>
      <c r="R29" s="297"/>
      <c r="S29" s="297"/>
      <c r="T29" s="297"/>
      <c r="U29" s="297"/>
      <c r="V29" s="34"/>
      <c r="W29" s="34"/>
      <c r="X29" s="34"/>
      <c r="Y29" s="34"/>
      <c r="Z29" s="34"/>
      <c r="AA29" s="34"/>
      <c r="AB29" s="34"/>
      <c r="AC29" s="34"/>
      <c r="AD29" s="34"/>
    </row>
    <row r="30" spans="1:30" customFormat="1" ht="15" customHeight="1">
      <c r="A30" s="33"/>
      <c r="B30" s="37"/>
      <c r="C30" s="37"/>
      <c r="D30" s="37"/>
      <c r="E30" s="37"/>
      <c r="F30" s="37"/>
      <c r="G30" s="37"/>
      <c r="H30" s="37"/>
      <c r="I30" s="37"/>
      <c r="J30" s="37"/>
      <c r="K30" s="37"/>
      <c r="L30" s="37"/>
      <c r="M30" s="37"/>
      <c r="N30" s="37"/>
      <c r="O30" s="37"/>
      <c r="P30" s="37"/>
      <c r="Q30" s="37"/>
      <c r="R30" s="37"/>
      <c r="S30" s="37"/>
      <c r="T30" s="37"/>
      <c r="U30" s="37"/>
      <c r="V30" s="37"/>
      <c r="W30" s="37"/>
      <c r="X30" s="37"/>
      <c r="Y30" s="37"/>
      <c r="Z30" s="37"/>
      <c r="AA30" s="37"/>
      <c r="AB30" s="37"/>
      <c r="AC30" s="37"/>
      <c r="AD30" s="37"/>
    </row>
    <row r="31" spans="1:30" customFormat="1" ht="15" customHeight="1">
      <c r="A31" s="33"/>
      <c r="B31" s="297" t="s">
        <v>19</v>
      </c>
      <c r="C31" s="297"/>
      <c r="D31" s="297"/>
      <c r="E31" s="297"/>
      <c r="F31" s="297"/>
      <c r="G31" s="297"/>
      <c r="H31" s="297"/>
      <c r="I31" s="297"/>
      <c r="J31" s="297"/>
      <c r="K31" s="297"/>
      <c r="L31" s="297"/>
      <c r="M31" s="297"/>
      <c r="N31" s="297"/>
      <c r="O31" s="297"/>
      <c r="P31" s="297"/>
      <c r="Q31" s="297"/>
      <c r="R31" s="297"/>
      <c r="S31" s="297"/>
      <c r="T31" s="297"/>
      <c r="U31" s="297"/>
      <c r="V31" s="37"/>
      <c r="W31" s="37"/>
      <c r="X31" s="37"/>
      <c r="Y31" s="37"/>
      <c r="Z31" s="37"/>
      <c r="AA31" s="37"/>
      <c r="AB31" s="37"/>
      <c r="AC31" s="37"/>
      <c r="AD31" s="37"/>
    </row>
    <row r="32" spans="1:30" ht="15" customHeight="1"/>
    <row r="33" ht="15" customHeight="1"/>
    <row r="34" ht="15" customHeight="1"/>
    <row r="35" ht="15" customHeight="1"/>
    <row r="36" ht="15" customHeight="1"/>
    <row r="37" ht="15" customHeight="1"/>
  </sheetData>
  <sheetProtection algorithmName="SHA-512" hashValue="DIgYWTOxIFwVS06iZlTAIdcyihE2WzW1mo1hd9qIb3i+7B13Y9THDjn+czTJTUJrepAFXO4+eQjDS3/Q3l09gw==" saltValue="+nmGQtONjfXzPB7/mDYZVQ==" spinCount="100000" sheet="1" objects="1" scenarios="1"/>
  <mergeCells count="21">
    <mergeCell ref="B29:U29"/>
    <mergeCell ref="B31:U31"/>
    <mergeCell ref="X19:AD19"/>
    <mergeCell ref="C21:U21"/>
    <mergeCell ref="X21:AD21"/>
    <mergeCell ref="C23:U23"/>
    <mergeCell ref="X23:AD23"/>
    <mergeCell ref="C25:U25"/>
    <mergeCell ref="X25:AD25"/>
    <mergeCell ref="B27:U27"/>
    <mergeCell ref="B11:U11"/>
    <mergeCell ref="B13:U13"/>
    <mergeCell ref="B15:U15"/>
    <mergeCell ref="B17:U17"/>
    <mergeCell ref="C19:U19"/>
    <mergeCell ref="B1:AD1"/>
    <mergeCell ref="B3:AD3"/>
    <mergeCell ref="B5:AD5"/>
    <mergeCell ref="B7:AD7"/>
    <mergeCell ref="B9:L9"/>
    <mergeCell ref="N9:O9"/>
  </mergeCells>
  <hyperlinks>
    <hyperlink ref="B11:U11" location="Presentación!AA9" display="Presentación" xr:uid="{2322951E-B4CD-4F36-BF35-B298F7E81C23}"/>
    <hyperlink ref="B13:U13" location="Informantes!AA9" display="Informantes" xr:uid="{82F57601-5A97-4F70-9A06-A79F4DDBBF44}"/>
    <hyperlink ref="B15:U15" location="Participantes!BF9" display="Participantes" xr:uid="{4B589B64-6741-4F69-9C37-C821CC2893F5}"/>
    <hyperlink ref="C19:U19" location="CNGE_2025_M1_Secc10_Sub1!AA7" display="Subsección X.1 Boletas de infracción levantadas e imágenes detectadas por los sistemas de foto-multa o foto-infracción aceptadas" xr:uid="{C688F885-4659-4B5A-A2C5-E1FE4A0E3230}"/>
    <hyperlink ref="X19:AD19" location="CNGE_2025_M1_Secc10_Sub1!AA7" display="Pregunta 10.1" xr:uid="{7586DA06-274C-4740-A60A-5CA94104A60F}"/>
    <hyperlink ref="C21:U21" location="CNGE_2025_M1_Secc10_Sub2!AA7" display="Subsección X.2 Infracciones de tránsito registradas" xr:uid="{9270155D-FB52-4A1D-AE6C-732BC1B935F3}"/>
    <hyperlink ref="X21:AD21" location="CNGE_2025_M1_Secc10_Sub2!AA7" display="Preguntas 10.X a 10.X" xr:uid="{3262B759-C589-43E9-A9E5-926DE0CA2E49}"/>
    <hyperlink ref="C23:U23" location="CNGE_2025_M1_Secc10_Sub3!AA7" display="Subsección X.3 Personas conductoras sancionadas" xr:uid="{AE097FBB-185B-4022-97FE-353F4B50AEE2}"/>
    <hyperlink ref="X23:AD23" location="CNGE_2025_M1_Secc10_Sub3!AA7" display="Preguntas 10.X a 10.X" xr:uid="{5318BC11-F605-4F72-ACC8-AB8FF429522B}"/>
    <hyperlink ref="C25:U25" location="CNGE_2025_M1_Secc10_Sub4!AA7" display="Subsección X.4 Montos asociados a las multas impuestas" xr:uid="{56584E46-18DD-4949-A19D-18C71DD1112A}"/>
    <hyperlink ref="X25:AD25" location="CNGE_2025_M1_Secc10_Sub4!AA7" display="Preguntas 10.X y 10.X" xr:uid="{AD6ACDB7-3539-40CB-9B07-2F33D7B2CC30}"/>
    <hyperlink ref="B27:U27" location="Complemento!BH9" display="Complemento. Infracciones de tránsito registradas en las boletas de infracción levantadas y en las imágenes detectadas por los sistemas de foto-multa o foto-infracción aceptadas" xr:uid="{6A51FC9D-7E5B-49F6-B80D-B4BBB4078671}"/>
    <hyperlink ref="B29:U29" location="Anexo!AA9" display="Anexo. Infracciones de tránsito" xr:uid="{852897A3-C30D-4529-AA47-7BA4C3B478ED}"/>
    <hyperlink ref="B31:U31" location="Glosario!AA9" display="Glosario" xr:uid="{86242001-4EE1-4921-BF22-AA24E58A8C5F}"/>
  </hyperlinks>
  <printOptions horizontalCentered="1" verticalCentered="1"/>
  <pageMargins left="0.70866141732283472" right="0.70866141732283472" top="0.74803149606299213" bottom="0.74803149606299213" header="0.31496062992125984" footer="0.31496062992125984"/>
  <pageSetup scale="75" orientation="portrait" r:id="rId1"/>
  <headerFooter>
    <oddHeader>&amp;CMódulo 1 Sección X
Índice</oddHeader>
    <oddFooter>&amp;LCenso Nacional de Gobiernos Estatales 2025&amp;R&amp;P de &amp;N</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5D7666-93BA-4E21-8A22-2FE6D7A8B9D0}">
  <dimension ref="A1:AE191"/>
  <sheetViews>
    <sheetView showGridLines="0" workbookViewId="0"/>
  </sheetViews>
  <sheetFormatPr baseColWidth="10" defaultColWidth="0" defaultRowHeight="15" customHeight="1" zeroHeight="1"/>
  <cols>
    <col min="1" max="1" width="5.75" style="38" customWidth="1"/>
    <col min="2" max="30" width="3.75" style="38" customWidth="1"/>
    <col min="31" max="31" width="5.75" style="38" customWidth="1"/>
    <col min="32" max="16384" width="3.75" style="38" hidden="1"/>
  </cols>
  <sheetData>
    <row r="1" spans="1:30" customFormat="1" ht="173.25" customHeight="1">
      <c r="A1" s="195"/>
      <c r="B1" s="290" t="s">
        <v>0</v>
      </c>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row>
    <row r="2" spans="1:30" customFormat="1" ht="15" customHeight="1">
      <c r="A2" s="196"/>
      <c r="B2" s="20"/>
      <c r="C2" s="20"/>
      <c r="D2" s="20"/>
      <c r="E2" s="20"/>
      <c r="F2" s="20"/>
      <c r="G2" s="20"/>
      <c r="H2" s="20"/>
      <c r="I2" s="20"/>
      <c r="J2" s="20"/>
      <c r="K2" s="20"/>
      <c r="L2" s="20"/>
      <c r="M2" s="20"/>
      <c r="N2" s="20"/>
      <c r="O2" s="20"/>
      <c r="P2" s="20"/>
      <c r="Q2" s="20"/>
      <c r="R2" s="20"/>
      <c r="S2" s="20"/>
      <c r="T2" s="20"/>
      <c r="U2" s="20"/>
      <c r="V2" s="20"/>
      <c r="W2" s="20"/>
      <c r="X2" s="20"/>
      <c r="Y2" s="20"/>
      <c r="Z2" s="20"/>
      <c r="AA2" s="20"/>
      <c r="AB2" s="20"/>
      <c r="AC2" s="20"/>
      <c r="AD2" s="20"/>
    </row>
    <row r="3" spans="1:30" customFormat="1" ht="45" customHeight="1">
      <c r="A3" s="196"/>
      <c r="B3" s="291" t="s">
        <v>1</v>
      </c>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row>
    <row r="4" spans="1:30" customFormat="1" ht="15" customHeight="1">
      <c r="A4" s="196"/>
      <c r="B4" s="22"/>
      <c r="C4" s="22"/>
      <c r="D4" s="22"/>
      <c r="E4" s="22"/>
      <c r="F4" s="22"/>
      <c r="G4" s="22"/>
      <c r="H4" s="22"/>
      <c r="I4" s="22"/>
      <c r="J4" s="22"/>
      <c r="K4" s="22"/>
      <c r="L4" s="22"/>
      <c r="M4" s="22"/>
      <c r="N4" s="22"/>
      <c r="O4" s="22"/>
      <c r="P4" s="22"/>
      <c r="Q4" s="22"/>
      <c r="R4" s="22"/>
      <c r="S4" s="22"/>
      <c r="T4" s="22"/>
      <c r="U4" s="22"/>
      <c r="V4" s="22"/>
      <c r="W4" s="22"/>
      <c r="X4" s="22"/>
      <c r="Y4" s="22"/>
      <c r="Z4" s="22"/>
      <c r="AA4" s="22"/>
      <c r="AB4" s="22"/>
      <c r="AC4" s="22"/>
      <c r="AD4" s="22"/>
    </row>
    <row r="5" spans="1:30" customFormat="1" ht="45" customHeight="1">
      <c r="A5" s="196"/>
      <c r="B5" s="291" t="s">
        <v>2</v>
      </c>
      <c r="C5" s="292"/>
      <c r="D5" s="292"/>
      <c r="E5" s="292"/>
      <c r="F5" s="292"/>
      <c r="G5" s="292"/>
      <c r="H5" s="292"/>
      <c r="I5" s="292"/>
      <c r="J5" s="292"/>
      <c r="K5" s="292"/>
      <c r="L5" s="292"/>
      <c r="M5" s="292"/>
      <c r="N5" s="292"/>
      <c r="O5" s="292"/>
      <c r="P5" s="292"/>
      <c r="Q5" s="292"/>
      <c r="R5" s="292"/>
      <c r="S5" s="292"/>
      <c r="T5" s="292"/>
      <c r="U5" s="292"/>
      <c r="V5" s="292"/>
      <c r="W5" s="292"/>
      <c r="X5" s="292"/>
      <c r="Y5" s="292"/>
      <c r="Z5" s="292"/>
      <c r="AA5" s="292"/>
      <c r="AB5" s="292"/>
      <c r="AC5" s="292"/>
      <c r="AD5" s="292"/>
    </row>
    <row r="6" spans="1:30" customFormat="1" ht="15" customHeight="1">
      <c r="A6" s="196"/>
      <c r="B6" s="196"/>
      <c r="C6" s="196"/>
      <c r="D6" s="196"/>
      <c r="E6" s="196"/>
      <c r="F6" s="196"/>
      <c r="G6" s="196"/>
      <c r="H6" s="196"/>
      <c r="I6" s="196"/>
      <c r="J6" s="196"/>
      <c r="K6" s="196"/>
      <c r="L6" s="196"/>
      <c r="M6" s="196"/>
      <c r="N6" s="196"/>
      <c r="O6" s="196"/>
      <c r="P6" s="196"/>
      <c r="Q6" s="196"/>
      <c r="R6" s="196"/>
      <c r="S6" s="196"/>
      <c r="T6" s="196"/>
      <c r="U6" s="196"/>
      <c r="V6" s="196"/>
      <c r="W6" s="196"/>
      <c r="X6" s="196"/>
      <c r="Y6" s="196"/>
      <c r="Z6" s="196"/>
      <c r="AA6" s="196"/>
      <c r="AB6" s="196"/>
      <c r="AC6" s="196"/>
      <c r="AD6" s="196"/>
    </row>
    <row r="7" spans="1:30" customFormat="1" ht="72" customHeight="1">
      <c r="A7" s="196"/>
      <c r="B7" s="346" t="s">
        <v>18</v>
      </c>
      <c r="C7" s="346"/>
      <c r="D7" s="346"/>
      <c r="E7" s="346"/>
      <c r="F7" s="346"/>
      <c r="G7" s="346"/>
      <c r="H7" s="346"/>
      <c r="I7" s="346"/>
      <c r="J7" s="346"/>
      <c r="K7" s="346"/>
      <c r="L7" s="346"/>
      <c r="M7" s="346"/>
      <c r="N7" s="346"/>
      <c r="O7" s="346"/>
      <c r="P7" s="346"/>
      <c r="Q7" s="346"/>
      <c r="R7" s="346"/>
      <c r="S7" s="346"/>
      <c r="T7" s="346"/>
      <c r="U7" s="346"/>
      <c r="V7" s="346"/>
      <c r="W7" s="346"/>
      <c r="X7" s="346"/>
      <c r="Y7" s="346"/>
      <c r="Z7" s="346"/>
      <c r="AA7" s="346"/>
      <c r="AB7" s="346"/>
      <c r="AC7" s="346"/>
      <c r="AD7" s="346"/>
    </row>
    <row r="8" spans="1:30" customFormat="1" ht="15" customHeight="1">
      <c r="A8" s="196"/>
      <c r="B8" s="196"/>
      <c r="C8" s="196"/>
      <c r="D8" s="196"/>
      <c r="E8" s="196"/>
      <c r="F8" s="196"/>
      <c r="G8" s="196"/>
      <c r="H8" s="196"/>
      <c r="I8" s="196"/>
      <c r="J8" s="196"/>
      <c r="K8" s="196"/>
      <c r="L8" s="196"/>
      <c r="M8" s="196"/>
      <c r="N8" s="196"/>
      <c r="O8" s="196"/>
      <c r="P8" s="196"/>
      <c r="Q8" s="196"/>
      <c r="R8" s="196"/>
      <c r="S8" s="196"/>
      <c r="T8" s="196"/>
      <c r="U8" s="196"/>
      <c r="V8" s="196"/>
      <c r="W8" s="196"/>
      <c r="X8" s="196"/>
      <c r="Y8" s="196"/>
      <c r="Z8" s="196"/>
      <c r="AA8" s="196"/>
      <c r="AB8" s="196"/>
      <c r="AC8" s="196"/>
      <c r="AD8" s="196"/>
    </row>
    <row r="9" spans="1:30" customFormat="1" ht="15" customHeight="1" thickBot="1">
      <c r="A9" s="196"/>
      <c r="B9" s="24" t="s">
        <v>4</v>
      </c>
      <c r="C9" s="25"/>
      <c r="D9" s="25"/>
      <c r="E9" s="25"/>
      <c r="F9" s="25"/>
      <c r="G9" s="25"/>
      <c r="H9" s="25"/>
      <c r="I9" s="25"/>
      <c r="J9" s="25"/>
      <c r="K9" s="25"/>
      <c r="L9" s="25"/>
      <c r="M9" s="26"/>
      <c r="N9" s="24" t="s">
        <v>5</v>
      </c>
      <c r="O9" s="26"/>
      <c r="P9" s="196"/>
      <c r="Q9" s="196"/>
      <c r="R9" s="196"/>
      <c r="S9" s="196"/>
      <c r="T9" s="196"/>
      <c r="U9" s="196"/>
      <c r="V9" s="196"/>
      <c r="W9" s="196"/>
      <c r="X9" s="196"/>
      <c r="Y9" s="196"/>
      <c r="Z9" s="196"/>
      <c r="AA9" s="395" t="s">
        <v>3</v>
      </c>
      <c r="AB9" s="395"/>
      <c r="AC9" s="395"/>
      <c r="AD9" s="395"/>
    </row>
    <row r="10" spans="1:30" customFormat="1" ht="15" customHeight="1" thickBot="1">
      <c r="A10" s="196"/>
      <c r="B10" s="294" t="str">
        <f>IF(Presentación!B10="","",Presentación!B10)</f>
        <v/>
      </c>
      <c r="C10" s="295"/>
      <c r="D10" s="295"/>
      <c r="E10" s="295"/>
      <c r="F10" s="295"/>
      <c r="G10" s="295"/>
      <c r="H10" s="295"/>
      <c r="I10" s="295"/>
      <c r="J10" s="295"/>
      <c r="K10" s="295"/>
      <c r="L10" s="296"/>
      <c r="M10" s="29"/>
      <c r="N10" s="294" t="str">
        <f>IF(Presentación!N10="","",Presentación!N10)</f>
        <v/>
      </c>
      <c r="O10" s="296"/>
      <c r="P10" s="20"/>
      <c r="Q10" s="27"/>
      <c r="R10" s="27"/>
      <c r="S10" s="27"/>
      <c r="T10" s="27"/>
      <c r="U10" s="27"/>
      <c r="V10" s="27"/>
      <c r="W10" s="27"/>
      <c r="X10" s="27"/>
      <c r="Y10" s="27"/>
      <c r="Z10" s="27"/>
      <c r="AA10" s="27"/>
      <c r="AB10" s="20"/>
      <c r="AC10" s="27"/>
      <c r="AD10" s="28"/>
    </row>
    <row r="11" spans="1:30" customFormat="1" ht="15" customHeight="1">
      <c r="A11" s="196"/>
      <c r="B11" s="196"/>
      <c r="C11" s="196"/>
      <c r="D11" s="196"/>
      <c r="E11" s="196"/>
      <c r="F11" s="196"/>
      <c r="G11" s="196"/>
      <c r="H11" s="196"/>
      <c r="I11" s="196"/>
      <c r="J11" s="196"/>
      <c r="K11" s="196"/>
      <c r="L11" s="196"/>
      <c r="M11" s="196"/>
      <c r="N11" s="196"/>
      <c r="O11" s="196"/>
      <c r="P11" s="196"/>
      <c r="Q11" s="196"/>
      <c r="R11" s="196"/>
      <c r="S11" s="196"/>
      <c r="T11" s="196"/>
      <c r="U11" s="196"/>
      <c r="V11" s="196"/>
      <c r="W11" s="196"/>
      <c r="X11" s="196"/>
      <c r="Y11" s="196"/>
      <c r="Z11" s="196"/>
      <c r="AA11" s="196"/>
      <c r="AB11" s="196"/>
      <c r="AC11" s="196"/>
      <c r="AD11" s="196"/>
    </row>
    <row r="12" spans="1:30" customFormat="1" ht="15" customHeight="1">
      <c r="A12" s="196"/>
      <c r="B12" s="196"/>
      <c r="C12" s="90"/>
      <c r="D12" s="90"/>
      <c r="E12" s="90"/>
      <c r="F12" s="90"/>
      <c r="G12" s="90"/>
      <c r="H12" s="90"/>
      <c r="I12" s="90"/>
      <c r="J12" s="90"/>
      <c r="K12" s="90"/>
      <c r="L12" s="90"/>
      <c r="M12" s="90"/>
      <c r="N12" s="90"/>
      <c r="O12" s="90"/>
      <c r="P12" s="90"/>
      <c r="Q12" s="90"/>
      <c r="R12" s="90"/>
      <c r="S12" s="90"/>
      <c r="T12" s="90"/>
      <c r="U12" s="90"/>
      <c r="V12" s="90"/>
      <c r="W12" s="90"/>
      <c r="X12" s="90"/>
      <c r="Y12" s="90"/>
      <c r="Z12" s="90"/>
      <c r="AA12" s="517" t="s">
        <v>5380</v>
      </c>
      <c r="AB12" s="517"/>
      <c r="AC12" s="517"/>
      <c r="AD12" s="517"/>
    </row>
    <row r="13" spans="1:30" customFormat="1" ht="15" customHeight="1">
      <c r="A13" s="196"/>
      <c r="B13" s="196"/>
      <c r="C13" s="196"/>
      <c r="D13" s="196"/>
      <c r="E13" s="196"/>
      <c r="F13" s="196"/>
      <c r="G13" s="196"/>
      <c r="H13" s="196"/>
      <c r="I13" s="196"/>
      <c r="J13" s="196"/>
      <c r="K13" s="196"/>
      <c r="L13" s="196"/>
      <c r="M13" s="196"/>
      <c r="N13" s="196"/>
      <c r="O13" s="196"/>
      <c r="P13" s="196"/>
      <c r="Q13" s="196"/>
      <c r="R13" s="196"/>
      <c r="S13" s="196"/>
      <c r="T13" s="196"/>
      <c r="U13" s="196"/>
      <c r="V13" s="196"/>
      <c r="W13" s="196"/>
      <c r="X13" s="196"/>
      <c r="Y13" s="196"/>
      <c r="Z13" s="196"/>
      <c r="AA13" s="196"/>
      <c r="AB13" s="196"/>
      <c r="AC13" s="196"/>
      <c r="AD13" s="196"/>
    </row>
    <row r="14" spans="1:30" customFormat="1" ht="36" customHeight="1">
      <c r="A14" s="23"/>
      <c r="B14" s="308" t="s">
        <v>5934</v>
      </c>
      <c r="C14" s="308"/>
      <c r="D14" s="308"/>
      <c r="E14" s="308"/>
      <c r="F14" s="308"/>
      <c r="G14" s="308"/>
      <c r="H14" s="308"/>
      <c r="I14" s="308"/>
      <c r="J14" s="308"/>
      <c r="K14" s="308"/>
      <c r="L14" s="308"/>
      <c r="M14" s="308"/>
      <c r="N14" s="308"/>
      <c r="O14" s="308"/>
      <c r="P14" s="308"/>
      <c r="Q14" s="308"/>
      <c r="R14" s="308"/>
      <c r="S14" s="308"/>
      <c r="T14" s="308"/>
      <c r="U14" s="308"/>
      <c r="V14" s="308"/>
      <c r="W14" s="308"/>
      <c r="X14" s="308"/>
      <c r="Y14" s="308"/>
      <c r="Z14" s="308"/>
      <c r="AA14" s="308"/>
      <c r="AB14" s="308"/>
      <c r="AC14" s="308"/>
      <c r="AD14" s="308"/>
    </row>
    <row r="15" spans="1:30" customFormat="1" ht="14.25">
      <c r="A15" s="23"/>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row>
    <row r="16" spans="1:30" customFormat="1" ht="36" customHeight="1">
      <c r="A16" s="23"/>
      <c r="B16" s="308" t="s">
        <v>5935</v>
      </c>
      <c r="C16" s="308"/>
      <c r="D16" s="308"/>
      <c r="E16" s="308"/>
      <c r="F16" s="308"/>
      <c r="G16" s="308"/>
      <c r="H16" s="308"/>
      <c r="I16" s="308"/>
      <c r="J16" s="308"/>
      <c r="K16" s="308"/>
      <c r="L16" s="308"/>
      <c r="M16" s="308"/>
      <c r="N16" s="308"/>
      <c r="O16" s="308"/>
      <c r="P16" s="308"/>
      <c r="Q16" s="308"/>
      <c r="R16" s="308"/>
      <c r="S16" s="308"/>
      <c r="T16" s="308"/>
      <c r="U16" s="308"/>
      <c r="V16" s="308"/>
      <c r="W16" s="308"/>
      <c r="X16" s="308"/>
      <c r="Y16" s="308"/>
      <c r="Z16" s="308"/>
      <c r="AA16" s="308"/>
      <c r="AB16" s="308"/>
      <c r="AC16" s="308"/>
      <c r="AD16" s="308"/>
    </row>
    <row r="17" spans="1:30" customFormat="1" ht="15" customHeight="1">
      <c r="A17" s="23"/>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row>
    <row r="18" spans="1:30" customFormat="1" ht="24" customHeight="1">
      <c r="A18" s="23"/>
      <c r="B18" s="469" t="s">
        <v>5936</v>
      </c>
      <c r="C18" s="469"/>
      <c r="D18" s="469"/>
      <c r="E18" s="469"/>
      <c r="F18" s="469"/>
      <c r="G18" s="469"/>
      <c r="H18" s="469"/>
      <c r="I18" s="469"/>
      <c r="J18" s="469"/>
      <c r="K18" s="469"/>
      <c r="L18" s="469"/>
      <c r="M18" s="469"/>
      <c r="N18" s="469"/>
      <c r="O18" s="469"/>
      <c r="P18" s="469"/>
      <c r="Q18" s="469"/>
      <c r="R18" s="469"/>
      <c r="S18" s="469"/>
      <c r="T18" s="469"/>
      <c r="U18" s="469"/>
      <c r="V18" s="469"/>
      <c r="W18" s="469"/>
      <c r="X18" s="469"/>
      <c r="Y18" s="469"/>
      <c r="Z18" s="469"/>
      <c r="AA18" s="469"/>
      <c r="AB18" s="469"/>
      <c r="AC18" s="469"/>
      <c r="AD18" s="469"/>
    </row>
    <row r="19" spans="1:30" customFormat="1" ht="15" customHeight="1">
      <c r="A19" s="23"/>
      <c r="B19" s="236"/>
      <c r="C19" s="236"/>
      <c r="D19" s="236"/>
      <c r="E19" s="236"/>
      <c r="F19" s="236"/>
      <c r="G19" s="236"/>
      <c r="H19" s="236"/>
      <c r="I19" s="236"/>
      <c r="J19" s="236"/>
      <c r="K19" s="236"/>
      <c r="L19" s="236"/>
      <c r="M19" s="236"/>
      <c r="N19" s="236"/>
      <c r="O19" s="236"/>
      <c r="P19" s="236"/>
      <c r="Q19" s="236"/>
      <c r="R19" s="236"/>
      <c r="S19" s="236"/>
      <c r="T19" s="236"/>
      <c r="U19" s="236"/>
      <c r="V19" s="236"/>
      <c r="W19" s="236"/>
      <c r="X19" s="236"/>
      <c r="Y19" s="236"/>
      <c r="Z19" s="236"/>
      <c r="AA19" s="236"/>
      <c r="AB19" s="236"/>
      <c r="AC19" s="236"/>
      <c r="AD19" s="236"/>
    </row>
    <row r="20" spans="1:30" customFormat="1" ht="24" customHeight="1">
      <c r="A20" s="23"/>
      <c r="B20" s="308" t="s">
        <v>5937</v>
      </c>
      <c r="C20" s="308"/>
      <c r="D20" s="308"/>
      <c r="E20" s="308"/>
      <c r="F20" s="308"/>
      <c r="G20" s="308"/>
      <c r="H20" s="308"/>
      <c r="I20" s="308"/>
      <c r="J20" s="308"/>
      <c r="K20" s="308"/>
      <c r="L20" s="308"/>
      <c r="M20" s="308"/>
      <c r="N20" s="308"/>
      <c r="O20" s="308"/>
      <c r="P20" s="308"/>
      <c r="Q20" s="308"/>
      <c r="R20" s="308"/>
      <c r="S20" s="308"/>
      <c r="T20" s="308"/>
      <c r="U20" s="308"/>
      <c r="V20" s="308"/>
      <c r="W20" s="308"/>
      <c r="X20" s="308"/>
      <c r="Y20" s="308"/>
      <c r="Z20" s="308"/>
      <c r="AA20" s="308"/>
      <c r="AB20" s="308"/>
      <c r="AC20" s="308"/>
      <c r="AD20" s="308"/>
    </row>
    <row r="21" spans="1:30" customFormat="1" ht="15" customHeight="1" thickBot="1">
      <c r="A21" s="222"/>
      <c r="B21" s="222"/>
      <c r="C21" s="256"/>
      <c r="D21" s="256"/>
      <c r="E21" s="256"/>
      <c r="F21" s="256"/>
      <c r="G21" s="31"/>
      <c r="H21" s="31"/>
      <c r="I21" s="31"/>
      <c r="J21" s="31"/>
      <c r="K21" s="31"/>
      <c r="L21" s="31"/>
      <c r="M21" s="31"/>
      <c r="N21" s="31"/>
      <c r="O21" s="31"/>
      <c r="P21" s="270"/>
      <c r="Q21" s="270"/>
      <c r="R21" s="270"/>
      <c r="S21" s="270"/>
      <c r="T21" s="270"/>
      <c r="U21" s="270"/>
      <c r="V21" s="270"/>
      <c r="W21" s="270"/>
      <c r="X21" s="270"/>
      <c r="Y21" s="270"/>
      <c r="Z21" s="270"/>
      <c r="AA21" s="270"/>
      <c r="AB21" s="270"/>
      <c r="AC21" s="270"/>
      <c r="AD21" s="270"/>
    </row>
    <row r="22" spans="1:30" customFormat="1" ht="15" customHeight="1" thickBot="1">
      <c r="A22" s="287"/>
      <c r="B22" s="396" t="s">
        <v>5938</v>
      </c>
      <c r="C22" s="397"/>
      <c r="D22" s="397"/>
      <c r="E22" s="397"/>
      <c r="F22" s="397"/>
      <c r="G22" s="397"/>
      <c r="H22" s="397"/>
      <c r="I22" s="397"/>
      <c r="J22" s="397"/>
      <c r="K22" s="397"/>
      <c r="L22" s="397"/>
      <c r="M22" s="397"/>
      <c r="N22" s="397"/>
      <c r="O22" s="397"/>
      <c r="P22" s="397"/>
      <c r="Q22" s="397"/>
      <c r="R22" s="397"/>
      <c r="S22" s="397"/>
      <c r="T22" s="397"/>
      <c r="U22" s="397"/>
      <c r="V22" s="397"/>
      <c r="W22" s="397"/>
      <c r="X22" s="397"/>
      <c r="Y22" s="397"/>
      <c r="Z22" s="397"/>
      <c r="AA22" s="397"/>
      <c r="AB22" s="397"/>
      <c r="AC22" s="397"/>
      <c r="AD22" s="398"/>
    </row>
    <row r="23" spans="1:30" customFormat="1" ht="15" customHeight="1">
      <c r="A23" s="196"/>
      <c r="B23" s="220"/>
      <c r="C23" s="220"/>
      <c r="D23" s="220"/>
      <c r="E23" s="220"/>
      <c r="F23" s="220"/>
      <c r="G23" s="220"/>
      <c r="H23" s="220"/>
      <c r="I23" s="220"/>
      <c r="J23" s="220"/>
      <c r="K23" s="220"/>
      <c r="L23" s="220"/>
      <c r="M23" s="220"/>
      <c r="N23" s="220"/>
      <c r="O23" s="220"/>
      <c r="P23" s="220"/>
      <c r="Q23" s="220"/>
      <c r="R23" s="220"/>
      <c r="S23" s="220"/>
      <c r="T23" s="220"/>
      <c r="U23" s="220"/>
      <c r="V23" s="220"/>
      <c r="W23" s="220"/>
      <c r="X23" s="220"/>
      <c r="Y23" s="220"/>
      <c r="Z23" s="220"/>
      <c r="AA23" s="220"/>
      <c r="AB23" s="220"/>
      <c r="AC23" s="220"/>
      <c r="AD23" s="220"/>
    </row>
    <row r="24" spans="1:30" customFormat="1" ht="15" customHeight="1">
      <c r="A24" s="196"/>
      <c r="B24" s="220"/>
      <c r="C24" s="523" t="s">
        <v>5939</v>
      </c>
      <c r="D24" s="523"/>
      <c r="E24" s="523"/>
      <c r="F24" s="523"/>
      <c r="G24" s="523"/>
      <c r="H24" s="523"/>
      <c r="I24" s="523"/>
      <c r="J24" s="523"/>
      <c r="K24" s="523"/>
      <c r="L24" s="523"/>
      <c r="M24" s="523"/>
      <c r="N24" s="523"/>
      <c r="O24" s="523"/>
      <c r="P24" s="523"/>
      <c r="Q24" s="523"/>
      <c r="R24" s="523"/>
      <c r="S24" s="523"/>
      <c r="T24" s="523"/>
      <c r="U24" s="523"/>
      <c r="V24" s="523"/>
      <c r="W24" s="523"/>
      <c r="X24" s="523"/>
      <c r="Y24" s="523"/>
      <c r="Z24" s="523"/>
      <c r="AA24" s="523"/>
      <c r="AB24" s="523"/>
      <c r="AC24" s="523"/>
      <c r="AD24" s="523"/>
    </row>
    <row r="25" spans="1:30" customFormat="1" ht="48" customHeight="1">
      <c r="A25" s="196"/>
      <c r="B25" s="220"/>
      <c r="C25" s="522" t="s">
        <v>5940</v>
      </c>
      <c r="D25" s="522"/>
      <c r="E25" s="522"/>
      <c r="F25" s="522"/>
      <c r="G25" s="522"/>
      <c r="H25" s="522"/>
      <c r="I25" s="522"/>
      <c r="J25" s="522"/>
      <c r="K25" s="522"/>
      <c r="L25" s="522"/>
      <c r="M25" s="522"/>
      <c r="N25" s="522"/>
      <c r="O25" s="522"/>
      <c r="P25" s="522"/>
      <c r="Q25" s="522"/>
      <c r="R25" s="522"/>
      <c r="S25" s="522"/>
      <c r="T25" s="522"/>
      <c r="U25" s="522"/>
      <c r="V25" s="522"/>
      <c r="W25" s="522"/>
      <c r="X25" s="522"/>
      <c r="Y25" s="522"/>
      <c r="Z25" s="522"/>
      <c r="AA25" s="522"/>
      <c r="AB25" s="522"/>
      <c r="AC25" s="522"/>
      <c r="AD25" s="522"/>
    </row>
    <row r="26" spans="1:30" customFormat="1" ht="15" customHeight="1">
      <c r="A26" s="196"/>
      <c r="B26" s="220"/>
      <c r="C26" s="220"/>
      <c r="D26" s="220"/>
      <c r="E26" s="220"/>
      <c r="F26" s="220"/>
      <c r="G26" s="220"/>
      <c r="H26" s="220"/>
      <c r="I26" s="220"/>
      <c r="J26" s="220"/>
      <c r="K26" s="220"/>
      <c r="L26" s="220"/>
      <c r="M26" s="220"/>
      <c r="N26" s="220"/>
      <c r="O26" s="220"/>
      <c r="P26" s="220"/>
      <c r="Q26" s="220"/>
      <c r="R26" s="220"/>
      <c r="S26" s="220"/>
      <c r="T26" s="220"/>
      <c r="U26" s="220"/>
      <c r="V26" s="220"/>
      <c r="W26" s="220"/>
      <c r="X26" s="220"/>
      <c r="Y26" s="220"/>
      <c r="Z26" s="220"/>
      <c r="AA26" s="220"/>
      <c r="AB26" s="220"/>
      <c r="AC26" s="220"/>
      <c r="AD26" s="220"/>
    </row>
    <row r="27" spans="1:30" customFormat="1" ht="15" customHeight="1">
      <c r="A27" s="196"/>
      <c r="B27" s="220"/>
      <c r="C27" s="523" t="s">
        <v>5941</v>
      </c>
      <c r="D27" s="523"/>
      <c r="E27" s="523"/>
      <c r="F27" s="523"/>
      <c r="G27" s="523"/>
      <c r="H27" s="523"/>
      <c r="I27" s="523"/>
      <c r="J27" s="523"/>
      <c r="K27" s="523"/>
      <c r="L27" s="523"/>
      <c r="M27" s="523"/>
      <c r="N27" s="523"/>
      <c r="O27" s="523"/>
      <c r="P27" s="523"/>
      <c r="Q27" s="523"/>
      <c r="R27" s="523"/>
      <c r="S27" s="523"/>
      <c r="T27" s="523"/>
      <c r="U27" s="523"/>
      <c r="V27" s="523"/>
      <c r="W27" s="523"/>
      <c r="X27" s="523"/>
      <c r="Y27" s="523"/>
      <c r="Z27" s="523"/>
      <c r="AA27" s="523"/>
      <c r="AB27" s="523"/>
      <c r="AC27" s="523"/>
      <c r="AD27" s="523"/>
    </row>
    <row r="28" spans="1:30" customFormat="1" ht="84" customHeight="1">
      <c r="A28" s="288"/>
      <c r="B28" s="256"/>
      <c r="C28" s="522" t="s">
        <v>5942</v>
      </c>
      <c r="D28" s="522"/>
      <c r="E28" s="522"/>
      <c r="F28" s="522"/>
      <c r="G28" s="522"/>
      <c r="H28" s="522"/>
      <c r="I28" s="522"/>
      <c r="J28" s="522"/>
      <c r="K28" s="522"/>
      <c r="L28" s="522"/>
      <c r="M28" s="522"/>
      <c r="N28" s="522"/>
      <c r="O28" s="522"/>
      <c r="P28" s="522"/>
      <c r="Q28" s="522"/>
      <c r="R28" s="522"/>
      <c r="S28" s="522"/>
      <c r="T28" s="522"/>
      <c r="U28" s="522"/>
      <c r="V28" s="522"/>
      <c r="W28" s="522"/>
      <c r="X28" s="522"/>
      <c r="Y28" s="522"/>
      <c r="Z28" s="522"/>
      <c r="AA28" s="522"/>
      <c r="AB28" s="522"/>
      <c r="AC28" s="522"/>
      <c r="AD28" s="522"/>
    </row>
    <row r="29" spans="1:30" customFormat="1" ht="15" customHeight="1">
      <c r="A29" s="196"/>
      <c r="B29" s="220"/>
      <c r="C29" s="220"/>
      <c r="D29" s="220"/>
      <c r="E29" s="220"/>
      <c r="F29" s="220"/>
      <c r="G29" s="220"/>
      <c r="H29" s="220"/>
      <c r="I29" s="220"/>
      <c r="J29" s="220"/>
      <c r="K29" s="220"/>
      <c r="L29" s="220"/>
      <c r="M29" s="220"/>
      <c r="N29" s="220"/>
      <c r="O29" s="220"/>
      <c r="P29" s="220"/>
      <c r="Q29" s="220"/>
      <c r="R29" s="220"/>
      <c r="S29" s="220"/>
      <c r="T29" s="220"/>
      <c r="U29" s="220"/>
      <c r="V29" s="220"/>
      <c r="W29" s="220"/>
      <c r="X29" s="220"/>
      <c r="Y29" s="220"/>
      <c r="Z29" s="220"/>
      <c r="AA29" s="220"/>
      <c r="AB29" s="220"/>
      <c r="AC29" s="220"/>
      <c r="AD29" s="220"/>
    </row>
    <row r="30" spans="1:30" customFormat="1" ht="15" customHeight="1">
      <c r="A30" s="196"/>
      <c r="B30" s="220"/>
      <c r="C30" s="523" t="s">
        <v>5943</v>
      </c>
      <c r="D30" s="523"/>
      <c r="E30" s="523"/>
      <c r="F30" s="523"/>
      <c r="G30" s="523"/>
      <c r="H30" s="523"/>
      <c r="I30" s="523"/>
      <c r="J30" s="523"/>
      <c r="K30" s="523"/>
      <c r="L30" s="523"/>
      <c r="M30" s="523"/>
      <c r="N30" s="523"/>
      <c r="O30" s="523"/>
      <c r="P30" s="523"/>
      <c r="Q30" s="523"/>
      <c r="R30" s="523"/>
      <c r="S30" s="523"/>
      <c r="T30" s="523"/>
      <c r="U30" s="523"/>
      <c r="V30" s="523"/>
      <c r="W30" s="523"/>
      <c r="X30" s="523"/>
      <c r="Y30" s="523"/>
      <c r="Z30" s="523"/>
      <c r="AA30" s="523"/>
      <c r="AB30" s="523"/>
      <c r="AC30" s="523"/>
      <c r="AD30" s="523"/>
    </row>
    <row r="31" spans="1:30" customFormat="1" ht="72" customHeight="1">
      <c r="A31" s="196"/>
      <c r="B31" s="220"/>
      <c r="C31" s="522" t="s">
        <v>5944</v>
      </c>
      <c r="D31" s="522"/>
      <c r="E31" s="522"/>
      <c r="F31" s="522"/>
      <c r="G31" s="522"/>
      <c r="H31" s="522"/>
      <c r="I31" s="522"/>
      <c r="J31" s="522"/>
      <c r="K31" s="522"/>
      <c r="L31" s="522"/>
      <c r="M31" s="522"/>
      <c r="N31" s="522"/>
      <c r="O31" s="522"/>
      <c r="P31" s="522"/>
      <c r="Q31" s="522"/>
      <c r="R31" s="522"/>
      <c r="S31" s="522"/>
      <c r="T31" s="522"/>
      <c r="U31" s="522"/>
      <c r="V31" s="522"/>
      <c r="W31" s="522"/>
      <c r="X31" s="522"/>
      <c r="Y31" s="522"/>
      <c r="Z31" s="522"/>
      <c r="AA31" s="522"/>
      <c r="AB31" s="522"/>
      <c r="AC31" s="522"/>
      <c r="AD31" s="522"/>
    </row>
    <row r="32" spans="1:30" customFormat="1" ht="15" customHeight="1">
      <c r="A32" s="196"/>
      <c r="B32" s="196"/>
      <c r="C32" s="196"/>
      <c r="D32" s="196"/>
      <c r="E32" s="196"/>
      <c r="F32" s="196"/>
      <c r="G32" s="196"/>
      <c r="H32" s="196"/>
      <c r="I32" s="196"/>
      <c r="J32" s="196"/>
      <c r="K32" s="196"/>
      <c r="L32" s="196"/>
      <c r="M32" s="196"/>
      <c r="N32" s="196"/>
      <c r="O32" s="196"/>
      <c r="P32" s="196"/>
      <c r="Q32" s="196"/>
      <c r="R32" s="196"/>
      <c r="S32" s="196"/>
      <c r="T32" s="196"/>
      <c r="U32" s="196"/>
      <c r="V32" s="196"/>
      <c r="W32" s="196"/>
      <c r="X32" s="196"/>
      <c r="Y32" s="196"/>
      <c r="Z32" s="196"/>
      <c r="AA32" s="196"/>
      <c r="AB32" s="196"/>
      <c r="AC32" s="196"/>
      <c r="AD32" s="196"/>
    </row>
    <row r="33" spans="1:30" customFormat="1" ht="15" customHeight="1">
      <c r="A33" s="196"/>
      <c r="B33" s="220"/>
      <c r="C33" s="523" t="s">
        <v>5945</v>
      </c>
      <c r="D33" s="523"/>
      <c r="E33" s="523"/>
      <c r="F33" s="523"/>
      <c r="G33" s="523"/>
      <c r="H33" s="523"/>
      <c r="I33" s="523"/>
      <c r="J33" s="523"/>
      <c r="K33" s="523"/>
      <c r="L33" s="523"/>
      <c r="M33" s="523"/>
      <c r="N33" s="523"/>
      <c r="O33" s="523"/>
      <c r="P33" s="523"/>
      <c r="Q33" s="523"/>
      <c r="R33" s="523"/>
      <c r="S33" s="523"/>
      <c r="T33" s="523"/>
      <c r="U33" s="523"/>
      <c r="V33" s="523"/>
      <c r="W33" s="523"/>
      <c r="X33" s="523"/>
      <c r="Y33" s="523"/>
      <c r="Z33" s="523"/>
      <c r="AA33" s="523"/>
      <c r="AB33" s="523"/>
      <c r="AC33" s="523"/>
      <c r="AD33" s="523"/>
    </row>
    <row r="34" spans="1:30" customFormat="1" ht="62.25" customHeight="1">
      <c r="A34" s="196"/>
      <c r="B34" s="220"/>
      <c r="C34" s="522" t="s">
        <v>5946</v>
      </c>
      <c r="D34" s="522"/>
      <c r="E34" s="522"/>
      <c r="F34" s="522"/>
      <c r="G34" s="522"/>
      <c r="H34" s="522"/>
      <c r="I34" s="522"/>
      <c r="J34" s="522"/>
      <c r="K34" s="522"/>
      <c r="L34" s="522"/>
      <c r="M34" s="522"/>
      <c r="N34" s="522"/>
      <c r="O34" s="522"/>
      <c r="P34" s="522"/>
      <c r="Q34" s="522"/>
      <c r="R34" s="522"/>
      <c r="S34" s="522"/>
      <c r="T34" s="522"/>
      <c r="U34" s="522"/>
      <c r="V34" s="522"/>
      <c r="W34" s="522"/>
      <c r="X34" s="522"/>
      <c r="Y34" s="522"/>
      <c r="Z34" s="522"/>
      <c r="AA34" s="522"/>
      <c r="AB34" s="522"/>
      <c r="AC34" s="522"/>
      <c r="AD34" s="522"/>
    </row>
    <row r="35" spans="1:30" customFormat="1" ht="15" customHeight="1">
      <c r="A35" s="196"/>
      <c r="B35" s="220"/>
      <c r="C35" s="220"/>
      <c r="D35" s="220"/>
      <c r="E35" s="220"/>
      <c r="F35" s="220"/>
      <c r="G35" s="220"/>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row>
    <row r="36" spans="1:30" customFormat="1" ht="15" customHeight="1">
      <c r="A36" s="196"/>
      <c r="B36" s="220"/>
      <c r="C36" s="523" t="s">
        <v>5947</v>
      </c>
      <c r="D36" s="523"/>
      <c r="E36" s="523"/>
      <c r="F36" s="523"/>
      <c r="G36" s="523"/>
      <c r="H36" s="523"/>
      <c r="I36" s="523"/>
      <c r="J36" s="523"/>
      <c r="K36" s="523"/>
      <c r="L36" s="523"/>
      <c r="M36" s="523"/>
      <c r="N36" s="523"/>
      <c r="O36" s="523"/>
      <c r="P36" s="523"/>
      <c r="Q36" s="523"/>
      <c r="R36" s="523"/>
      <c r="S36" s="523"/>
      <c r="T36" s="523"/>
      <c r="U36" s="523"/>
      <c r="V36" s="523"/>
      <c r="W36" s="523"/>
      <c r="X36" s="523"/>
      <c r="Y36" s="523"/>
      <c r="Z36" s="523"/>
      <c r="AA36" s="523"/>
      <c r="AB36" s="523"/>
      <c r="AC36" s="523"/>
      <c r="AD36" s="523"/>
    </row>
    <row r="37" spans="1:30" customFormat="1" ht="51.75" customHeight="1">
      <c r="A37" s="196"/>
      <c r="B37" s="220"/>
      <c r="C37" s="522" t="s">
        <v>5948</v>
      </c>
      <c r="D37" s="522"/>
      <c r="E37" s="522"/>
      <c r="F37" s="522"/>
      <c r="G37" s="522"/>
      <c r="H37" s="522"/>
      <c r="I37" s="522"/>
      <c r="J37" s="522"/>
      <c r="K37" s="522"/>
      <c r="L37" s="522"/>
      <c r="M37" s="522"/>
      <c r="N37" s="522"/>
      <c r="O37" s="522"/>
      <c r="P37" s="522"/>
      <c r="Q37" s="522"/>
      <c r="R37" s="522"/>
      <c r="S37" s="522"/>
      <c r="T37" s="522"/>
      <c r="U37" s="522"/>
      <c r="V37" s="522"/>
      <c r="W37" s="522"/>
      <c r="X37" s="522"/>
      <c r="Y37" s="522"/>
      <c r="Z37" s="522"/>
      <c r="AA37" s="522"/>
      <c r="AB37" s="522"/>
      <c r="AC37" s="522"/>
      <c r="AD37" s="522"/>
    </row>
    <row r="38" spans="1:30" customFormat="1" ht="15" customHeight="1">
      <c r="A38" s="196"/>
      <c r="B38" s="220"/>
      <c r="C38" s="220"/>
      <c r="D38" s="220"/>
      <c r="E38" s="220"/>
      <c r="F38" s="220"/>
      <c r="G38" s="220"/>
      <c r="H38" s="220"/>
      <c r="I38" s="220"/>
      <c r="J38" s="220"/>
      <c r="K38" s="220"/>
      <c r="L38" s="220"/>
      <c r="M38" s="220"/>
      <c r="N38" s="220"/>
      <c r="O38" s="220"/>
      <c r="P38" s="220"/>
      <c r="Q38" s="220"/>
      <c r="R38" s="220"/>
      <c r="S38" s="220"/>
      <c r="T38" s="220"/>
      <c r="U38" s="220"/>
      <c r="V38" s="220"/>
      <c r="W38" s="220"/>
      <c r="X38" s="220"/>
      <c r="Y38" s="220"/>
      <c r="Z38" s="220"/>
      <c r="AA38" s="220"/>
      <c r="AB38" s="220"/>
      <c r="AC38" s="220"/>
      <c r="AD38" s="220"/>
    </row>
    <row r="39" spans="1:30" customFormat="1" ht="15" customHeight="1">
      <c r="A39" s="196"/>
      <c r="B39" s="220"/>
      <c r="C39" s="523" t="s">
        <v>5949</v>
      </c>
      <c r="D39" s="523"/>
      <c r="E39" s="523"/>
      <c r="F39" s="523"/>
      <c r="G39" s="523"/>
      <c r="H39" s="523"/>
      <c r="I39" s="523"/>
      <c r="J39" s="523"/>
      <c r="K39" s="523"/>
      <c r="L39" s="523"/>
      <c r="M39" s="523"/>
      <c r="N39" s="523"/>
      <c r="O39" s="523"/>
      <c r="P39" s="523"/>
      <c r="Q39" s="523"/>
      <c r="R39" s="523"/>
      <c r="S39" s="523"/>
      <c r="T39" s="523"/>
      <c r="U39" s="523"/>
      <c r="V39" s="523"/>
      <c r="W39" s="523"/>
      <c r="X39" s="523"/>
      <c r="Y39" s="523"/>
      <c r="Z39" s="523"/>
      <c r="AA39" s="523"/>
      <c r="AB39" s="523"/>
      <c r="AC39" s="523"/>
      <c r="AD39" s="523"/>
    </row>
    <row r="40" spans="1:30" customFormat="1" ht="52.5" customHeight="1">
      <c r="A40" s="196"/>
      <c r="B40" s="220"/>
      <c r="C40" s="522" t="s">
        <v>5950</v>
      </c>
      <c r="D40" s="522"/>
      <c r="E40" s="522"/>
      <c r="F40" s="522"/>
      <c r="G40" s="522"/>
      <c r="H40" s="522"/>
      <c r="I40" s="522"/>
      <c r="J40" s="522"/>
      <c r="K40" s="522"/>
      <c r="L40" s="522"/>
      <c r="M40" s="522"/>
      <c r="N40" s="522"/>
      <c r="O40" s="522"/>
      <c r="P40" s="522"/>
      <c r="Q40" s="522"/>
      <c r="R40" s="522"/>
      <c r="S40" s="522"/>
      <c r="T40" s="522"/>
      <c r="U40" s="522"/>
      <c r="V40" s="522"/>
      <c r="W40" s="522"/>
      <c r="X40" s="522"/>
      <c r="Y40" s="522"/>
      <c r="Z40" s="522"/>
      <c r="AA40" s="522"/>
      <c r="AB40" s="522"/>
      <c r="AC40" s="522"/>
      <c r="AD40" s="522"/>
    </row>
    <row r="41" spans="1:30" customFormat="1" ht="15" customHeight="1">
      <c r="A41" s="196"/>
      <c r="B41" s="220"/>
      <c r="C41" s="220"/>
      <c r="D41" s="220"/>
      <c r="E41" s="220"/>
      <c r="F41" s="220"/>
      <c r="G41" s="220"/>
      <c r="H41" s="220"/>
      <c r="I41" s="220"/>
      <c r="J41" s="220"/>
      <c r="K41" s="220"/>
      <c r="L41" s="220"/>
      <c r="M41" s="220"/>
      <c r="N41" s="220"/>
      <c r="O41" s="220"/>
      <c r="P41" s="220"/>
      <c r="Q41" s="220"/>
      <c r="R41" s="220"/>
      <c r="S41" s="220"/>
      <c r="T41" s="220"/>
      <c r="U41" s="220"/>
      <c r="V41" s="220"/>
      <c r="W41" s="220"/>
      <c r="X41" s="220"/>
      <c r="Y41" s="220"/>
      <c r="Z41" s="220"/>
      <c r="AA41" s="220"/>
      <c r="AB41" s="220"/>
      <c r="AC41" s="220"/>
      <c r="AD41" s="220"/>
    </row>
    <row r="42" spans="1:30" customFormat="1" ht="15" customHeight="1">
      <c r="A42" s="196"/>
      <c r="B42" s="220"/>
      <c r="C42" s="523" t="s">
        <v>5951</v>
      </c>
      <c r="D42" s="523"/>
      <c r="E42" s="523"/>
      <c r="F42" s="523"/>
      <c r="G42" s="523"/>
      <c r="H42" s="523"/>
      <c r="I42" s="523"/>
      <c r="J42" s="523"/>
      <c r="K42" s="523"/>
      <c r="L42" s="523"/>
      <c r="M42" s="523"/>
      <c r="N42" s="523"/>
      <c r="O42" s="523"/>
      <c r="P42" s="523"/>
      <c r="Q42" s="523"/>
      <c r="R42" s="523"/>
      <c r="S42" s="523"/>
      <c r="T42" s="523"/>
      <c r="U42" s="523"/>
      <c r="V42" s="523"/>
      <c r="W42" s="523"/>
      <c r="X42" s="523"/>
      <c r="Y42" s="523"/>
      <c r="Z42" s="523"/>
      <c r="AA42" s="523"/>
      <c r="AB42" s="523"/>
      <c r="AC42" s="523"/>
      <c r="AD42" s="523"/>
    </row>
    <row r="43" spans="1:30" customFormat="1" ht="63" customHeight="1">
      <c r="A43" s="196"/>
      <c r="B43" s="220"/>
      <c r="C43" s="522" t="s">
        <v>5952</v>
      </c>
      <c r="D43" s="522"/>
      <c r="E43" s="522"/>
      <c r="F43" s="522"/>
      <c r="G43" s="522"/>
      <c r="H43" s="522"/>
      <c r="I43" s="522"/>
      <c r="J43" s="522"/>
      <c r="K43" s="522"/>
      <c r="L43" s="522"/>
      <c r="M43" s="522"/>
      <c r="N43" s="522"/>
      <c r="O43" s="522"/>
      <c r="P43" s="522"/>
      <c r="Q43" s="522"/>
      <c r="R43" s="522"/>
      <c r="S43" s="522"/>
      <c r="T43" s="522"/>
      <c r="U43" s="522"/>
      <c r="V43" s="522"/>
      <c r="W43" s="522"/>
      <c r="X43" s="522"/>
      <c r="Y43" s="522"/>
      <c r="Z43" s="522"/>
      <c r="AA43" s="522"/>
      <c r="AB43" s="522"/>
      <c r="AC43" s="522"/>
      <c r="AD43" s="522"/>
    </row>
    <row r="44" spans="1:30" customFormat="1" ht="15" customHeight="1">
      <c r="A44" s="196"/>
      <c r="B44" s="220"/>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row>
    <row r="45" spans="1:30" customFormat="1" ht="15" customHeight="1">
      <c r="A45" s="196"/>
      <c r="B45" s="220"/>
      <c r="C45" s="523" t="s">
        <v>5953</v>
      </c>
      <c r="D45" s="523"/>
      <c r="E45" s="523"/>
      <c r="F45" s="523"/>
      <c r="G45" s="523"/>
      <c r="H45" s="523"/>
      <c r="I45" s="523"/>
      <c r="J45" s="523"/>
      <c r="K45" s="523"/>
      <c r="L45" s="523"/>
      <c r="M45" s="523"/>
      <c r="N45" s="523"/>
      <c r="O45" s="523"/>
      <c r="P45" s="523"/>
      <c r="Q45" s="523"/>
      <c r="R45" s="523"/>
      <c r="S45" s="523"/>
      <c r="T45" s="523"/>
      <c r="U45" s="523"/>
      <c r="V45" s="523"/>
      <c r="W45" s="523"/>
      <c r="X45" s="523"/>
      <c r="Y45" s="523"/>
      <c r="Z45" s="523"/>
      <c r="AA45" s="523"/>
      <c r="AB45" s="523"/>
      <c r="AC45" s="523"/>
      <c r="AD45" s="523"/>
    </row>
    <row r="46" spans="1:30" customFormat="1" ht="75" customHeight="1">
      <c r="A46" s="196"/>
      <c r="B46" s="220"/>
      <c r="C46" s="522" t="s">
        <v>5954</v>
      </c>
      <c r="D46" s="522"/>
      <c r="E46" s="522"/>
      <c r="F46" s="522"/>
      <c r="G46" s="522"/>
      <c r="H46" s="522"/>
      <c r="I46" s="522"/>
      <c r="J46" s="522"/>
      <c r="K46" s="522"/>
      <c r="L46" s="522"/>
      <c r="M46" s="522"/>
      <c r="N46" s="522"/>
      <c r="O46" s="522"/>
      <c r="P46" s="522"/>
      <c r="Q46" s="522"/>
      <c r="R46" s="522"/>
      <c r="S46" s="522"/>
      <c r="T46" s="522"/>
      <c r="U46" s="522"/>
      <c r="V46" s="522"/>
      <c r="W46" s="522"/>
      <c r="X46" s="522"/>
      <c r="Y46" s="522"/>
      <c r="Z46" s="522"/>
      <c r="AA46" s="522"/>
      <c r="AB46" s="522"/>
      <c r="AC46" s="522"/>
      <c r="AD46" s="522"/>
    </row>
    <row r="47" spans="1:30" customFormat="1" ht="15" customHeight="1">
      <c r="A47" s="196"/>
      <c r="B47" s="220"/>
      <c r="C47" s="220"/>
      <c r="D47" s="220"/>
      <c r="E47" s="220"/>
      <c r="F47" s="220"/>
      <c r="G47" s="220"/>
      <c r="H47" s="220"/>
      <c r="I47" s="220"/>
      <c r="J47" s="220"/>
      <c r="K47" s="220"/>
      <c r="L47" s="220"/>
      <c r="M47" s="220"/>
      <c r="N47" s="220"/>
      <c r="O47" s="220"/>
      <c r="P47" s="220"/>
      <c r="Q47" s="220"/>
      <c r="R47" s="220"/>
      <c r="S47" s="220"/>
      <c r="T47" s="220"/>
      <c r="U47" s="220"/>
      <c r="V47" s="220"/>
      <c r="W47" s="220"/>
      <c r="X47" s="220"/>
      <c r="Y47" s="220"/>
      <c r="Z47" s="220"/>
      <c r="AA47" s="220"/>
      <c r="AB47" s="220"/>
      <c r="AC47" s="220"/>
      <c r="AD47" s="220"/>
    </row>
    <row r="48" spans="1:30" customFormat="1" ht="15" customHeight="1">
      <c r="A48" s="196"/>
      <c r="B48" s="220"/>
      <c r="C48" s="523" t="s">
        <v>5955</v>
      </c>
      <c r="D48" s="523"/>
      <c r="E48" s="523"/>
      <c r="F48" s="523"/>
      <c r="G48" s="523"/>
      <c r="H48" s="523"/>
      <c r="I48" s="523"/>
      <c r="J48" s="523"/>
      <c r="K48" s="523"/>
      <c r="L48" s="523"/>
      <c r="M48" s="523"/>
      <c r="N48" s="523"/>
      <c r="O48" s="523"/>
      <c r="P48" s="523"/>
      <c r="Q48" s="523"/>
      <c r="R48" s="523"/>
      <c r="S48" s="523"/>
      <c r="T48" s="523"/>
      <c r="U48" s="523"/>
      <c r="V48" s="523"/>
      <c r="W48" s="523"/>
      <c r="X48" s="523"/>
      <c r="Y48" s="523"/>
      <c r="Z48" s="523"/>
      <c r="AA48" s="523"/>
      <c r="AB48" s="523"/>
      <c r="AC48" s="523"/>
      <c r="AD48" s="523"/>
    </row>
    <row r="49" spans="1:30" customFormat="1" ht="59.25" customHeight="1">
      <c r="A49" s="196"/>
      <c r="B49" s="220"/>
      <c r="C49" s="522" t="s">
        <v>5956</v>
      </c>
      <c r="D49" s="522"/>
      <c r="E49" s="522"/>
      <c r="F49" s="522"/>
      <c r="G49" s="522"/>
      <c r="H49" s="522"/>
      <c r="I49" s="522"/>
      <c r="J49" s="522"/>
      <c r="K49" s="522"/>
      <c r="L49" s="522"/>
      <c r="M49" s="522"/>
      <c r="N49" s="522"/>
      <c r="O49" s="522"/>
      <c r="P49" s="522"/>
      <c r="Q49" s="522"/>
      <c r="R49" s="522"/>
      <c r="S49" s="522"/>
      <c r="T49" s="522"/>
      <c r="U49" s="522"/>
      <c r="V49" s="522"/>
      <c r="W49" s="522"/>
      <c r="X49" s="522"/>
      <c r="Y49" s="522"/>
      <c r="Z49" s="522"/>
      <c r="AA49" s="522"/>
      <c r="AB49" s="522"/>
      <c r="AC49" s="522"/>
      <c r="AD49" s="522"/>
    </row>
    <row r="50" spans="1:30" customFormat="1" ht="15" customHeight="1">
      <c r="A50" s="196"/>
      <c r="B50" s="220"/>
      <c r="C50" s="221"/>
      <c r="D50" s="221"/>
      <c r="E50" s="221"/>
      <c r="F50" s="221"/>
      <c r="G50" s="221"/>
      <c r="H50" s="221"/>
      <c r="I50" s="221"/>
      <c r="J50" s="221"/>
      <c r="K50" s="221"/>
      <c r="L50" s="221"/>
      <c r="M50" s="221"/>
      <c r="N50" s="221"/>
      <c r="O50" s="221"/>
      <c r="P50" s="221"/>
      <c r="Q50" s="221"/>
      <c r="R50" s="221"/>
      <c r="S50" s="221"/>
      <c r="T50" s="221"/>
      <c r="U50" s="221"/>
      <c r="V50" s="221"/>
      <c r="W50" s="221"/>
      <c r="X50" s="221"/>
      <c r="Y50" s="221"/>
      <c r="Z50" s="221"/>
      <c r="AA50" s="221"/>
      <c r="AB50" s="221"/>
      <c r="AC50" s="221"/>
      <c r="AD50" s="221"/>
    </row>
    <row r="51" spans="1:30" customFormat="1" ht="15" customHeight="1">
      <c r="A51" s="196"/>
      <c r="B51" s="220"/>
      <c r="C51" s="523" t="s">
        <v>5957</v>
      </c>
      <c r="D51" s="523"/>
      <c r="E51" s="523"/>
      <c r="F51" s="523"/>
      <c r="G51" s="523"/>
      <c r="H51" s="523"/>
      <c r="I51" s="523"/>
      <c r="J51" s="523"/>
      <c r="K51" s="523"/>
      <c r="L51" s="523"/>
      <c r="M51" s="523"/>
      <c r="N51" s="523"/>
      <c r="O51" s="523"/>
      <c r="P51" s="523"/>
      <c r="Q51" s="523"/>
      <c r="R51" s="523"/>
      <c r="S51" s="523"/>
      <c r="T51" s="523"/>
      <c r="U51" s="523"/>
      <c r="V51" s="523"/>
      <c r="W51" s="523"/>
      <c r="X51" s="523"/>
      <c r="Y51" s="523"/>
      <c r="Z51" s="523"/>
      <c r="AA51" s="523"/>
      <c r="AB51" s="523"/>
      <c r="AC51" s="523"/>
      <c r="AD51" s="523"/>
    </row>
    <row r="52" spans="1:30" customFormat="1" ht="60.75" customHeight="1">
      <c r="A52" s="196"/>
      <c r="B52" s="220"/>
      <c r="C52" s="522" t="s">
        <v>5958</v>
      </c>
      <c r="D52" s="522"/>
      <c r="E52" s="522"/>
      <c r="F52" s="522"/>
      <c r="G52" s="522"/>
      <c r="H52" s="522"/>
      <c r="I52" s="522"/>
      <c r="J52" s="522"/>
      <c r="K52" s="522"/>
      <c r="L52" s="522"/>
      <c r="M52" s="522"/>
      <c r="N52" s="522"/>
      <c r="O52" s="522"/>
      <c r="P52" s="522"/>
      <c r="Q52" s="522"/>
      <c r="R52" s="522"/>
      <c r="S52" s="522"/>
      <c r="T52" s="522"/>
      <c r="U52" s="522"/>
      <c r="V52" s="522"/>
      <c r="W52" s="522"/>
      <c r="X52" s="522"/>
      <c r="Y52" s="522"/>
      <c r="Z52" s="522"/>
      <c r="AA52" s="522"/>
      <c r="AB52" s="522"/>
      <c r="AC52" s="522"/>
      <c r="AD52" s="522"/>
    </row>
    <row r="53" spans="1:30" customFormat="1" ht="15" customHeight="1">
      <c r="A53" s="196"/>
      <c r="B53" s="220"/>
      <c r="C53" s="221"/>
      <c r="D53" s="221"/>
      <c r="E53" s="221"/>
      <c r="F53" s="221"/>
      <c r="G53" s="221"/>
      <c r="H53" s="221"/>
      <c r="I53" s="221"/>
      <c r="J53" s="221"/>
      <c r="K53" s="221"/>
      <c r="L53" s="221"/>
      <c r="M53" s="221"/>
      <c r="N53" s="221"/>
      <c r="O53" s="221"/>
      <c r="P53" s="221"/>
      <c r="Q53" s="221"/>
      <c r="R53" s="221"/>
      <c r="S53" s="221"/>
      <c r="T53" s="221"/>
      <c r="U53" s="221"/>
      <c r="V53" s="221"/>
      <c r="W53" s="221"/>
      <c r="X53" s="221"/>
      <c r="Y53" s="221"/>
      <c r="Z53" s="221"/>
      <c r="AA53" s="221"/>
      <c r="AB53" s="221"/>
      <c r="AC53" s="221"/>
      <c r="AD53" s="221"/>
    </row>
    <row r="54" spans="1:30" customFormat="1" ht="15" customHeight="1">
      <c r="A54" s="196"/>
      <c r="B54" s="220"/>
      <c r="C54" s="523" t="s">
        <v>5959</v>
      </c>
      <c r="D54" s="523"/>
      <c r="E54" s="523"/>
      <c r="F54" s="523"/>
      <c r="G54" s="523"/>
      <c r="H54" s="523"/>
      <c r="I54" s="523"/>
      <c r="J54" s="523"/>
      <c r="K54" s="523"/>
      <c r="L54" s="523"/>
      <c r="M54" s="523"/>
      <c r="N54" s="523"/>
      <c r="O54" s="523"/>
      <c r="P54" s="523"/>
      <c r="Q54" s="523"/>
      <c r="R54" s="523"/>
      <c r="S54" s="523"/>
      <c r="T54" s="523"/>
      <c r="U54" s="523"/>
      <c r="V54" s="523"/>
      <c r="W54" s="523"/>
      <c r="X54" s="523"/>
      <c r="Y54" s="523"/>
      <c r="Z54" s="523"/>
      <c r="AA54" s="523"/>
      <c r="AB54" s="523"/>
      <c r="AC54" s="523"/>
      <c r="AD54" s="523"/>
    </row>
    <row r="55" spans="1:30" customFormat="1" ht="49.5" customHeight="1">
      <c r="A55" s="196"/>
      <c r="B55" s="220"/>
      <c r="C55" s="522" t="s">
        <v>5960</v>
      </c>
      <c r="D55" s="522"/>
      <c r="E55" s="522"/>
      <c r="F55" s="522"/>
      <c r="G55" s="522"/>
      <c r="H55" s="522"/>
      <c r="I55" s="522"/>
      <c r="J55" s="522"/>
      <c r="K55" s="522"/>
      <c r="L55" s="522"/>
      <c r="M55" s="522"/>
      <c r="N55" s="522"/>
      <c r="O55" s="522"/>
      <c r="P55" s="522"/>
      <c r="Q55" s="522"/>
      <c r="R55" s="522"/>
      <c r="S55" s="522"/>
      <c r="T55" s="522"/>
      <c r="U55" s="522"/>
      <c r="V55" s="522"/>
      <c r="W55" s="522"/>
      <c r="X55" s="522"/>
      <c r="Y55" s="522"/>
      <c r="Z55" s="522"/>
      <c r="AA55" s="522"/>
      <c r="AB55" s="522"/>
      <c r="AC55" s="522"/>
      <c r="AD55" s="522"/>
    </row>
    <row r="56" spans="1:30" customFormat="1" ht="15" customHeight="1">
      <c r="A56" s="196"/>
      <c r="B56" s="220"/>
      <c r="C56" s="221"/>
      <c r="D56" s="221"/>
      <c r="E56" s="221"/>
      <c r="F56" s="221"/>
      <c r="G56" s="221"/>
      <c r="H56" s="221"/>
      <c r="I56" s="221"/>
      <c r="J56" s="221"/>
      <c r="K56" s="221"/>
      <c r="L56" s="221"/>
      <c r="M56" s="221"/>
      <c r="N56" s="221"/>
      <c r="O56" s="221"/>
      <c r="P56" s="221"/>
      <c r="Q56" s="221"/>
      <c r="R56" s="221"/>
      <c r="S56" s="221"/>
      <c r="T56" s="221"/>
      <c r="U56" s="221"/>
      <c r="V56" s="221"/>
      <c r="W56" s="221"/>
      <c r="X56" s="221"/>
      <c r="Y56" s="221"/>
      <c r="Z56" s="221"/>
      <c r="AA56" s="221"/>
      <c r="AB56" s="221"/>
      <c r="AC56" s="221"/>
      <c r="AD56" s="221"/>
    </row>
    <row r="57" spans="1:30" customFormat="1" ht="15" customHeight="1">
      <c r="A57" s="196"/>
      <c r="B57" s="220"/>
      <c r="C57" s="524" t="s">
        <v>5961</v>
      </c>
      <c r="D57" s="525"/>
      <c r="E57" s="525"/>
      <c r="F57" s="525"/>
      <c r="G57" s="525"/>
      <c r="H57" s="525"/>
      <c r="I57" s="525"/>
      <c r="J57" s="525"/>
      <c r="K57" s="525"/>
      <c r="L57" s="525"/>
      <c r="M57" s="525"/>
      <c r="N57" s="525"/>
      <c r="O57" s="525"/>
      <c r="P57" s="525"/>
      <c r="Q57" s="525"/>
      <c r="R57" s="525"/>
      <c r="S57" s="525"/>
      <c r="T57" s="525"/>
      <c r="U57" s="525"/>
      <c r="V57" s="525"/>
      <c r="W57" s="525"/>
      <c r="X57" s="525"/>
      <c r="Y57" s="525"/>
      <c r="Z57" s="525"/>
      <c r="AA57" s="525"/>
      <c r="AB57" s="525"/>
      <c r="AC57" s="525"/>
      <c r="AD57" s="525"/>
    </row>
    <row r="58" spans="1:30" customFormat="1" ht="36" customHeight="1">
      <c r="A58" s="196"/>
      <c r="B58" s="220"/>
      <c r="C58" s="522" t="s">
        <v>5962</v>
      </c>
      <c r="D58" s="522"/>
      <c r="E58" s="522"/>
      <c r="F58" s="522"/>
      <c r="G58" s="522"/>
      <c r="H58" s="522"/>
      <c r="I58" s="522"/>
      <c r="J58" s="522"/>
      <c r="K58" s="522"/>
      <c r="L58" s="522"/>
      <c r="M58" s="522"/>
      <c r="N58" s="522"/>
      <c r="O58" s="522"/>
      <c r="P58" s="522"/>
      <c r="Q58" s="522"/>
      <c r="R58" s="522"/>
      <c r="S58" s="522"/>
      <c r="T58" s="522"/>
      <c r="U58" s="522"/>
      <c r="V58" s="522"/>
      <c r="W58" s="522"/>
      <c r="X58" s="522"/>
      <c r="Y58" s="522"/>
      <c r="Z58" s="522"/>
      <c r="AA58" s="522"/>
      <c r="AB58" s="522"/>
      <c r="AC58" s="522"/>
      <c r="AD58" s="522"/>
    </row>
    <row r="59" spans="1:30" customFormat="1" ht="15" customHeight="1">
      <c r="A59" s="196"/>
      <c r="B59" s="220"/>
      <c r="C59" s="221"/>
      <c r="D59" s="221"/>
      <c r="E59" s="221"/>
      <c r="F59" s="221"/>
      <c r="G59" s="221"/>
      <c r="H59" s="221"/>
      <c r="I59" s="221"/>
      <c r="J59" s="221"/>
      <c r="K59" s="221"/>
      <c r="L59" s="221"/>
      <c r="M59" s="221"/>
      <c r="N59" s="221"/>
      <c r="O59" s="221"/>
      <c r="P59" s="221"/>
      <c r="Q59" s="221"/>
      <c r="R59" s="221"/>
      <c r="S59" s="221"/>
      <c r="T59" s="221"/>
      <c r="U59" s="221"/>
      <c r="V59" s="221"/>
      <c r="W59" s="221"/>
      <c r="X59" s="221"/>
      <c r="Y59" s="221"/>
      <c r="Z59" s="221"/>
      <c r="AA59" s="221"/>
      <c r="AB59" s="221"/>
      <c r="AC59" s="221"/>
      <c r="AD59" s="221"/>
    </row>
    <row r="60" spans="1:30" customFormat="1" ht="15" customHeight="1">
      <c r="A60" s="196"/>
      <c r="B60" s="220"/>
      <c r="C60" s="525" t="s">
        <v>5963</v>
      </c>
      <c r="D60" s="525"/>
      <c r="E60" s="525"/>
      <c r="F60" s="525"/>
      <c r="G60" s="525"/>
      <c r="H60" s="525"/>
      <c r="I60" s="525"/>
      <c r="J60" s="525"/>
      <c r="K60" s="525"/>
      <c r="L60" s="525"/>
      <c r="M60" s="525"/>
      <c r="N60" s="525"/>
      <c r="O60" s="525"/>
      <c r="P60" s="525"/>
      <c r="Q60" s="525"/>
      <c r="R60" s="525"/>
      <c r="S60" s="525"/>
      <c r="T60" s="525"/>
      <c r="U60" s="525"/>
      <c r="V60" s="525"/>
      <c r="W60" s="525"/>
      <c r="X60" s="525"/>
      <c r="Y60" s="525"/>
      <c r="Z60" s="525"/>
      <c r="AA60" s="525"/>
      <c r="AB60" s="525"/>
      <c r="AC60" s="525"/>
      <c r="AD60" s="525"/>
    </row>
    <row r="61" spans="1:30" customFormat="1" ht="27" customHeight="1">
      <c r="A61" s="196"/>
      <c r="B61" s="220"/>
      <c r="C61" s="522" t="s">
        <v>5964</v>
      </c>
      <c r="D61" s="522"/>
      <c r="E61" s="522"/>
      <c r="F61" s="522"/>
      <c r="G61" s="522"/>
      <c r="H61" s="522"/>
      <c r="I61" s="522"/>
      <c r="J61" s="522"/>
      <c r="K61" s="522"/>
      <c r="L61" s="522"/>
      <c r="M61" s="522"/>
      <c r="N61" s="522"/>
      <c r="O61" s="522"/>
      <c r="P61" s="522"/>
      <c r="Q61" s="522"/>
      <c r="R61" s="522"/>
      <c r="S61" s="522"/>
      <c r="T61" s="522"/>
      <c r="U61" s="522"/>
      <c r="V61" s="522"/>
      <c r="W61" s="522"/>
      <c r="X61" s="522"/>
      <c r="Y61" s="522"/>
      <c r="Z61" s="522"/>
      <c r="AA61" s="522"/>
      <c r="AB61" s="522"/>
      <c r="AC61" s="522"/>
      <c r="AD61" s="522"/>
    </row>
    <row r="62" spans="1:30" customFormat="1" ht="15" customHeight="1" thickBot="1">
      <c r="A62" s="196"/>
      <c r="B62" s="220"/>
      <c r="C62" s="221"/>
      <c r="D62" s="221"/>
      <c r="E62" s="221"/>
      <c r="F62" s="221"/>
      <c r="G62" s="221"/>
      <c r="H62" s="221"/>
      <c r="I62" s="221"/>
      <c r="J62" s="221"/>
      <c r="K62" s="221"/>
      <c r="L62" s="221"/>
      <c r="M62" s="221"/>
      <c r="N62" s="221"/>
      <c r="O62" s="221"/>
      <c r="P62" s="221"/>
      <c r="Q62" s="221"/>
      <c r="R62" s="221"/>
      <c r="S62" s="221"/>
      <c r="T62" s="221"/>
      <c r="U62" s="221"/>
      <c r="V62" s="221"/>
      <c r="W62" s="221"/>
      <c r="X62" s="221"/>
      <c r="Y62" s="221"/>
      <c r="Z62" s="221"/>
      <c r="AA62" s="221"/>
      <c r="AB62" s="221"/>
      <c r="AC62" s="221"/>
      <c r="AD62" s="221"/>
    </row>
    <row r="63" spans="1:30" customFormat="1" ht="15" customHeight="1" thickBot="1">
      <c r="A63" s="287"/>
      <c r="B63" s="396" t="s">
        <v>5965</v>
      </c>
      <c r="C63" s="397"/>
      <c r="D63" s="397"/>
      <c r="E63" s="397"/>
      <c r="F63" s="397"/>
      <c r="G63" s="397"/>
      <c r="H63" s="397"/>
      <c r="I63" s="397"/>
      <c r="J63" s="397"/>
      <c r="K63" s="397"/>
      <c r="L63" s="397"/>
      <c r="M63" s="397"/>
      <c r="N63" s="397"/>
      <c r="O63" s="397"/>
      <c r="P63" s="397"/>
      <c r="Q63" s="397"/>
      <c r="R63" s="397"/>
      <c r="S63" s="397"/>
      <c r="T63" s="397"/>
      <c r="U63" s="397"/>
      <c r="V63" s="397"/>
      <c r="W63" s="397"/>
      <c r="X63" s="397"/>
      <c r="Y63" s="397"/>
      <c r="Z63" s="397"/>
      <c r="AA63" s="397"/>
      <c r="AB63" s="397"/>
      <c r="AC63" s="397"/>
      <c r="AD63" s="398"/>
    </row>
    <row r="64" spans="1:30" customFormat="1" ht="15" customHeight="1">
      <c r="A64" s="196"/>
      <c r="B64" s="220"/>
      <c r="C64" s="220"/>
      <c r="D64" s="220"/>
      <c r="E64" s="220"/>
      <c r="F64" s="220"/>
      <c r="G64" s="220"/>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row>
    <row r="65" spans="1:30" customFormat="1" ht="15" customHeight="1">
      <c r="A65" s="196"/>
      <c r="B65" s="220"/>
      <c r="C65" s="523" t="s">
        <v>5966</v>
      </c>
      <c r="D65" s="523"/>
      <c r="E65" s="523"/>
      <c r="F65" s="523"/>
      <c r="G65" s="523"/>
      <c r="H65" s="523"/>
      <c r="I65" s="523"/>
      <c r="J65" s="523"/>
      <c r="K65" s="523"/>
      <c r="L65" s="523"/>
      <c r="M65" s="523"/>
      <c r="N65" s="523"/>
      <c r="O65" s="523"/>
      <c r="P65" s="523"/>
      <c r="Q65" s="523"/>
      <c r="R65" s="523"/>
      <c r="S65" s="523"/>
      <c r="T65" s="523"/>
      <c r="U65" s="523"/>
      <c r="V65" s="523"/>
      <c r="W65" s="523"/>
      <c r="X65" s="523"/>
      <c r="Y65" s="523"/>
      <c r="Z65" s="523"/>
      <c r="AA65" s="523"/>
      <c r="AB65" s="523"/>
      <c r="AC65" s="523"/>
      <c r="AD65" s="523"/>
    </row>
    <row r="66" spans="1:30" customFormat="1" ht="60.75" customHeight="1">
      <c r="A66" s="196"/>
      <c r="B66" s="220"/>
      <c r="C66" s="522" t="s">
        <v>5967</v>
      </c>
      <c r="D66" s="522"/>
      <c r="E66" s="522"/>
      <c r="F66" s="522"/>
      <c r="G66" s="522"/>
      <c r="H66" s="522"/>
      <c r="I66" s="522"/>
      <c r="J66" s="522"/>
      <c r="K66" s="522"/>
      <c r="L66" s="522"/>
      <c r="M66" s="522"/>
      <c r="N66" s="522"/>
      <c r="O66" s="522"/>
      <c r="P66" s="522"/>
      <c r="Q66" s="522"/>
      <c r="R66" s="522"/>
      <c r="S66" s="522"/>
      <c r="T66" s="522"/>
      <c r="U66" s="522"/>
      <c r="V66" s="522"/>
      <c r="W66" s="522"/>
      <c r="X66" s="522"/>
      <c r="Y66" s="522"/>
      <c r="Z66" s="522"/>
      <c r="AA66" s="522"/>
      <c r="AB66" s="522"/>
      <c r="AC66" s="522"/>
      <c r="AD66" s="522"/>
    </row>
    <row r="67" spans="1:30" customFormat="1" ht="15" customHeight="1">
      <c r="A67" s="196"/>
      <c r="B67" s="220"/>
      <c r="C67" s="220"/>
      <c r="D67" s="220"/>
      <c r="E67" s="220"/>
      <c r="F67" s="220"/>
      <c r="G67" s="220"/>
      <c r="H67" s="220"/>
      <c r="I67" s="220"/>
      <c r="J67" s="220"/>
      <c r="K67" s="220"/>
      <c r="L67" s="220"/>
      <c r="M67" s="220"/>
      <c r="N67" s="220"/>
      <c r="O67" s="220"/>
      <c r="P67" s="220"/>
      <c r="Q67" s="220"/>
      <c r="R67" s="220"/>
      <c r="S67" s="220"/>
      <c r="T67" s="220"/>
      <c r="U67" s="220"/>
      <c r="V67" s="220"/>
      <c r="W67" s="220"/>
      <c r="X67" s="220"/>
      <c r="Y67" s="220"/>
      <c r="Z67" s="220"/>
      <c r="AA67" s="220"/>
      <c r="AB67" s="220"/>
      <c r="AC67" s="220"/>
      <c r="AD67" s="220"/>
    </row>
    <row r="68" spans="1:30" customFormat="1" ht="15" customHeight="1">
      <c r="A68" s="196"/>
      <c r="B68" s="220"/>
      <c r="C68" s="523" t="s">
        <v>5968</v>
      </c>
      <c r="D68" s="523"/>
      <c r="E68" s="523"/>
      <c r="F68" s="523"/>
      <c r="G68" s="523"/>
      <c r="H68" s="523"/>
      <c r="I68" s="523"/>
      <c r="J68" s="523"/>
      <c r="K68" s="523"/>
      <c r="L68" s="523"/>
      <c r="M68" s="523"/>
      <c r="N68" s="523"/>
      <c r="O68" s="523"/>
      <c r="P68" s="523"/>
      <c r="Q68" s="523"/>
      <c r="R68" s="523"/>
      <c r="S68" s="523"/>
      <c r="T68" s="523"/>
      <c r="U68" s="523"/>
      <c r="V68" s="523"/>
      <c r="W68" s="523"/>
      <c r="X68" s="523"/>
      <c r="Y68" s="523"/>
      <c r="Z68" s="523"/>
      <c r="AA68" s="523"/>
      <c r="AB68" s="523"/>
      <c r="AC68" s="523"/>
      <c r="AD68" s="523"/>
    </row>
    <row r="69" spans="1:30" customFormat="1" ht="48" customHeight="1">
      <c r="A69" s="196"/>
      <c r="B69" s="220"/>
      <c r="C69" s="522" t="s">
        <v>5969</v>
      </c>
      <c r="D69" s="522"/>
      <c r="E69" s="522"/>
      <c r="F69" s="522"/>
      <c r="G69" s="522"/>
      <c r="H69" s="522"/>
      <c r="I69" s="522"/>
      <c r="J69" s="522"/>
      <c r="K69" s="522"/>
      <c r="L69" s="522"/>
      <c r="M69" s="522"/>
      <c r="N69" s="522"/>
      <c r="O69" s="522"/>
      <c r="P69" s="522"/>
      <c r="Q69" s="522"/>
      <c r="R69" s="522"/>
      <c r="S69" s="522"/>
      <c r="T69" s="522"/>
      <c r="U69" s="522"/>
      <c r="V69" s="522"/>
      <c r="W69" s="522"/>
      <c r="X69" s="522"/>
      <c r="Y69" s="522"/>
      <c r="Z69" s="522"/>
      <c r="AA69" s="522"/>
      <c r="AB69" s="522"/>
      <c r="AC69" s="522"/>
      <c r="AD69" s="522"/>
    </row>
    <row r="70" spans="1:30" customFormat="1" ht="14.25">
      <c r="A70" s="196"/>
      <c r="B70" s="220"/>
      <c r="C70" s="220"/>
      <c r="D70" s="220"/>
      <c r="E70" s="220"/>
      <c r="F70" s="220"/>
      <c r="G70" s="220"/>
      <c r="H70" s="220"/>
      <c r="I70" s="220"/>
      <c r="J70" s="220"/>
      <c r="K70" s="220"/>
      <c r="L70" s="220"/>
      <c r="M70" s="220"/>
      <c r="N70" s="220"/>
      <c r="O70" s="220"/>
      <c r="P70" s="220"/>
      <c r="Q70" s="220"/>
      <c r="R70" s="220"/>
      <c r="S70" s="220"/>
      <c r="T70" s="220"/>
      <c r="U70" s="220"/>
      <c r="V70" s="220"/>
      <c r="W70" s="220"/>
      <c r="X70" s="220"/>
      <c r="Y70" s="220"/>
      <c r="Z70" s="220"/>
      <c r="AA70" s="220"/>
      <c r="AB70" s="220"/>
      <c r="AC70" s="220"/>
      <c r="AD70" s="220"/>
    </row>
    <row r="71" spans="1:30" customFormat="1" ht="15" customHeight="1">
      <c r="A71" s="196"/>
      <c r="B71" s="220"/>
      <c r="C71" s="523" t="s">
        <v>5970</v>
      </c>
      <c r="D71" s="523"/>
      <c r="E71" s="523"/>
      <c r="F71" s="523"/>
      <c r="G71" s="523"/>
      <c r="H71" s="523"/>
      <c r="I71" s="523"/>
      <c r="J71" s="523"/>
      <c r="K71" s="523"/>
      <c r="L71" s="523"/>
      <c r="M71" s="523"/>
      <c r="N71" s="523"/>
      <c r="O71" s="523"/>
      <c r="P71" s="523"/>
      <c r="Q71" s="523"/>
      <c r="R71" s="523"/>
      <c r="S71" s="523"/>
      <c r="T71" s="523"/>
      <c r="U71" s="523"/>
      <c r="V71" s="523"/>
      <c r="W71" s="523"/>
      <c r="X71" s="523"/>
      <c r="Y71" s="523"/>
      <c r="Z71" s="523"/>
      <c r="AA71" s="523"/>
      <c r="AB71" s="523"/>
      <c r="AC71" s="523"/>
      <c r="AD71" s="523"/>
    </row>
    <row r="72" spans="1:30" customFormat="1" ht="36" customHeight="1">
      <c r="A72" s="196"/>
      <c r="B72" s="220"/>
      <c r="C72" s="522" t="s">
        <v>5971</v>
      </c>
      <c r="D72" s="522"/>
      <c r="E72" s="522"/>
      <c r="F72" s="522"/>
      <c r="G72" s="522"/>
      <c r="H72" s="522"/>
      <c r="I72" s="522"/>
      <c r="J72" s="522"/>
      <c r="K72" s="522"/>
      <c r="L72" s="522"/>
      <c r="M72" s="522"/>
      <c r="N72" s="522"/>
      <c r="O72" s="522"/>
      <c r="P72" s="522"/>
      <c r="Q72" s="522"/>
      <c r="R72" s="522"/>
      <c r="S72" s="522"/>
      <c r="T72" s="522"/>
      <c r="U72" s="522"/>
      <c r="V72" s="522"/>
      <c r="W72" s="522"/>
      <c r="X72" s="522"/>
      <c r="Y72" s="522"/>
      <c r="Z72" s="522"/>
      <c r="AA72" s="522"/>
      <c r="AB72" s="522"/>
      <c r="AC72" s="522"/>
      <c r="AD72" s="522"/>
    </row>
    <row r="73" spans="1:30" customFormat="1" ht="14.25">
      <c r="A73" s="196"/>
      <c r="B73" s="220"/>
      <c r="C73" s="220"/>
      <c r="D73" s="220"/>
      <c r="E73" s="220"/>
      <c r="F73" s="220"/>
      <c r="G73" s="220"/>
      <c r="H73" s="220"/>
      <c r="I73" s="220"/>
      <c r="J73" s="220"/>
      <c r="K73" s="220"/>
      <c r="L73" s="220"/>
      <c r="M73" s="220"/>
      <c r="N73" s="220"/>
      <c r="O73" s="220"/>
      <c r="P73" s="220"/>
      <c r="Q73" s="220"/>
      <c r="R73" s="220"/>
      <c r="S73" s="220"/>
      <c r="T73" s="220"/>
      <c r="U73" s="220"/>
      <c r="V73" s="220"/>
      <c r="W73" s="220"/>
      <c r="X73" s="220"/>
      <c r="Y73" s="220"/>
      <c r="Z73" s="220"/>
      <c r="AA73" s="220"/>
      <c r="AB73" s="220"/>
      <c r="AC73" s="220"/>
      <c r="AD73" s="220"/>
    </row>
    <row r="74" spans="1:30" customFormat="1" ht="15" customHeight="1">
      <c r="A74" s="196"/>
      <c r="B74" s="220"/>
      <c r="C74" s="523" t="s">
        <v>5972</v>
      </c>
      <c r="D74" s="523"/>
      <c r="E74" s="523"/>
      <c r="F74" s="523"/>
      <c r="G74" s="523"/>
      <c r="H74" s="523"/>
      <c r="I74" s="523"/>
      <c r="J74" s="523"/>
      <c r="K74" s="523"/>
      <c r="L74" s="523"/>
      <c r="M74" s="523"/>
      <c r="N74" s="523"/>
      <c r="O74" s="523"/>
      <c r="P74" s="523"/>
      <c r="Q74" s="523"/>
      <c r="R74" s="523"/>
      <c r="S74" s="523"/>
      <c r="T74" s="523"/>
      <c r="U74" s="523"/>
      <c r="V74" s="523"/>
      <c r="W74" s="523"/>
      <c r="X74" s="523"/>
      <c r="Y74" s="523"/>
      <c r="Z74" s="523"/>
      <c r="AA74" s="523"/>
      <c r="AB74" s="523"/>
      <c r="AC74" s="523"/>
      <c r="AD74" s="523"/>
    </row>
    <row r="75" spans="1:30" customFormat="1" ht="96" customHeight="1">
      <c r="A75" s="196"/>
      <c r="B75" s="220"/>
      <c r="C75" s="522" t="s">
        <v>5973</v>
      </c>
      <c r="D75" s="522"/>
      <c r="E75" s="522"/>
      <c r="F75" s="522"/>
      <c r="G75" s="522"/>
      <c r="H75" s="522"/>
      <c r="I75" s="522"/>
      <c r="J75" s="522"/>
      <c r="K75" s="522"/>
      <c r="L75" s="522"/>
      <c r="M75" s="522"/>
      <c r="N75" s="522"/>
      <c r="O75" s="522"/>
      <c r="P75" s="522"/>
      <c r="Q75" s="522"/>
      <c r="R75" s="522"/>
      <c r="S75" s="522"/>
      <c r="T75" s="522"/>
      <c r="U75" s="522"/>
      <c r="V75" s="522"/>
      <c r="W75" s="522"/>
      <c r="X75" s="522"/>
      <c r="Y75" s="522"/>
      <c r="Z75" s="522"/>
      <c r="AA75" s="522"/>
      <c r="AB75" s="522"/>
      <c r="AC75" s="522"/>
      <c r="AD75" s="522"/>
    </row>
    <row r="76" spans="1:30" customFormat="1" ht="15" customHeight="1">
      <c r="A76" s="196"/>
      <c r="B76" s="220"/>
      <c r="C76" s="220"/>
      <c r="D76" s="220"/>
      <c r="E76" s="220"/>
      <c r="F76" s="220"/>
      <c r="G76" s="220"/>
      <c r="H76" s="220"/>
      <c r="I76" s="220"/>
      <c r="J76" s="220"/>
      <c r="K76" s="220"/>
      <c r="L76" s="220"/>
      <c r="M76" s="220"/>
      <c r="N76" s="220"/>
      <c r="O76" s="220"/>
      <c r="P76" s="220"/>
      <c r="Q76" s="220"/>
      <c r="R76" s="220"/>
      <c r="S76" s="220"/>
      <c r="T76" s="220"/>
      <c r="U76" s="220"/>
      <c r="V76" s="220"/>
      <c r="W76" s="220"/>
      <c r="X76" s="220"/>
      <c r="Y76" s="220"/>
      <c r="Z76" s="220"/>
      <c r="AA76" s="220"/>
      <c r="AB76" s="220"/>
      <c r="AC76" s="220"/>
      <c r="AD76" s="220"/>
    </row>
    <row r="77" spans="1:30" customFormat="1" ht="24" customHeight="1">
      <c r="A77" s="196"/>
      <c r="B77" s="220"/>
      <c r="C77" s="523" t="s">
        <v>5974</v>
      </c>
      <c r="D77" s="523"/>
      <c r="E77" s="523"/>
      <c r="F77" s="523"/>
      <c r="G77" s="523"/>
      <c r="H77" s="523"/>
      <c r="I77" s="523"/>
      <c r="J77" s="523"/>
      <c r="K77" s="523"/>
      <c r="L77" s="523"/>
      <c r="M77" s="523"/>
      <c r="N77" s="523"/>
      <c r="O77" s="523"/>
      <c r="P77" s="523"/>
      <c r="Q77" s="523"/>
      <c r="R77" s="523"/>
      <c r="S77" s="523"/>
      <c r="T77" s="523"/>
      <c r="U77" s="523"/>
      <c r="V77" s="523"/>
      <c r="W77" s="523"/>
      <c r="X77" s="523"/>
      <c r="Y77" s="523"/>
      <c r="Z77" s="523"/>
      <c r="AA77" s="523"/>
      <c r="AB77" s="523"/>
      <c r="AC77" s="523"/>
      <c r="AD77" s="523"/>
    </row>
    <row r="78" spans="1:30" customFormat="1" ht="48" customHeight="1">
      <c r="A78" s="196"/>
      <c r="B78" s="220"/>
      <c r="C78" s="522" t="s">
        <v>5975</v>
      </c>
      <c r="D78" s="522"/>
      <c r="E78" s="522"/>
      <c r="F78" s="522"/>
      <c r="G78" s="522"/>
      <c r="H78" s="522"/>
      <c r="I78" s="522"/>
      <c r="J78" s="522"/>
      <c r="K78" s="522"/>
      <c r="L78" s="522"/>
      <c r="M78" s="522"/>
      <c r="N78" s="522"/>
      <c r="O78" s="522"/>
      <c r="P78" s="522"/>
      <c r="Q78" s="522"/>
      <c r="R78" s="522"/>
      <c r="S78" s="522"/>
      <c r="T78" s="522"/>
      <c r="U78" s="522"/>
      <c r="V78" s="522"/>
      <c r="W78" s="522"/>
      <c r="X78" s="522"/>
      <c r="Y78" s="522"/>
      <c r="Z78" s="522"/>
      <c r="AA78" s="522"/>
      <c r="AB78" s="522"/>
      <c r="AC78" s="522"/>
      <c r="AD78" s="522"/>
    </row>
    <row r="79" spans="1:30" customFormat="1" ht="15" customHeight="1">
      <c r="A79" s="196"/>
      <c r="B79" s="220"/>
      <c r="C79" s="220"/>
      <c r="D79" s="220"/>
      <c r="E79" s="220"/>
      <c r="F79" s="220"/>
      <c r="G79" s="220"/>
      <c r="H79" s="220"/>
      <c r="I79" s="220"/>
      <c r="J79" s="220"/>
      <c r="K79" s="220"/>
      <c r="L79" s="220"/>
      <c r="M79" s="220"/>
      <c r="N79" s="220"/>
      <c r="O79" s="220"/>
      <c r="P79" s="220"/>
      <c r="Q79" s="220"/>
      <c r="R79" s="220"/>
      <c r="S79" s="220"/>
      <c r="T79" s="220"/>
      <c r="U79" s="220"/>
      <c r="V79" s="220"/>
      <c r="W79" s="220"/>
      <c r="X79" s="220"/>
      <c r="Y79" s="220"/>
      <c r="Z79" s="220"/>
      <c r="AA79" s="220"/>
      <c r="AB79" s="220"/>
      <c r="AC79" s="220"/>
      <c r="AD79" s="220"/>
    </row>
    <row r="80" spans="1:30" customFormat="1" ht="15" customHeight="1">
      <c r="A80" s="196"/>
      <c r="B80" s="220"/>
      <c r="C80" s="523" t="s">
        <v>5976</v>
      </c>
      <c r="D80" s="523"/>
      <c r="E80" s="523"/>
      <c r="F80" s="523"/>
      <c r="G80" s="523"/>
      <c r="H80" s="523"/>
      <c r="I80" s="523"/>
      <c r="J80" s="523"/>
      <c r="K80" s="523"/>
      <c r="L80" s="523"/>
      <c r="M80" s="523"/>
      <c r="N80" s="523"/>
      <c r="O80" s="523"/>
      <c r="P80" s="523"/>
      <c r="Q80" s="523"/>
      <c r="R80" s="523"/>
      <c r="S80" s="523"/>
      <c r="T80" s="523"/>
      <c r="U80" s="523"/>
      <c r="V80" s="523"/>
      <c r="W80" s="523"/>
      <c r="X80" s="523"/>
      <c r="Y80" s="523"/>
      <c r="Z80" s="523"/>
      <c r="AA80" s="523"/>
      <c r="AB80" s="523"/>
      <c r="AC80" s="523"/>
      <c r="AD80" s="523"/>
    </row>
    <row r="81" spans="1:30" customFormat="1" ht="48" customHeight="1">
      <c r="A81" s="196"/>
      <c r="B81" s="220"/>
      <c r="C81" s="522" t="s">
        <v>5977</v>
      </c>
      <c r="D81" s="522"/>
      <c r="E81" s="522"/>
      <c r="F81" s="522"/>
      <c r="G81" s="522"/>
      <c r="H81" s="522"/>
      <c r="I81" s="522"/>
      <c r="J81" s="522"/>
      <c r="K81" s="522"/>
      <c r="L81" s="522"/>
      <c r="M81" s="522"/>
      <c r="N81" s="522"/>
      <c r="O81" s="522"/>
      <c r="P81" s="522"/>
      <c r="Q81" s="522"/>
      <c r="R81" s="522"/>
      <c r="S81" s="522"/>
      <c r="T81" s="522"/>
      <c r="U81" s="522"/>
      <c r="V81" s="522"/>
      <c r="W81" s="522"/>
      <c r="X81" s="522"/>
      <c r="Y81" s="522"/>
      <c r="Z81" s="522"/>
      <c r="AA81" s="522"/>
      <c r="AB81" s="522"/>
      <c r="AC81" s="522"/>
      <c r="AD81" s="522"/>
    </row>
    <row r="82" spans="1:30" customFormat="1" ht="15" customHeight="1">
      <c r="A82" s="196"/>
      <c r="B82" s="220"/>
      <c r="C82" s="220"/>
      <c r="D82" s="220"/>
      <c r="E82" s="220"/>
      <c r="F82" s="220"/>
      <c r="G82" s="220"/>
      <c r="H82" s="220"/>
      <c r="I82" s="220"/>
      <c r="J82" s="220"/>
      <c r="K82" s="220"/>
      <c r="L82" s="220"/>
      <c r="M82" s="220"/>
      <c r="N82" s="220"/>
      <c r="O82" s="220"/>
      <c r="P82" s="220"/>
      <c r="Q82" s="220"/>
      <c r="R82" s="220"/>
      <c r="S82" s="220"/>
      <c r="T82" s="220"/>
      <c r="U82" s="220"/>
      <c r="V82" s="220"/>
      <c r="W82" s="220"/>
      <c r="X82" s="220"/>
      <c r="Y82" s="220"/>
      <c r="Z82" s="220"/>
      <c r="AA82" s="220"/>
      <c r="AB82" s="220"/>
      <c r="AC82" s="220"/>
      <c r="AD82" s="220"/>
    </row>
    <row r="83" spans="1:30" customFormat="1" ht="15" customHeight="1">
      <c r="A83" s="196"/>
      <c r="B83" s="220"/>
      <c r="C83" s="523" t="s">
        <v>5978</v>
      </c>
      <c r="D83" s="523"/>
      <c r="E83" s="523"/>
      <c r="F83" s="523"/>
      <c r="G83" s="523"/>
      <c r="H83" s="523"/>
      <c r="I83" s="523"/>
      <c r="J83" s="523"/>
      <c r="K83" s="523"/>
      <c r="L83" s="523"/>
      <c r="M83" s="523"/>
      <c r="N83" s="523"/>
      <c r="O83" s="523"/>
      <c r="P83" s="523"/>
      <c r="Q83" s="523"/>
      <c r="R83" s="523"/>
      <c r="S83" s="523"/>
      <c r="T83" s="523"/>
      <c r="U83" s="523"/>
      <c r="V83" s="523"/>
      <c r="W83" s="523"/>
      <c r="X83" s="523"/>
      <c r="Y83" s="523"/>
      <c r="Z83" s="523"/>
      <c r="AA83" s="523"/>
      <c r="AB83" s="523"/>
      <c r="AC83" s="523"/>
      <c r="AD83" s="523"/>
    </row>
    <row r="84" spans="1:30" customFormat="1" ht="72" customHeight="1">
      <c r="A84" s="196"/>
      <c r="B84" s="220"/>
      <c r="C84" s="522" t="s">
        <v>5979</v>
      </c>
      <c r="D84" s="522"/>
      <c r="E84" s="522"/>
      <c r="F84" s="522"/>
      <c r="G84" s="522"/>
      <c r="H84" s="522"/>
      <c r="I84" s="522"/>
      <c r="J84" s="522"/>
      <c r="K84" s="522"/>
      <c r="L84" s="522"/>
      <c r="M84" s="522"/>
      <c r="N84" s="522"/>
      <c r="O84" s="522"/>
      <c r="P84" s="522"/>
      <c r="Q84" s="522"/>
      <c r="R84" s="522"/>
      <c r="S84" s="522"/>
      <c r="T84" s="522"/>
      <c r="U84" s="522"/>
      <c r="V84" s="522"/>
      <c r="W84" s="522"/>
      <c r="X84" s="522"/>
      <c r="Y84" s="522"/>
      <c r="Z84" s="522"/>
      <c r="AA84" s="522"/>
      <c r="AB84" s="522"/>
      <c r="AC84" s="522"/>
      <c r="AD84" s="522"/>
    </row>
    <row r="85" spans="1:30" customFormat="1" ht="14.25">
      <c r="A85" s="196"/>
      <c r="B85" s="220"/>
      <c r="C85" s="221"/>
      <c r="D85" s="221"/>
      <c r="E85" s="221"/>
      <c r="F85" s="221"/>
      <c r="G85" s="221"/>
      <c r="H85" s="221"/>
      <c r="I85" s="221"/>
      <c r="J85" s="221"/>
      <c r="K85" s="221"/>
      <c r="L85" s="221"/>
      <c r="M85" s="221"/>
      <c r="N85" s="221"/>
      <c r="O85" s="221"/>
      <c r="P85" s="221"/>
      <c r="Q85" s="221"/>
      <c r="R85" s="221"/>
      <c r="S85" s="221"/>
      <c r="T85" s="221"/>
      <c r="U85" s="221"/>
      <c r="V85" s="221"/>
      <c r="W85" s="221"/>
      <c r="X85" s="221"/>
      <c r="Y85" s="221"/>
      <c r="Z85" s="221"/>
      <c r="AA85" s="221"/>
      <c r="AB85" s="221"/>
      <c r="AC85" s="221"/>
      <c r="AD85" s="221"/>
    </row>
    <row r="86" spans="1:30" customFormat="1" ht="15" customHeight="1">
      <c r="A86" s="196"/>
      <c r="B86" s="220"/>
      <c r="C86" s="523" t="s">
        <v>5980</v>
      </c>
      <c r="D86" s="523"/>
      <c r="E86" s="523"/>
      <c r="F86" s="523"/>
      <c r="G86" s="523"/>
      <c r="H86" s="523"/>
      <c r="I86" s="523"/>
      <c r="J86" s="523"/>
      <c r="K86" s="523"/>
      <c r="L86" s="523"/>
      <c r="M86" s="523"/>
      <c r="N86" s="523"/>
      <c r="O86" s="523"/>
      <c r="P86" s="523"/>
      <c r="Q86" s="523"/>
      <c r="R86" s="523"/>
      <c r="S86" s="523"/>
      <c r="T86" s="523"/>
      <c r="U86" s="523"/>
      <c r="V86" s="523"/>
      <c r="W86" s="523"/>
      <c r="X86" s="523"/>
      <c r="Y86" s="523"/>
      <c r="Z86" s="523"/>
      <c r="AA86" s="523"/>
      <c r="AB86" s="523"/>
      <c r="AC86" s="523"/>
      <c r="AD86" s="523"/>
    </row>
    <row r="87" spans="1:30" customFormat="1" ht="72" customHeight="1">
      <c r="A87" s="196"/>
      <c r="B87" s="220"/>
      <c r="C87" s="522" t="s">
        <v>5981</v>
      </c>
      <c r="D87" s="522"/>
      <c r="E87" s="522"/>
      <c r="F87" s="522"/>
      <c r="G87" s="522"/>
      <c r="H87" s="522"/>
      <c r="I87" s="522"/>
      <c r="J87" s="522"/>
      <c r="K87" s="522"/>
      <c r="L87" s="522"/>
      <c r="M87" s="522"/>
      <c r="N87" s="522"/>
      <c r="O87" s="522"/>
      <c r="P87" s="522"/>
      <c r="Q87" s="522"/>
      <c r="R87" s="522"/>
      <c r="S87" s="522"/>
      <c r="T87" s="522"/>
      <c r="U87" s="522"/>
      <c r="V87" s="522"/>
      <c r="W87" s="522"/>
      <c r="X87" s="522"/>
      <c r="Y87" s="522"/>
      <c r="Z87" s="522"/>
      <c r="AA87" s="522"/>
      <c r="AB87" s="522"/>
      <c r="AC87" s="522"/>
      <c r="AD87" s="522"/>
    </row>
    <row r="88" spans="1:30" customFormat="1" ht="14.25">
      <c r="A88" s="196"/>
      <c r="B88" s="220"/>
      <c r="C88" s="221"/>
      <c r="D88" s="221"/>
      <c r="E88" s="221"/>
      <c r="F88" s="221"/>
      <c r="G88" s="221"/>
      <c r="H88" s="221"/>
      <c r="I88" s="221"/>
      <c r="J88" s="221"/>
      <c r="K88" s="221"/>
      <c r="L88" s="221"/>
      <c r="M88" s="221"/>
      <c r="N88" s="221"/>
      <c r="O88" s="221"/>
      <c r="P88" s="221"/>
      <c r="Q88" s="221"/>
      <c r="R88" s="221"/>
      <c r="S88" s="221"/>
      <c r="T88" s="221"/>
      <c r="U88" s="221"/>
      <c r="V88" s="221"/>
      <c r="W88" s="221"/>
      <c r="X88" s="221"/>
      <c r="Y88" s="221"/>
      <c r="Z88" s="221"/>
      <c r="AA88" s="221"/>
      <c r="AB88" s="221"/>
      <c r="AC88" s="221"/>
      <c r="AD88" s="221"/>
    </row>
    <row r="89" spans="1:30" customFormat="1" ht="15" customHeight="1">
      <c r="A89" s="196"/>
      <c r="B89" s="220"/>
      <c r="C89" s="523" t="s">
        <v>5982</v>
      </c>
      <c r="D89" s="523"/>
      <c r="E89" s="523"/>
      <c r="F89" s="523"/>
      <c r="G89" s="523"/>
      <c r="H89" s="523"/>
      <c r="I89" s="523"/>
      <c r="J89" s="523"/>
      <c r="K89" s="523"/>
      <c r="L89" s="523"/>
      <c r="M89" s="523"/>
      <c r="N89" s="523"/>
      <c r="O89" s="523"/>
      <c r="P89" s="523"/>
      <c r="Q89" s="523"/>
      <c r="R89" s="523"/>
      <c r="S89" s="523"/>
      <c r="T89" s="523"/>
      <c r="U89" s="523"/>
      <c r="V89" s="523"/>
      <c r="W89" s="523"/>
      <c r="X89" s="523"/>
      <c r="Y89" s="523"/>
      <c r="Z89" s="523"/>
      <c r="AA89" s="523"/>
      <c r="AB89" s="523"/>
      <c r="AC89" s="523"/>
      <c r="AD89" s="523"/>
    </row>
    <row r="90" spans="1:30" customFormat="1" ht="48" customHeight="1">
      <c r="A90" s="196"/>
      <c r="B90" s="220"/>
      <c r="C90" s="522" t="s">
        <v>5983</v>
      </c>
      <c r="D90" s="522"/>
      <c r="E90" s="522"/>
      <c r="F90" s="522"/>
      <c r="G90" s="522"/>
      <c r="H90" s="522"/>
      <c r="I90" s="522"/>
      <c r="J90" s="522"/>
      <c r="K90" s="522"/>
      <c r="L90" s="522"/>
      <c r="M90" s="522"/>
      <c r="N90" s="522"/>
      <c r="O90" s="522"/>
      <c r="P90" s="522"/>
      <c r="Q90" s="522"/>
      <c r="R90" s="522"/>
      <c r="S90" s="522"/>
      <c r="T90" s="522"/>
      <c r="U90" s="522"/>
      <c r="V90" s="522"/>
      <c r="W90" s="522"/>
      <c r="X90" s="522"/>
      <c r="Y90" s="522"/>
      <c r="Z90" s="522"/>
      <c r="AA90" s="522"/>
      <c r="AB90" s="522"/>
      <c r="AC90" s="522"/>
      <c r="AD90" s="522"/>
    </row>
    <row r="91" spans="1:30" customFormat="1" ht="14.25">
      <c r="A91" s="196"/>
      <c r="B91" s="220"/>
      <c r="C91" s="221"/>
      <c r="D91" s="221"/>
      <c r="E91" s="221"/>
      <c r="F91" s="221"/>
      <c r="G91" s="221"/>
      <c r="H91" s="221"/>
      <c r="I91" s="221"/>
      <c r="J91" s="221"/>
      <c r="K91" s="221"/>
      <c r="L91" s="221"/>
      <c r="M91" s="221"/>
      <c r="N91" s="221"/>
      <c r="O91" s="221"/>
      <c r="P91" s="221"/>
      <c r="Q91" s="221"/>
      <c r="R91" s="221"/>
      <c r="S91" s="221"/>
      <c r="T91" s="221"/>
      <c r="U91" s="221"/>
      <c r="V91" s="221"/>
      <c r="W91" s="221"/>
      <c r="X91" s="221"/>
      <c r="Y91" s="221"/>
      <c r="Z91" s="221"/>
      <c r="AA91" s="221"/>
      <c r="AB91" s="221"/>
      <c r="AC91" s="221"/>
      <c r="AD91" s="221"/>
    </row>
    <row r="92" spans="1:30" customFormat="1" ht="15" customHeight="1">
      <c r="A92" s="196"/>
      <c r="B92" s="220"/>
      <c r="C92" s="523" t="s">
        <v>5984</v>
      </c>
      <c r="D92" s="523"/>
      <c r="E92" s="523"/>
      <c r="F92" s="523"/>
      <c r="G92" s="523"/>
      <c r="H92" s="523"/>
      <c r="I92" s="523"/>
      <c r="J92" s="523"/>
      <c r="K92" s="523"/>
      <c r="L92" s="523"/>
      <c r="M92" s="523"/>
      <c r="N92" s="523"/>
      <c r="O92" s="523"/>
      <c r="P92" s="523"/>
      <c r="Q92" s="523"/>
      <c r="R92" s="523"/>
      <c r="S92" s="523"/>
      <c r="T92" s="523"/>
      <c r="U92" s="523"/>
      <c r="V92" s="523"/>
      <c r="W92" s="523"/>
      <c r="X92" s="523"/>
      <c r="Y92" s="523"/>
      <c r="Z92" s="523"/>
      <c r="AA92" s="523"/>
      <c r="AB92" s="523"/>
      <c r="AC92" s="523"/>
      <c r="AD92" s="523"/>
    </row>
    <row r="93" spans="1:30" customFormat="1" ht="36" customHeight="1">
      <c r="A93" s="196"/>
      <c r="B93" s="220"/>
      <c r="C93" s="522" t="s">
        <v>5985</v>
      </c>
      <c r="D93" s="522"/>
      <c r="E93" s="522"/>
      <c r="F93" s="522"/>
      <c r="G93" s="522"/>
      <c r="H93" s="522"/>
      <c r="I93" s="522"/>
      <c r="J93" s="522"/>
      <c r="K93" s="522"/>
      <c r="L93" s="522"/>
      <c r="M93" s="522"/>
      <c r="N93" s="522"/>
      <c r="O93" s="522"/>
      <c r="P93" s="522"/>
      <c r="Q93" s="522"/>
      <c r="R93" s="522"/>
      <c r="S93" s="522"/>
      <c r="T93" s="522"/>
      <c r="U93" s="522"/>
      <c r="V93" s="522"/>
      <c r="W93" s="522"/>
      <c r="X93" s="522"/>
      <c r="Y93" s="522"/>
      <c r="Z93" s="522"/>
      <c r="AA93" s="522"/>
      <c r="AB93" s="522"/>
      <c r="AC93" s="522"/>
      <c r="AD93" s="522"/>
    </row>
    <row r="94" spans="1:30" customFormat="1" ht="14.25">
      <c r="A94" s="196"/>
      <c r="B94" s="220"/>
      <c r="C94" s="221"/>
      <c r="D94" s="221"/>
      <c r="E94" s="221"/>
      <c r="F94" s="221"/>
      <c r="G94" s="221"/>
      <c r="H94" s="221"/>
      <c r="I94" s="221"/>
      <c r="J94" s="221"/>
      <c r="K94" s="221"/>
      <c r="L94" s="221"/>
      <c r="M94" s="221"/>
      <c r="N94" s="221"/>
      <c r="O94" s="221"/>
      <c r="P94" s="221"/>
      <c r="Q94" s="221"/>
      <c r="R94" s="221"/>
      <c r="S94" s="221"/>
      <c r="T94" s="221"/>
      <c r="U94" s="221"/>
      <c r="V94" s="221"/>
      <c r="W94" s="221"/>
      <c r="X94" s="221"/>
      <c r="Y94" s="221"/>
      <c r="Z94" s="221"/>
      <c r="AA94" s="221"/>
      <c r="AB94" s="221"/>
      <c r="AC94" s="221"/>
      <c r="AD94" s="221"/>
    </row>
    <row r="95" spans="1:30" customFormat="1" ht="15" customHeight="1">
      <c r="A95" s="196"/>
      <c r="B95" s="220"/>
      <c r="C95" s="523" t="s">
        <v>5986</v>
      </c>
      <c r="D95" s="523"/>
      <c r="E95" s="523"/>
      <c r="F95" s="523"/>
      <c r="G95" s="523"/>
      <c r="H95" s="523"/>
      <c r="I95" s="523"/>
      <c r="J95" s="523"/>
      <c r="K95" s="523"/>
      <c r="L95" s="523"/>
      <c r="M95" s="523"/>
      <c r="N95" s="523"/>
      <c r="O95" s="523"/>
      <c r="P95" s="523"/>
      <c r="Q95" s="523"/>
      <c r="R95" s="523"/>
      <c r="S95" s="523"/>
      <c r="T95" s="523"/>
      <c r="U95" s="523"/>
      <c r="V95" s="523"/>
      <c r="W95" s="523"/>
      <c r="X95" s="523"/>
      <c r="Y95" s="523"/>
      <c r="Z95" s="523"/>
      <c r="AA95" s="523"/>
      <c r="AB95" s="523"/>
      <c r="AC95" s="523"/>
      <c r="AD95" s="523"/>
    </row>
    <row r="96" spans="1:30" customFormat="1" ht="60" customHeight="1">
      <c r="A96" s="196"/>
      <c r="B96" s="220"/>
      <c r="C96" s="522" t="s">
        <v>5987</v>
      </c>
      <c r="D96" s="522"/>
      <c r="E96" s="522"/>
      <c r="F96" s="522"/>
      <c r="G96" s="522"/>
      <c r="H96" s="522"/>
      <c r="I96" s="522"/>
      <c r="J96" s="522"/>
      <c r="K96" s="522"/>
      <c r="L96" s="522"/>
      <c r="M96" s="522"/>
      <c r="N96" s="522"/>
      <c r="O96" s="522"/>
      <c r="P96" s="522"/>
      <c r="Q96" s="522"/>
      <c r="R96" s="522"/>
      <c r="S96" s="522"/>
      <c r="T96" s="522"/>
      <c r="U96" s="522"/>
      <c r="V96" s="522"/>
      <c r="W96" s="522"/>
      <c r="X96" s="522"/>
      <c r="Y96" s="522"/>
      <c r="Z96" s="522"/>
      <c r="AA96" s="522"/>
      <c r="AB96" s="522"/>
      <c r="AC96" s="522"/>
      <c r="AD96" s="522"/>
    </row>
    <row r="97" spans="1:30" customFormat="1" ht="14.25">
      <c r="A97" s="196"/>
      <c r="B97" s="220"/>
      <c r="C97" s="221"/>
      <c r="D97" s="221"/>
      <c r="E97" s="221"/>
      <c r="F97" s="221"/>
      <c r="G97" s="221"/>
      <c r="H97" s="221"/>
      <c r="I97" s="221"/>
      <c r="J97" s="221"/>
      <c r="K97" s="221"/>
      <c r="L97" s="221"/>
      <c r="M97" s="221"/>
      <c r="N97" s="221"/>
      <c r="O97" s="221"/>
      <c r="P97" s="221"/>
      <c r="Q97" s="221"/>
      <c r="R97" s="221"/>
      <c r="S97" s="221"/>
      <c r="T97" s="221"/>
      <c r="U97" s="221"/>
      <c r="V97" s="221"/>
      <c r="W97" s="221"/>
      <c r="X97" s="221"/>
      <c r="Y97" s="221"/>
      <c r="Z97" s="221"/>
      <c r="AA97" s="221"/>
      <c r="AB97" s="221"/>
      <c r="AC97" s="221"/>
      <c r="AD97" s="221"/>
    </row>
    <row r="98" spans="1:30" customFormat="1" ht="15" customHeight="1">
      <c r="A98" s="196"/>
      <c r="B98" s="220"/>
      <c r="C98" s="525" t="s">
        <v>5988</v>
      </c>
      <c r="D98" s="525"/>
      <c r="E98" s="525"/>
      <c r="F98" s="525"/>
      <c r="G98" s="525"/>
      <c r="H98" s="525"/>
      <c r="I98" s="525"/>
      <c r="J98" s="525"/>
      <c r="K98" s="525"/>
      <c r="L98" s="525"/>
      <c r="M98" s="525"/>
      <c r="N98" s="525"/>
      <c r="O98" s="525"/>
      <c r="P98" s="525"/>
      <c r="Q98" s="525"/>
      <c r="R98" s="525"/>
      <c r="S98" s="525"/>
      <c r="T98" s="525"/>
      <c r="U98" s="525"/>
      <c r="V98" s="525"/>
      <c r="W98" s="525"/>
      <c r="X98" s="525"/>
      <c r="Y98" s="525"/>
      <c r="Z98" s="525"/>
      <c r="AA98" s="525"/>
      <c r="AB98" s="525"/>
      <c r="AC98" s="525"/>
      <c r="AD98" s="525"/>
    </row>
    <row r="99" spans="1:30" customFormat="1" ht="24" customHeight="1">
      <c r="A99" s="196"/>
      <c r="B99" s="220"/>
      <c r="C99" s="522" t="s">
        <v>5989</v>
      </c>
      <c r="D99" s="522"/>
      <c r="E99" s="522"/>
      <c r="F99" s="522"/>
      <c r="G99" s="522"/>
      <c r="H99" s="522"/>
      <c r="I99" s="522"/>
      <c r="J99" s="522"/>
      <c r="K99" s="522"/>
      <c r="L99" s="522"/>
      <c r="M99" s="522"/>
      <c r="N99" s="522"/>
      <c r="O99" s="522"/>
      <c r="P99" s="522"/>
      <c r="Q99" s="522"/>
      <c r="R99" s="522"/>
      <c r="S99" s="522"/>
      <c r="T99" s="522"/>
      <c r="U99" s="522"/>
      <c r="V99" s="522"/>
      <c r="W99" s="522"/>
      <c r="X99" s="522"/>
      <c r="Y99" s="522"/>
      <c r="Z99" s="522"/>
      <c r="AA99" s="522"/>
      <c r="AB99" s="522"/>
      <c r="AC99" s="522"/>
      <c r="AD99" s="522"/>
    </row>
    <row r="100" spans="1:30" customFormat="1" thickBot="1">
      <c r="A100" s="196"/>
      <c r="B100" s="220"/>
      <c r="C100" s="221"/>
      <c r="D100" s="221"/>
      <c r="E100" s="221"/>
      <c r="F100" s="221"/>
      <c r="G100" s="221"/>
      <c r="H100" s="221"/>
      <c r="I100" s="221"/>
      <c r="J100" s="221"/>
      <c r="K100" s="221"/>
      <c r="L100" s="221"/>
      <c r="M100" s="221"/>
      <c r="N100" s="221"/>
      <c r="O100" s="221"/>
      <c r="P100" s="221"/>
      <c r="Q100" s="221"/>
      <c r="R100" s="221"/>
      <c r="S100" s="221"/>
      <c r="T100" s="221"/>
      <c r="U100" s="221"/>
      <c r="V100" s="221"/>
      <c r="W100" s="221"/>
      <c r="X100" s="221"/>
      <c r="Y100" s="221"/>
      <c r="Z100" s="221"/>
      <c r="AA100" s="221"/>
      <c r="AB100" s="221"/>
      <c r="AC100" s="221"/>
      <c r="AD100" s="221"/>
    </row>
    <row r="101" spans="1:30" customFormat="1" ht="15" customHeight="1" thickBot="1">
      <c r="A101" s="287"/>
      <c r="B101" s="396" t="s">
        <v>5990</v>
      </c>
      <c r="C101" s="397"/>
      <c r="D101" s="397"/>
      <c r="E101" s="397"/>
      <c r="F101" s="397"/>
      <c r="G101" s="397"/>
      <c r="H101" s="397"/>
      <c r="I101" s="397"/>
      <c r="J101" s="397"/>
      <c r="K101" s="397"/>
      <c r="L101" s="397"/>
      <c r="M101" s="397"/>
      <c r="N101" s="397"/>
      <c r="O101" s="397"/>
      <c r="P101" s="397"/>
      <c r="Q101" s="397"/>
      <c r="R101" s="397"/>
      <c r="S101" s="397"/>
      <c r="T101" s="397"/>
      <c r="U101" s="397"/>
      <c r="V101" s="397"/>
      <c r="W101" s="397"/>
      <c r="X101" s="397"/>
      <c r="Y101" s="397"/>
      <c r="Z101" s="397"/>
      <c r="AA101" s="397"/>
      <c r="AB101" s="397"/>
      <c r="AC101" s="397"/>
      <c r="AD101" s="398"/>
    </row>
    <row r="102" spans="1:30" customFormat="1" ht="14.25">
      <c r="A102" s="196"/>
      <c r="B102" s="220"/>
      <c r="C102" s="220"/>
      <c r="D102" s="220"/>
      <c r="E102" s="220"/>
      <c r="F102" s="220"/>
      <c r="G102" s="220"/>
      <c r="H102" s="220"/>
      <c r="I102" s="220"/>
      <c r="J102" s="220"/>
      <c r="K102" s="220"/>
      <c r="L102" s="220"/>
      <c r="M102" s="220"/>
      <c r="N102" s="220"/>
      <c r="O102" s="220"/>
      <c r="P102" s="220"/>
      <c r="Q102" s="220"/>
      <c r="R102" s="220"/>
      <c r="S102" s="220"/>
      <c r="T102" s="220"/>
      <c r="U102" s="220"/>
      <c r="V102" s="220"/>
      <c r="W102" s="220"/>
      <c r="X102" s="220"/>
      <c r="Y102" s="220"/>
      <c r="Z102" s="220"/>
      <c r="AA102" s="220"/>
      <c r="AB102" s="220"/>
      <c r="AC102" s="220"/>
      <c r="AD102" s="220"/>
    </row>
    <row r="103" spans="1:30" customFormat="1" ht="15" customHeight="1">
      <c r="A103" s="196"/>
      <c r="B103" s="220"/>
      <c r="C103" s="523" t="s">
        <v>5991</v>
      </c>
      <c r="D103" s="523"/>
      <c r="E103" s="523"/>
      <c r="F103" s="523"/>
      <c r="G103" s="523"/>
      <c r="H103" s="523"/>
      <c r="I103" s="523"/>
      <c r="J103" s="523"/>
      <c r="K103" s="523"/>
      <c r="L103" s="523"/>
      <c r="M103" s="523"/>
      <c r="N103" s="523"/>
      <c r="O103" s="523"/>
      <c r="P103" s="523"/>
      <c r="Q103" s="523"/>
      <c r="R103" s="523"/>
      <c r="S103" s="523"/>
      <c r="T103" s="523"/>
      <c r="U103" s="523"/>
      <c r="V103" s="523"/>
      <c r="W103" s="523"/>
      <c r="X103" s="523"/>
      <c r="Y103" s="523"/>
      <c r="Z103" s="523"/>
      <c r="AA103" s="523"/>
      <c r="AB103" s="523"/>
      <c r="AC103" s="523"/>
      <c r="AD103" s="523"/>
    </row>
    <row r="104" spans="1:30" customFormat="1" ht="48" customHeight="1">
      <c r="A104" s="196"/>
      <c r="B104" s="220"/>
      <c r="C104" s="522" t="s">
        <v>5992</v>
      </c>
      <c r="D104" s="522"/>
      <c r="E104" s="522"/>
      <c r="F104" s="522"/>
      <c r="G104" s="522"/>
      <c r="H104" s="522"/>
      <c r="I104" s="522"/>
      <c r="J104" s="522"/>
      <c r="K104" s="522"/>
      <c r="L104" s="522"/>
      <c r="M104" s="522"/>
      <c r="N104" s="522"/>
      <c r="O104" s="522"/>
      <c r="P104" s="522"/>
      <c r="Q104" s="522"/>
      <c r="R104" s="522"/>
      <c r="S104" s="522"/>
      <c r="T104" s="522"/>
      <c r="U104" s="522"/>
      <c r="V104" s="522"/>
      <c r="W104" s="522"/>
      <c r="X104" s="522"/>
      <c r="Y104" s="522"/>
      <c r="Z104" s="522"/>
      <c r="AA104" s="522"/>
      <c r="AB104" s="522"/>
      <c r="AC104" s="522"/>
      <c r="AD104" s="522"/>
    </row>
    <row r="105" spans="1:30" customFormat="1" ht="14.25">
      <c r="A105" s="196"/>
      <c r="B105" s="220"/>
      <c r="C105" s="220"/>
      <c r="D105" s="220"/>
      <c r="E105" s="220"/>
      <c r="F105" s="220"/>
      <c r="G105" s="220"/>
      <c r="H105" s="220"/>
      <c r="I105" s="220"/>
      <c r="J105" s="220"/>
      <c r="K105" s="220"/>
      <c r="L105" s="220"/>
      <c r="M105" s="220"/>
      <c r="N105" s="220"/>
      <c r="O105" s="220"/>
      <c r="P105" s="220"/>
      <c r="Q105" s="220"/>
      <c r="R105" s="220"/>
      <c r="S105" s="220"/>
      <c r="T105" s="220"/>
      <c r="U105" s="220"/>
      <c r="V105" s="220"/>
      <c r="W105" s="220"/>
      <c r="X105" s="220"/>
      <c r="Y105" s="220"/>
      <c r="Z105" s="220"/>
      <c r="AA105" s="220"/>
      <c r="AB105" s="220"/>
      <c r="AC105" s="220"/>
      <c r="AD105" s="220"/>
    </row>
    <row r="106" spans="1:30" customFormat="1" ht="15" customHeight="1">
      <c r="A106" s="196"/>
      <c r="B106" s="220"/>
      <c r="C106" s="523" t="s">
        <v>5993</v>
      </c>
      <c r="D106" s="523"/>
      <c r="E106" s="523"/>
      <c r="F106" s="523"/>
      <c r="G106" s="523"/>
      <c r="H106" s="523"/>
      <c r="I106" s="523"/>
      <c r="J106" s="523"/>
      <c r="K106" s="523"/>
      <c r="L106" s="523"/>
      <c r="M106" s="523"/>
      <c r="N106" s="523"/>
      <c r="O106" s="523"/>
      <c r="P106" s="523"/>
      <c r="Q106" s="523"/>
      <c r="R106" s="523"/>
      <c r="S106" s="523"/>
      <c r="T106" s="523"/>
      <c r="U106" s="523"/>
      <c r="V106" s="523"/>
      <c r="W106" s="523"/>
      <c r="X106" s="523"/>
      <c r="Y106" s="523"/>
      <c r="Z106" s="523"/>
      <c r="AA106" s="523"/>
      <c r="AB106" s="523"/>
      <c r="AC106" s="523"/>
      <c r="AD106" s="523"/>
    </row>
    <row r="107" spans="1:30" customFormat="1" ht="48" customHeight="1">
      <c r="A107" s="288"/>
      <c r="B107" s="256"/>
      <c r="C107" s="522" t="s">
        <v>5994</v>
      </c>
      <c r="D107" s="522"/>
      <c r="E107" s="522"/>
      <c r="F107" s="522"/>
      <c r="G107" s="522"/>
      <c r="H107" s="522"/>
      <c r="I107" s="522"/>
      <c r="J107" s="522"/>
      <c r="K107" s="522"/>
      <c r="L107" s="522"/>
      <c r="M107" s="522"/>
      <c r="N107" s="522"/>
      <c r="O107" s="522"/>
      <c r="P107" s="522"/>
      <c r="Q107" s="522"/>
      <c r="R107" s="522"/>
      <c r="S107" s="522"/>
      <c r="T107" s="522"/>
      <c r="U107" s="522"/>
      <c r="V107" s="522"/>
      <c r="W107" s="522"/>
      <c r="X107" s="522"/>
      <c r="Y107" s="522"/>
      <c r="Z107" s="522"/>
      <c r="AA107" s="522"/>
      <c r="AB107" s="522"/>
      <c r="AC107" s="522"/>
      <c r="AD107" s="522"/>
    </row>
    <row r="108" spans="1:30" customFormat="1" ht="14.25">
      <c r="A108" s="196"/>
      <c r="B108" s="220"/>
      <c r="C108" s="220"/>
      <c r="D108" s="220"/>
      <c r="E108" s="220"/>
      <c r="F108" s="220"/>
      <c r="G108" s="220"/>
      <c r="H108" s="220"/>
      <c r="I108" s="220"/>
      <c r="J108" s="220"/>
      <c r="K108" s="220"/>
      <c r="L108" s="220"/>
      <c r="M108" s="220"/>
      <c r="N108" s="220"/>
      <c r="O108" s="220"/>
      <c r="P108" s="220"/>
      <c r="Q108" s="220"/>
      <c r="R108" s="220"/>
      <c r="S108" s="220"/>
      <c r="T108" s="220"/>
      <c r="U108" s="220"/>
      <c r="V108" s="220"/>
      <c r="W108" s="220"/>
      <c r="X108" s="220"/>
      <c r="Y108" s="220"/>
      <c r="Z108" s="220"/>
      <c r="AA108" s="220"/>
      <c r="AB108" s="220"/>
      <c r="AC108" s="220"/>
      <c r="AD108" s="220"/>
    </row>
    <row r="109" spans="1:30" customFormat="1" ht="15" customHeight="1">
      <c r="A109" s="196"/>
      <c r="B109" s="220"/>
      <c r="C109" s="523" t="s">
        <v>5995</v>
      </c>
      <c r="D109" s="523"/>
      <c r="E109" s="523"/>
      <c r="F109" s="523"/>
      <c r="G109" s="523"/>
      <c r="H109" s="523"/>
      <c r="I109" s="523"/>
      <c r="J109" s="523"/>
      <c r="K109" s="523"/>
      <c r="L109" s="523"/>
      <c r="M109" s="523"/>
      <c r="N109" s="523"/>
      <c r="O109" s="523"/>
      <c r="P109" s="523"/>
      <c r="Q109" s="523"/>
      <c r="R109" s="523"/>
      <c r="S109" s="523"/>
      <c r="T109" s="523"/>
      <c r="U109" s="523"/>
      <c r="V109" s="523"/>
      <c r="W109" s="523"/>
      <c r="X109" s="523"/>
      <c r="Y109" s="523"/>
      <c r="Z109" s="523"/>
      <c r="AA109" s="523"/>
      <c r="AB109" s="523"/>
      <c r="AC109" s="523"/>
      <c r="AD109" s="523"/>
    </row>
    <row r="110" spans="1:30" customFormat="1" ht="72" customHeight="1">
      <c r="A110" s="196"/>
      <c r="B110" s="220"/>
      <c r="C110" s="522" t="s">
        <v>5996</v>
      </c>
      <c r="D110" s="522"/>
      <c r="E110" s="522"/>
      <c r="F110" s="522"/>
      <c r="G110" s="522"/>
      <c r="H110" s="522"/>
      <c r="I110" s="522"/>
      <c r="J110" s="522"/>
      <c r="K110" s="522"/>
      <c r="L110" s="522"/>
      <c r="M110" s="522"/>
      <c r="N110" s="522"/>
      <c r="O110" s="522"/>
      <c r="P110" s="522"/>
      <c r="Q110" s="522"/>
      <c r="R110" s="522"/>
      <c r="S110" s="522"/>
      <c r="T110" s="522"/>
      <c r="U110" s="522"/>
      <c r="V110" s="522"/>
      <c r="W110" s="522"/>
      <c r="X110" s="522"/>
      <c r="Y110" s="522"/>
      <c r="Z110" s="522"/>
      <c r="AA110" s="522"/>
      <c r="AB110" s="522"/>
      <c r="AC110" s="522"/>
      <c r="AD110" s="522"/>
    </row>
    <row r="111" spans="1:30" customFormat="1" ht="14.25">
      <c r="A111" s="196"/>
      <c r="B111" s="220"/>
      <c r="C111" s="220"/>
      <c r="D111" s="220"/>
      <c r="E111" s="220"/>
      <c r="F111" s="220"/>
      <c r="G111" s="220"/>
      <c r="H111" s="220"/>
      <c r="I111" s="220"/>
      <c r="J111" s="220"/>
      <c r="K111" s="220"/>
      <c r="L111" s="220"/>
      <c r="M111" s="220"/>
      <c r="N111" s="220"/>
      <c r="O111" s="220"/>
      <c r="P111" s="220"/>
      <c r="Q111" s="220"/>
      <c r="R111" s="220"/>
      <c r="S111" s="220"/>
      <c r="T111" s="220"/>
      <c r="U111" s="220"/>
      <c r="V111" s="220"/>
      <c r="W111" s="220"/>
      <c r="X111" s="220"/>
      <c r="Y111" s="220"/>
      <c r="Z111" s="220"/>
      <c r="AA111" s="220"/>
      <c r="AB111" s="220"/>
      <c r="AC111" s="220"/>
      <c r="AD111" s="220"/>
    </row>
    <row r="112" spans="1:30" customFormat="1" ht="24" customHeight="1">
      <c r="A112" s="196"/>
      <c r="B112" s="220"/>
      <c r="C112" s="523" t="s">
        <v>5997</v>
      </c>
      <c r="D112" s="523"/>
      <c r="E112" s="523"/>
      <c r="F112" s="523"/>
      <c r="G112" s="523"/>
      <c r="H112" s="523"/>
      <c r="I112" s="523"/>
      <c r="J112" s="523"/>
      <c r="K112" s="523"/>
      <c r="L112" s="523"/>
      <c r="M112" s="523"/>
      <c r="N112" s="523"/>
      <c r="O112" s="523"/>
      <c r="P112" s="523"/>
      <c r="Q112" s="523"/>
      <c r="R112" s="523"/>
      <c r="S112" s="523"/>
      <c r="T112" s="523"/>
      <c r="U112" s="523"/>
      <c r="V112" s="523"/>
      <c r="W112" s="523"/>
      <c r="X112" s="523"/>
      <c r="Y112" s="523"/>
      <c r="Z112" s="523"/>
      <c r="AA112" s="523"/>
      <c r="AB112" s="523"/>
      <c r="AC112" s="523"/>
      <c r="AD112" s="523"/>
    </row>
    <row r="113" spans="1:30" customFormat="1" ht="60" customHeight="1">
      <c r="A113" s="196"/>
      <c r="B113" s="220"/>
      <c r="C113" s="522" t="s">
        <v>5998</v>
      </c>
      <c r="D113" s="522"/>
      <c r="E113" s="522"/>
      <c r="F113" s="522"/>
      <c r="G113" s="522"/>
      <c r="H113" s="522"/>
      <c r="I113" s="522"/>
      <c r="J113" s="522"/>
      <c r="K113" s="522"/>
      <c r="L113" s="522"/>
      <c r="M113" s="522"/>
      <c r="N113" s="522"/>
      <c r="O113" s="522"/>
      <c r="P113" s="522"/>
      <c r="Q113" s="522"/>
      <c r="R113" s="522"/>
      <c r="S113" s="522"/>
      <c r="T113" s="522"/>
      <c r="U113" s="522"/>
      <c r="V113" s="522"/>
      <c r="W113" s="522"/>
      <c r="X113" s="522"/>
      <c r="Y113" s="522"/>
      <c r="Z113" s="522"/>
      <c r="AA113" s="522"/>
      <c r="AB113" s="522"/>
      <c r="AC113" s="522"/>
      <c r="AD113" s="522"/>
    </row>
    <row r="114" spans="1:30" customFormat="1" ht="14.25">
      <c r="A114" s="196"/>
      <c r="B114" s="220"/>
      <c r="C114" s="220"/>
      <c r="D114" s="220"/>
      <c r="E114" s="220"/>
      <c r="F114" s="220"/>
      <c r="G114" s="220"/>
      <c r="H114" s="220"/>
      <c r="I114" s="220"/>
      <c r="J114" s="220"/>
      <c r="K114" s="220"/>
      <c r="L114" s="220"/>
      <c r="M114" s="220"/>
      <c r="N114" s="220"/>
      <c r="O114" s="220"/>
      <c r="P114" s="220"/>
      <c r="Q114" s="220"/>
      <c r="R114" s="220"/>
      <c r="S114" s="220"/>
      <c r="T114" s="220"/>
      <c r="U114" s="220"/>
      <c r="V114" s="220"/>
      <c r="W114" s="220"/>
      <c r="X114" s="220"/>
      <c r="Y114" s="220"/>
      <c r="Z114" s="220"/>
      <c r="AA114" s="220"/>
      <c r="AB114" s="220"/>
      <c r="AC114" s="220"/>
      <c r="AD114" s="220"/>
    </row>
    <row r="115" spans="1:30" customFormat="1" ht="15" customHeight="1">
      <c r="A115" s="196"/>
      <c r="B115" s="220"/>
      <c r="C115" s="523" t="s">
        <v>5999</v>
      </c>
      <c r="D115" s="523"/>
      <c r="E115" s="523"/>
      <c r="F115" s="523"/>
      <c r="G115" s="523"/>
      <c r="H115" s="523"/>
      <c r="I115" s="523"/>
      <c r="J115" s="523"/>
      <c r="K115" s="523"/>
      <c r="L115" s="523"/>
      <c r="M115" s="523"/>
      <c r="N115" s="523"/>
      <c r="O115" s="523"/>
      <c r="P115" s="523"/>
      <c r="Q115" s="523"/>
      <c r="R115" s="523"/>
      <c r="S115" s="523"/>
      <c r="T115" s="523"/>
      <c r="U115" s="523"/>
      <c r="V115" s="523"/>
      <c r="W115" s="523"/>
      <c r="X115" s="523"/>
      <c r="Y115" s="523"/>
      <c r="Z115" s="523"/>
      <c r="AA115" s="523"/>
      <c r="AB115" s="523"/>
      <c r="AC115" s="523"/>
      <c r="AD115" s="523"/>
    </row>
    <row r="116" spans="1:30" customFormat="1" ht="60" customHeight="1">
      <c r="A116" s="196"/>
      <c r="B116" s="220"/>
      <c r="C116" s="522" t="s">
        <v>6000</v>
      </c>
      <c r="D116" s="522"/>
      <c r="E116" s="522"/>
      <c r="F116" s="522"/>
      <c r="G116" s="522"/>
      <c r="H116" s="522"/>
      <c r="I116" s="522"/>
      <c r="J116" s="522"/>
      <c r="K116" s="522"/>
      <c r="L116" s="522"/>
      <c r="M116" s="522"/>
      <c r="N116" s="522"/>
      <c r="O116" s="522"/>
      <c r="P116" s="522"/>
      <c r="Q116" s="522"/>
      <c r="R116" s="522"/>
      <c r="S116" s="522"/>
      <c r="T116" s="522"/>
      <c r="U116" s="522"/>
      <c r="V116" s="522"/>
      <c r="W116" s="522"/>
      <c r="X116" s="522"/>
      <c r="Y116" s="522"/>
      <c r="Z116" s="522"/>
      <c r="AA116" s="522"/>
      <c r="AB116" s="522"/>
      <c r="AC116" s="522"/>
      <c r="AD116" s="522"/>
    </row>
    <row r="117" spans="1:30" customFormat="1" ht="14.25">
      <c r="A117" s="196"/>
      <c r="B117" s="220"/>
      <c r="C117" s="220"/>
      <c r="D117" s="220"/>
      <c r="E117" s="220"/>
      <c r="F117" s="220"/>
      <c r="G117" s="220"/>
      <c r="H117" s="220"/>
      <c r="I117" s="220"/>
      <c r="J117" s="220"/>
      <c r="K117" s="220"/>
      <c r="L117" s="220"/>
      <c r="M117" s="220"/>
      <c r="N117" s="220"/>
      <c r="O117" s="220"/>
      <c r="P117" s="220"/>
      <c r="Q117" s="220"/>
      <c r="R117" s="220"/>
      <c r="S117" s="220"/>
      <c r="T117" s="220"/>
      <c r="U117" s="220"/>
      <c r="V117" s="220"/>
      <c r="W117" s="220"/>
      <c r="X117" s="220"/>
      <c r="Y117" s="220"/>
      <c r="Z117" s="220"/>
      <c r="AA117" s="220"/>
      <c r="AB117" s="220"/>
      <c r="AC117" s="220"/>
      <c r="AD117" s="220"/>
    </row>
    <row r="118" spans="1:30" customFormat="1" ht="15" customHeight="1">
      <c r="A118" s="196"/>
      <c r="B118" s="220"/>
      <c r="C118" s="523" t="s">
        <v>6001</v>
      </c>
      <c r="D118" s="523"/>
      <c r="E118" s="523"/>
      <c r="F118" s="523"/>
      <c r="G118" s="523"/>
      <c r="H118" s="523"/>
      <c r="I118" s="523"/>
      <c r="J118" s="523"/>
      <c r="K118" s="523"/>
      <c r="L118" s="523"/>
      <c r="M118" s="523"/>
      <c r="N118" s="523"/>
      <c r="O118" s="523"/>
      <c r="P118" s="523"/>
      <c r="Q118" s="523"/>
      <c r="R118" s="523"/>
      <c r="S118" s="523"/>
      <c r="T118" s="523"/>
      <c r="U118" s="523"/>
      <c r="V118" s="523"/>
      <c r="W118" s="523"/>
      <c r="X118" s="523"/>
      <c r="Y118" s="523"/>
      <c r="Z118" s="523"/>
      <c r="AA118" s="523"/>
      <c r="AB118" s="523"/>
      <c r="AC118" s="523"/>
      <c r="AD118" s="523"/>
    </row>
    <row r="119" spans="1:30" customFormat="1" ht="48" customHeight="1">
      <c r="A119" s="196"/>
      <c r="B119" s="220"/>
      <c r="C119" s="522" t="s">
        <v>6002</v>
      </c>
      <c r="D119" s="522"/>
      <c r="E119" s="522"/>
      <c r="F119" s="522"/>
      <c r="G119" s="522"/>
      <c r="H119" s="522"/>
      <c r="I119" s="522"/>
      <c r="J119" s="522"/>
      <c r="K119" s="522"/>
      <c r="L119" s="522"/>
      <c r="M119" s="522"/>
      <c r="N119" s="522"/>
      <c r="O119" s="522"/>
      <c r="P119" s="522"/>
      <c r="Q119" s="522"/>
      <c r="R119" s="522"/>
      <c r="S119" s="522"/>
      <c r="T119" s="522"/>
      <c r="U119" s="522"/>
      <c r="V119" s="522"/>
      <c r="W119" s="522"/>
      <c r="X119" s="522"/>
      <c r="Y119" s="522"/>
      <c r="Z119" s="522"/>
      <c r="AA119" s="522"/>
      <c r="AB119" s="522"/>
      <c r="AC119" s="522"/>
      <c r="AD119" s="522"/>
    </row>
    <row r="120" spans="1:30" customFormat="1" ht="16.5" customHeight="1">
      <c r="A120" s="196"/>
      <c r="B120" s="220"/>
      <c r="C120" s="220"/>
      <c r="D120" s="220"/>
      <c r="E120" s="220"/>
      <c r="F120" s="220"/>
      <c r="G120" s="220"/>
      <c r="H120" s="220"/>
      <c r="I120" s="220"/>
      <c r="J120" s="220"/>
      <c r="K120" s="220"/>
      <c r="L120" s="220"/>
      <c r="M120" s="220"/>
      <c r="N120" s="220"/>
      <c r="O120" s="220"/>
      <c r="P120" s="220"/>
      <c r="Q120" s="220"/>
      <c r="R120" s="220"/>
      <c r="S120" s="220"/>
      <c r="T120" s="220"/>
      <c r="U120" s="220"/>
      <c r="V120" s="220"/>
      <c r="W120" s="220"/>
      <c r="X120" s="220"/>
      <c r="Y120" s="220"/>
      <c r="Z120" s="220"/>
      <c r="AA120" s="220"/>
      <c r="AB120" s="220"/>
      <c r="AC120" s="220"/>
      <c r="AD120" s="220"/>
    </row>
    <row r="121" spans="1:30" customFormat="1" ht="15" customHeight="1">
      <c r="A121" s="196"/>
      <c r="B121" s="220"/>
      <c r="C121" s="523" t="s">
        <v>6003</v>
      </c>
      <c r="D121" s="523"/>
      <c r="E121" s="523"/>
      <c r="F121" s="523"/>
      <c r="G121" s="523"/>
      <c r="H121" s="523"/>
      <c r="I121" s="523"/>
      <c r="J121" s="523"/>
      <c r="K121" s="523"/>
      <c r="L121" s="523"/>
      <c r="M121" s="523"/>
      <c r="N121" s="523"/>
      <c r="O121" s="523"/>
      <c r="P121" s="523"/>
      <c r="Q121" s="523"/>
      <c r="R121" s="523"/>
      <c r="S121" s="523"/>
      <c r="T121" s="523"/>
      <c r="U121" s="523"/>
      <c r="V121" s="523"/>
      <c r="W121" s="523"/>
      <c r="X121" s="523"/>
      <c r="Y121" s="523"/>
      <c r="Z121" s="523"/>
      <c r="AA121" s="523"/>
      <c r="AB121" s="523"/>
      <c r="AC121" s="523"/>
      <c r="AD121" s="523"/>
    </row>
    <row r="122" spans="1:30" customFormat="1" ht="60" customHeight="1">
      <c r="A122" s="196"/>
      <c r="B122" s="220"/>
      <c r="C122" s="522" t="s">
        <v>6004</v>
      </c>
      <c r="D122" s="522"/>
      <c r="E122" s="522"/>
      <c r="F122" s="522"/>
      <c r="G122" s="522"/>
      <c r="H122" s="522"/>
      <c r="I122" s="522"/>
      <c r="J122" s="522"/>
      <c r="K122" s="522"/>
      <c r="L122" s="522"/>
      <c r="M122" s="522"/>
      <c r="N122" s="522"/>
      <c r="O122" s="522"/>
      <c r="P122" s="522"/>
      <c r="Q122" s="522"/>
      <c r="R122" s="522"/>
      <c r="S122" s="522"/>
      <c r="T122" s="522"/>
      <c r="U122" s="522"/>
      <c r="V122" s="522"/>
      <c r="W122" s="522"/>
      <c r="X122" s="522"/>
      <c r="Y122" s="522"/>
      <c r="Z122" s="522"/>
      <c r="AA122" s="522"/>
      <c r="AB122" s="522"/>
      <c r="AC122" s="522"/>
      <c r="AD122" s="522"/>
    </row>
    <row r="123" spans="1:30" customFormat="1" ht="14.25">
      <c r="A123" s="196"/>
      <c r="B123" s="220"/>
      <c r="C123" s="220"/>
      <c r="D123" s="220"/>
      <c r="E123" s="220"/>
      <c r="F123" s="220"/>
      <c r="G123" s="220"/>
      <c r="H123" s="220"/>
      <c r="I123" s="220"/>
      <c r="J123" s="220"/>
      <c r="K123" s="220"/>
      <c r="L123" s="220"/>
      <c r="M123" s="220"/>
      <c r="N123" s="220"/>
      <c r="O123" s="220"/>
      <c r="P123" s="220"/>
      <c r="Q123" s="220"/>
      <c r="R123" s="220"/>
      <c r="S123" s="220"/>
      <c r="T123" s="220"/>
      <c r="U123" s="220"/>
      <c r="V123" s="220"/>
      <c r="W123" s="220"/>
      <c r="X123" s="220"/>
      <c r="Y123" s="220"/>
      <c r="Z123" s="220"/>
      <c r="AA123" s="220"/>
      <c r="AB123" s="220"/>
      <c r="AC123" s="220"/>
      <c r="AD123" s="220"/>
    </row>
    <row r="124" spans="1:30" customFormat="1" ht="15" customHeight="1">
      <c r="A124" s="196"/>
      <c r="B124" s="220"/>
      <c r="C124" s="523" t="s">
        <v>6005</v>
      </c>
      <c r="D124" s="523"/>
      <c r="E124" s="523"/>
      <c r="F124" s="523"/>
      <c r="G124" s="523"/>
      <c r="H124" s="523"/>
      <c r="I124" s="523"/>
      <c r="J124" s="523"/>
      <c r="K124" s="523"/>
      <c r="L124" s="523"/>
      <c r="M124" s="523"/>
      <c r="N124" s="523"/>
      <c r="O124" s="523"/>
      <c r="P124" s="523"/>
      <c r="Q124" s="523"/>
      <c r="R124" s="523"/>
      <c r="S124" s="523"/>
      <c r="T124" s="523"/>
      <c r="U124" s="523"/>
      <c r="V124" s="523"/>
      <c r="W124" s="523"/>
      <c r="X124" s="523"/>
      <c r="Y124" s="523"/>
      <c r="Z124" s="523"/>
      <c r="AA124" s="523"/>
      <c r="AB124" s="523"/>
      <c r="AC124" s="523"/>
      <c r="AD124" s="523"/>
    </row>
    <row r="125" spans="1:30" customFormat="1" ht="93.95" customHeight="1">
      <c r="A125" s="196"/>
      <c r="B125" s="220"/>
      <c r="C125" s="522" t="s">
        <v>6006</v>
      </c>
      <c r="D125" s="522"/>
      <c r="E125" s="522"/>
      <c r="F125" s="522"/>
      <c r="G125" s="522"/>
      <c r="H125" s="522"/>
      <c r="I125" s="522"/>
      <c r="J125" s="522"/>
      <c r="K125" s="522"/>
      <c r="L125" s="522"/>
      <c r="M125" s="522"/>
      <c r="N125" s="522"/>
      <c r="O125" s="522"/>
      <c r="P125" s="522"/>
      <c r="Q125" s="522"/>
      <c r="R125" s="522"/>
      <c r="S125" s="522"/>
      <c r="T125" s="522"/>
      <c r="U125" s="522"/>
      <c r="V125" s="522"/>
      <c r="W125" s="522"/>
      <c r="X125" s="522"/>
      <c r="Y125" s="522"/>
      <c r="Z125" s="522"/>
      <c r="AA125" s="522"/>
      <c r="AB125" s="522"/>
      <c r="AC125" s="522"/>
      <c r="AD125" s="522"/>
    </row>
    <row r="126" spans="1:30" customFormat="1" ht="14.25">
      <c r="A126" s="196"/>
      <c r="B126" s="220"/>
      <c r="C126" s="220"/>
      <c r="D126" s="220"/>
      <c r="E126" s="220"/>
      <c r="F126" s="220"/>
      <c r="G126" s="220"/>
      <c r="H126" s="220"/>
      <c r="I126" s="220"/>
      <c r="J126" s="220"/>
      <c r="K126" s="220"/>
      <c r="L126" s="220"/>
      <c r="M126" s="220"/>
      <c r="N126" s="220"/>
      <c r="O126" s="220"/>
      <c r="P126" s="220"/>
      <c r="Q126" s="220"/>
      <c r="R126" s="220"/>
      <c r="S126" s="220"/>
      <c r="T126" s="220"/>
      <c r="U126" s="220"/>
      <c r="V126" s="220"/>
      <c r="W126" s="220"/>
      <c r="X126" s="220"/>
      <c r="Y126" s="220"/>
      <c r="Z126" s="220"/>
      <c r="AA126" s="220"/>
      <c r="AB126" s="220"/>
      <c r="AC126" s="220"/>
      <c r="AD126" s="220"/>
    </row>
    <row r="127" spans="1:30" customFormat="1" ht="15" customHeight="1">
      <c r="A127" s="196"/>
      <c r="B127" s="220"/>
      <c r="C127" s="523" t="s">
        <v>6007</v>
      </c>
      <c r="D127" s="523"/>
      <c r="E127" s="523"/>
      <c r="F127" s="523"/>
      <c r="G127" s="523"/>
      <c r="H127" s="523"/>
      <c r="I127" s="523"/>
      <c r="J127" s="523"/>
      <c r="K127" s="523"/>
      <c r="L127" s="523"/>
      <c r="M127" s="523"/>
      <c r="N127" s="523"/>
      <c r="O127" s="523"/>
      <c r="P127" s="523"/>
      <c r="Q127" s="523"/>
      <c r="R127" s="523"/>
      <c r="S127" s="523"/>
      <c r="T127" s="523"/>
      <c r="U127" s="523"/>
      <c r="V127" s="523"/>
      <c r="W127" s="523"/>
      <c r="X127" s="523"/>
      <c r="Y127" s="523"/>
      <c r="Z127" s="523"/>
      <c r="AA127" s="523"/>
      <c r="AB127" s="523"/>
      <c r="AC127" s="523"/>
      <c r="AD127" s="523"/>
    </row>
    <row r="128" spans="1:30" customFormat="1" ht="60" customHeight="1">
      <c r="A128" s="196"/>
      <c r="B128" s="220"/>
      <c r="C128" s="522" t="s">
        <v>6008</v>
      </c>
      <c r="D128" s="522"/>
      <c r="E128" s="522"/>
      <c r="F128" s="522"/>
      <c r="G128" s="522"/>
      <c r="H128" s="522"/>
      <c r="I128" s="522"/>
      <c r="J128" s="522"/>
      <c r="K128" s="522"/>
      <c r="L128" s="522"/>
      <c r="M128" s="522"/>
      <c r="N128" s="522"/>
      <c r="O128" s="522"/>
      <c r="P128" s="522"/>
      <c r="Q128" s="522"/>
      <c r="R128" s="522"/>
      <c r="S128" s="522"/>
      <c r="T128" s="522"/>
      <c r="U128" s="522"/>
      <c r="V128" s="522"/>
      <c r="W128" s="522"/>
      <c r="X128" s="522"/>
      <c r="Y128" s="522"/>
      <c r="Z128" s="522"/>
      <c r="AA128" s="522"/>
      <c r="AB128" s="522"/>
      <c r="AC128" s="522"/>
      <c r="AD128" s="522"/>
    </row>
    <row r="129" spans="1:30" customFormat="1" ht="15" customHeight="1">
      <c r="A129" s="196"/>
      <c r="B129" s="220"/>
      <c r="C129" s="220"/>
      <c r="D129" s="220"/>
      <c r="E129" s="220"/>
      <c r="F129" s="220"/>
      <c r="G129" s="220"/>
      <c r="H129" s="220"/>
      <c r="I129" s="220"/>
      <c r="J129" s="220"/>
      <c r="K129" s="220"/>
      <c r="L129" s="220"/>
      <c r="M129" s="220"/>
      <c r="N129" s="220"/>
      <c r="O129" s="220"/>
      <c r="P129" s="220"/>
      <c r="Q129" s="220"/>
      <c r="R129" s="220"/>
      <c r="S129" s="220"/>
      <c r="T129" s="220"/>
      <c r="U129" s="220"/>
      <c r="V129" s="220"/>
      <c r="W129" s="220"/>
      <c r="X129" s="220"/>
      <c r="Y129" s="220"/>
      <c r="Z129" s="220"/>
      <c r="AA129" s="220"/>
      <c r="AB129" s="220"/>
      <c r="AC129" s="220"/>
      <c r="AD129" s="220"/>
    </row>
    <row r="130" spans="1:30" customFormat="1" ht="15" customHeight="1">
      <c r="A130" s="196"/>
      <c r="B130" s="220"/>
      <c r="C130" s="523" t="s">
        <v>6009</v>
      </c>
      <c r="D130" s="523"/>
      <c r="E130" s="523"/>
      <c r="F130" s="523"/>
      <c r="G130" s="523"/>
      <c r="H130" s="523"/>
      <c r="I130" s="523"/>
      <c r="J130" s="523"/>
      <c r="K130" s="523"/>
      <c r="L130" s="523"/>
      <c r="M130" s="523"/>
      <c r="N130" s="523"/>
      <c r="O130" s="523"/>
      <c r="P130" s="523"/>
      <c r="Q130" s="523"/>
      <c r="R130" s="523"/>
      <c r="S130" s="523"/>
      <c r="T130" s="523"/>
      <c r="U130" s="523"/>
      <c r="V130" s="523"/>
      <c r="W130" s="523"/>
      <c r="X130" s="523"/>
      <c r="Y130" s="523"/>
      <c r="Z130" s="523"/>
      <c r="AA130" s="523"/>
      <c r="AB130" s="523"/>
      <c r="AC130" s="523"/>
      <c r="AD130" s="523"/>
    </row>
    <row r="131" spans="1:30" customFormat="1" ht="96" customHeight="1">
      <c r="A131" s="196"/>
      <c r="B131" s="220"/>
      <c r="C131" s="522" t="s">
        <v>6010</v>
      </c>
      <c r="D131" s="522"/>
      <c r="E131" s="522"/>
      <c r="F131" s="522"/>
      <c r="G131" s="522"/>
      <c r="H131" s="522"/>
      <c r="I131" s="522"/>
      <c r="J131" s="522"/>
      <c r="K131" s="522"/>
      <c r="L131" s="522"/>
      <c r="M131" s="522"/>
      <c r="N131" s="522"/>
      <c r="O131" s="522"/>
      <c r="P131" s="522"/>
      <c r="Q131" s="522"/>
      <c r="R131" s="522"/>
      <c r="S131" s="522"/>
      <c r="T131" s="522"/>
      <c r="U131" s="522"/>
      <c r="V131" s="522"/>
      <c r="W131" s="522"/>
      <c r="X131" s="522"/>
      <c r="Y131" s="522"/>
      <c r="Z131" s="522"/>
      <c r="AA131" s="522"/>
      <c r="AB131" s="522"/>
      <c r="AC131" s="522"/>
      <c r="AD131" s="522"/>
    </row>
    <row r="132" spans="1:30" customFormat="1" ht="14.25">
      <c r="A132" s="196"/>
      <c r="B132" s="220"/>
      <c r="C132" s="221"/>
      <c r="D132" s="221"/>
      <c r="E132" s="221"/>
      <c r="F132" s="221"/>
      <c r="G132" s="221"/>
      <c r="H132" s="221"/>
      <c r="I132" s="221"/>
      <c r="J132" s="221"/>
      <c r="K132" s="221"/>
      <c r="L132" s="221"/>
      <c r="M132" s="221"/>
      <c r="N132" s="221"/>
      <c r="O132" s="221"/>
      <c r="P132" s="221"/>
      <c r="Q132" s="221"/>
      <c r="R132" s="221"/>
      <c r="S132" s="221"/>
      <c r="T132" s="221"/>
      <c r="U132" s="221"/>
      <c r="V132" s="221"/>
      <c r="W132" s="221"/>
      <c r="X132" s="221"/>
      <c r="Y132" s="221"/>
      <c r="Z132" s="221"/>
      <c r="AA132" s="221"/>
      <c r="AB132" s="221"/>
      <c r="AC132" s="221"/>
      <c r="AD132" s="221"/>
    </row>
    <row r="133" spans="1:30" customFormat="1" ht="15" customHeight="1">
      <c r="A133" s="196"/>
      <c r="B133" s="220"/>
      <c r="C133" s="523" t="s">
        <v>6011</v>
      </c>
      <c r="D133" s="523"/>
      <c r="E133" s="523"/>
      <c r="F133" s="523"/>
      <c r="G133" s="523"/>
      <c r="H133" s="523"/>
      <c r="I133" s="523"/>
      <c r="J133" s="523"/>
      <c r="K133" s="523"/>
      <c r="L133" s="523"/>
      <c r="M133" s="523"/>
      <c r="N133" s="523"/>
      <c r="O133" s="523"/>
      <c r="P133" s="523"/>
      <c r="Q133" s="523"/>
      <c r="R133" s="523"/>
      <c r="S133" s="523"/>
      <c r="T133" s="523"/>
      <c r="U133" s="523"/>
      <c r="V133" s="523"/>
      <c r="W133" s="523"/>
      <c r="X133" s="523"/>
      <c r="Y133" s="523"/>
      <c r="Z133" s="523"/>
      <c r="AA133" s="523"/>
      <c r="AB133" s="523"/>
      <c r="AC133" s="523"/>
      <c r="AD133" s="523"/>
    </row>
    <row r="134" spans="1:30" customFormat="1" ht="60" customHeight="1">
      <c r="A134" s="196"/>
      <c r="B134" s="220"/>
      <c r="C134" s="522" t="s">
        <v>6012</v>
      </c>
      <c r="D134" s="522"/>
      <c r="E134" s="522"/>
      <c r="F134" s="522"/>
      <c r="G134" s="522"/>
      <c r="H134" s="522"/>
      <c r="I134" s="522"/>
      <c r="J134" s="522"/>
      <c r="K134" s="522"/>
      <c r="L134" s="522"/>
      <c r="M134" s="522"/>
      <c r="N134" s="522"/>
      <c r="O134" s="522"/>
      <c r="P134" s="522"/>
      <c r="Q134" s="522"/>
      <c r="R134" s="522"/>
      <c r="S134" s="522"/>
      <c r="T134" s="522"/>
      <c r="U134" s="522"/>
      <c r="V134" s="522"/>
      <c r="W134" s="522"/>
      <c r="X134" s="522"/>
      <c r="Y134" s="522"/>
      <c r="Z134" s="522"/>
      <c r="AA134" s="522"/>
      <c r="AB134" s="522"/>
      <c r="AC134" s="522"/>
      <c r="AD134" s="522"/>
    </row>
    <row r="135" spans="1:30" customFormat="1" ht="14.25">
      <c r="A135" s="196"/>
      <c r="B135" s="220"/>
      <c r="C135" s="221"/>
      <c r="D135" s="221"/>
      <c r="E135" s="221"/>
      <c r="F135" s="221"/>
      <c r="G135" s="221"/>
      <c r="H135" s="221"/>
      <c r="I135" s="221"/>
      <c r="J135" s="221"/>
      <c r="K135" s="221"/>
      <c r="L135" s="221"/>
      <c r="M135" s="221"/>
      <c r="N135" s="221"/>
      <c r="O135" s="221"/>
      <c r="P135" s="221"/>
      <c r="Q135" s="221"/>
      <c r="R135" s="221"/>
      <c r="S135" s="221"/>
      <c r="T135" s="221"/>
      <c r="U135" s="221"/>
      <c r="V135" s="221"/>
      <c r="W135" s="221"/>
      <c r="X135" s="221"/>
      <c r="Y135" s="221"/>
      <c r="Z135" s="221"/>
      <c r="AA135" s="221"/>
      <c r="AB135" s="221"/>
      <c r="AC135" s="221"/>
      <c r="AD135" s="221"/>
    </row>
    <row r="136" spans="1:30" customFormat="1" ht="15" customHeight="1">
      <c r="A136" s="196"/>
      <c r="B136" s="220"/>
      <c r="C136" s="525" t="s">
        <v>6013</v>
      </c>
      <c r="D136" s="525"/>
      <c r="E136" s="525"/>
      <c r="F136" s="525"/>
      <c r="G136" s="525"/>
      <c r="H136" s="525"/>
      <c r="I136" s="525"/>
      <c r="J136" s="525"/>
      <c r="K136" s="525"/>
      <c r="L136" s="525"/>
      <c r="M136" s="525"/>
      <c r="N136" s="525"/>
      <c r="O136" s="525"/>
      <c r="P136" s="525"/>
      <c r="Q136" s="525"/>
      <c r="R136" s="525"/>
      <c r="S136" s="525"/>
      <c r="T136" s="525"/>
      <c r="U136" s="525"/>
      <c r="V136" s="525"/>
      <c r="W136" s="525"/>
      <c r="X136" s="525"/>
      <c r="Y136" s="525"/>
      <c r="Z136" s="525"/>
      <c r="AA136" s="525"/>
      <c r="AB136" s="525"/>
      <c r="AC136" s="525"/>
      <c r="AD136" s="525"/>
    </row>
    <row r="137" spans="1:30" customFormat="1" ht="24" customHeight="1">
      <c r="A137" s="196"/>
      <c r="B137" s="220"/>
      <c r="C137" s="522" t="s">
        <v>6014</v>
      </c>
      <c r="D137" s="522"/>
      <c r="E137" s="522"/>
      <c r="F137" s="522"/>
      <c r="G137" s="522"/>
      <c r="H137" s="522"/>
      <c r="I137" s="522"/>
      <c r="J137" s="522"/>
      <c r="K137" s="522"/>
      <c r="L137" s="522"/>
      <c r="M137" s="522"/>
      <c r="N137" s="522"/>
      <c r="O137" s="522"/>
      <c r="P137" s="522"/>
      <c r="Q137" s="522"/>
      <c r="R137" s="522"/>
      <c r="S137" s="522"/>
      <c r="T137" s="522"/>
      <c r="U137" s="522"/>
      <c r="V137" s="522"/>
      <c r="W137" s="522"/>
      <c r="X137" s="522"/>
      <c r="Y137" s="522"/>
      <c r="Z137" s="522"/>
      <c r="AA137" s="522"/>
      <c r="AB137" s="522"/>
      <c r="AC137" s="522"/>
      <c r="AD137" s="522"/>
    </row>
    <row r="138" spans="1:30" customFormat="1" thickBot="1">
      <c r="A138" s="196"/>
      <c r="B138" s="220"/>
      <c r="C138" s="221"/>
      <c r="D138" s="221"/>
      <c r="E138" s="221"/>
      <c r="F138" s="221"/>
      <c r="G138" s="221"/>
      <c r="H138" s="221"/>
      <c r="I138" s="221"/>
      <c r="J138" s="221"/>
      <c r="K138" s="221"/>
      <c r="L138" s="221"/>
      <c r="M138" s="221"/>
      <c r="N138" s="221"/>
      <c r="O138" s="221"/>
      <c r="P138" s="221"/>
      <c r="Q138" s="221"/>
      <c r="R138" s="221"/>
      <c r="S138" s="221"/>
      <c r="T138" s="221"/>
      <c r="U138" s="221"/>
      <c r="V138" s="221"/>
      <c r="W138" s="221"/>
      <c r="X138" s="221"/>
      <c r="Y138" s="221"/>
      <c r="Z138" s="221"/>
      <c r="AA138" s="221"/>
      <c r="AB138" s="221"/>
      <c r="AC138" s="221"/>
      <c r="AD138" s="221"/>
    </row>
    <row r="139" spans="1:30" customFormat="1" ht="15" customHeight="1" thickBot="1">
      <c r="A139" s="287"/>
      <c r="B139" s="396" t="s">
        <v>6015</v>
      </c>
      <c r="C139" s="397"/>
      <c r="D139" s="397"/>
      <c r="E139" s="397"/>
      <c r="F139" s="397"/>
      <c r="G139" s="397"/>
      <c r="H139" s="397"/>
      <c r="I139" s="397"/>
      <c r="J139" s="397"/>
      <c r="K139" s="397"/>
      <c r="L139" s="397"/>
      <c r="M139" s="397"/>
      <c r="N139" s="397"/>
      <c r="O139" s="397"/>
      <c r="P139" s="397"/>
      <c r="Q139" s="397"/>
      <c r="R139" s="397"/>
      <c r="S139" s="397"/>
      <c r="T139" s="397"/>
      <c r="U139" s="397"/>
      <c r="V139" s="397"/>
      <c r="W139" s="397"/>
      <c r="X139" s="397"/>
      <c r="Y139" s="397"/>
      <c r="Z139" s="397"/>
      <c r="AA139" s="397"/>
      <c r="AB139" s="397"/>
      <c r="AC139" s="397"/>
      <c r="AD139" s="398"/>
    </row>
    <row r="140" spans="1:30" customFormat="1" ht="14.25">
      <c r="A140" s="196"/>
      <c r="B140" s="220"/>
      <c r="C140" s="220"/>
      <c r="D140" s="220"/>
      <c r="E140" s="220"/>
      <c r="F140" s="220"/>
      <c r="G140" s="220"/>
      <c r="H140" s="220"/>
      <c r="I140" s="220"/>
      <c r="J140" s="220"/>
      <c r="K140" s="220"/>
      <c r="L140" s="220"/>
      <c r="M140" s="220"/>
      <c r="N140" s="220"/>
      <c r="O140" s="220"/>
      <c r="P140" s="220"/>
      <c r="Q140" s="220"/>
      <c r="R140" s="220"/>
      <c r="S140" s="220"/>
      <c r="T140" s="220"/>
      <c r="U140" s="220"/>
      <c r="V140" s="220"/>
      <c r="W140" s="220"/>
      <c r="X140" s="220"/>
      <c r="Y140" s="220"/>
      <c r="Z140" s="220"/>
      <c r="AA140" s="220"/>
      <c r="AB140" s="220"/>
      <c r="AC140" s="220"/>
      <c r="AD140" s="220"/>
    </row>
    <row r="141" spans="1:30" customFormat="1" ht="15" customHeight="1">
      <c r="A141" s="196"/>
      <c r="B141" s="220"/>
      <c r="C141" s="523" t="s">
        <v>6016</v>
      </c>
      <c r="D141" s="523"/>
      <c r="E141" s="523"/>
      <c r="F141" s="523"/>
      <c r="G141" s="523"/>
      <c r="H141" s="523"/>
      <c r="I141" s="523"/>
      <c r="J141" s="523"/>
      <c r="K141" s="523"/>
      <c r="L141" s="523"/>
      <c r="M141" s="523"/>
      <c r="N141" s="523"/>
      <c r="O141" s="523"/>
      <c r="P141" s="523"/>
      <c r="Q141" s="523"/>
      <c r="R141" s="523"/>
      <c r="S141" s="523"/>
      <c r="T141" s="523"/>
      <c r="U141" s="523"/>
      <c r="V141" s="523"/>
      <c r="W141" s="523"/>
      <c r="X141" s="523"/>
      <c r="Y141" s="523"/>
      <c r="Z141" s="523"/>
      <c r="AA141" s="523"/>
      <c r="AB141" s="523"/>
      <c r="AC141" s="523"/>
      <c r="AD141" s="523"/>
    </row>
    <row r="142" spans="1:30" customFormat="1" ht="48" customHeight="1">
      <c r="A142" s="196"/>
      <c r="B142" s="220"/>
      <c r="C142" s="522" t="s">
        <v>6017</v>
      </c>
      <c r="D142" s="522"/>
      <c r="E142" s="522"/>
      <c r="F142" s="522"/>
      <c r="G142" s="522"/>
      <c r="H142" s="522"/>
      <c r="I142" s="522"/>
      <c r="J142" s="522"/>
      <c r="K142" s="522"/>
      <c r="L142" s="522"/>
      <c r="M142" s="522"/>
      <c r="N142" s="522"/>
      <c r="O142" s="522"/>
      <c r="P142" s="522"/>
      <c r="Q142" s="522"/>
      <c r="R142" s="522"/>
      <c r="S142" s="522"/>
      <c r="T142" s="522"/>
      <c r="U142" s="522"/>
      <c r="V142" s="522"/>
      <c r="W142" s="522"/>
      <c r="X142" s="522"/>
      <c r="Y142" s="522"/>
      <c r="Z142" s="522"/>
      <c r="AA142" s="522"/>
      <c r="AB142" s="522"/>
      <c r="AC142" s="522"/>
      <c r="AD142" s="522"/>
    </row>
    <row r="143" spans="1:30" customFormat="1" ht="14.25">
      <c r="A143" s="196"/>
      <c r="B143" s="220"/>
      <c r="C143" s="220"/>
      <c r="D143" s="220"/>
      <c r="E143" s="220"/>
      <c r="F143" s="220"/>
      <c r="G143" s="220"/>
      <c r="H143" s="220"/>
      <c r="I143" s="220"/>
      <c r="J143" s="220"/>
      <c r="K143" s="220"/>
      <c r="L143" s="220"/>
      <c r="M143" s="220"/>
      <c r="N143" s="220"/>
      <c r="O143" s="220"/>
      <c r="P143" s="220"/>
      <c r="Q143" s="220"/>
      <c r="R143" s="220"/>
      <c r="S143" s="220"/>
      <c r="T143" s="220"/>
      <c r="U143" s="220"/>
      <c r="V143" s="220"/>
      <c r="W143" s="220"/>
      <c r="X143" s="220"/>
      <c r="Y143" s="220"/>
      <c r="Z143" s="220"/>
      <c r="AA143" s="220"/>
      <c r="AB143" s="220"/>
      <c r="AC143" s="220"/>
      <c r="AD143" s="220"/>
    </row>
    <row r="144" spans="1:30" customFormat="1" ht="15" customHeight="1">
      <c r="A144" s="196"/>
      <c r="B144" s="220"/>
      <c r="C144" s="523" t="s">
        <v>6018</v>
      </c>
      <c r="D144" s="523"/>
      <c r="E144" s="523"/>
      <c r="F144" s="523"/>
      <c r="G144" s="523"/>
      <c r="H144" s="523"/>
      <c r="I144" s="523"/>
      <c r="J144" s="523"/>
      <c r="K144" s="523"/>
      <c r="L144" s="523"/>
      <c r="M144" s="523"/>
      <c r="N144" s="523"/>
      <c r="O144" s="523"/>
      <c r="P144" s="523"/>
      <c r="Q144" s="523"/>
      <c r="R144" s="523"/>
      <c r="S144" s="523"/>
      <c r="T144" s="523"/>
      <c r="U144" s="523"/>
      <c r="V144" s="523"/>
      <c r="W144" s="523"/>
      <c r="X144" s="523"/>
      <c r="Y144" s="523"/>
      <c r="Z144" s="523"/>
      <c r="AA144" s="523"/>
      <c r="AB144" s="523"/>
      <c r="AC144" s="523"/>
      <c r="AD144" s="523"/>
    </row>
    <row r="145" spans="1:30" customFormat="1" ht="48" customHeight="1">
      <c r="A145" s="196"/>
      <c r="B145" s="220"/>
      <c r="C145" s="522" t="s">
        <v>6019</v>
      </c>
      <c r="D145" s="522"/>
      <c r="E145" s="522"/>
      <c r="F145" s="522"/>
      <c r="G145" s="522"/>
      <c r="H145" s="522"/>
      <c r="I145" s="522"/>
      <c r="J145" s="522"/>
      <c r="K145" s="522"/>
      <c r="L145" s="522"/>
      <c r="M145" s="522"/>
      <c r="N145" s="522"/>
      <c r="O145" s="522"/>
      <c r="P145" s="522"/>
      <c r="Q145" s="522"/>
      <c r="R145" s="522"/>
      <c r="S145" s="522"/>
      <c r="T145" s="522"/>
      <c r="U145" s="522"/>
      <c r="V145" s="522"/>
      <c r="W145" s="522"/>
      <c r="X145" s="522"/>
      <c r="Y145" s="522"/>
      <c r="Z145" s="522"/>
      <c r="AA145" s="522"/>
      <c r="AB145" s="522"/>
      <c r="AC145" s="522"/>
      <c r="AD145" s="522"/>
    </row>
    <row r="146" spans="1:30" customFormat="1" ht="14.25">
      <c r="A146" s="196"/>
      <c r="B146" s="220"/>
      <c r="C146" s="220"/>
      <c r="D146" s="220"/>
      <c r="E146" s="220"/>
      <c r="F146" s="220"/>
      <c r="G146" s="220"/>
      <c r="H146" s="220"/>
      <c r="I146" s="220"/>
      <c r="J146" s="220"/>
      <c r="K146" s="220"/>
      <c r="L146" s="220"/>
      <c r="M146" s="220"/>
      <c r="N146" s="220"/>
      <c r="O146" s="220"/>
      <c r="P146" s="220"/>
      <c r="Q146" s="220"/>
      <c r="R146" s="220"/>
      <c r="S146" s="220"/>
      <c r="T146" s="220"/>
      <c r="U146" s="220"/>
      <c r="V146" s="220"/>
      <c r="W146" s="220"/>
      <c r="X146" s="220"/>
      <c r="Y146" s="220"/>
      <c r="Z146" s="220"/>
      <c r="AA146" s="220"/>
      <c r="AB146" s="220"/>
      <c r="AC146" s="220"/>
      <c r="AD146" s="220"/>
    </row>
    <row r="147" spans="1:30" customFormat="1" ht="15" customHeight="1">
      <c r="A147" s="196"/>
      <c r="B147" s="220"/>
      <c r="C147" s="523" t="s">
        <v>6020</v>
      </c>
      <c r="D147" s="523"/>
      <c r="E147" s="523"/>
      <c r="F147" s="523"/>
      <c r="G147" s="523"/>
      <c r="H147" s="523"/>
      <c r="I147" s="523"/>
      <c r="J147" s="523"/>
      <c r="K147" s="523"/>
      <c r="L147" s="523"/>
      <c r="M147" s="523"/>
      <c r="N147" s="523"/>
      <c r="O147" s="523"/>
      <c r="P147" s="523"/>
      <c r="Q147" s="523"/>
      <c r="R147" s="523"/>
      <c r="S147" s="523"/>
      <c r="T147" s="523"/>
      <c r="U147" s="523"/>
      <c r="V147" s="523"/>
      <c r="W147" s="523"/>
      <c r="X147" s="523"/>
      <c r="Y147" s="523"/>
      <c r="Z147" s="523"/>
      <c r="AA147" s="523"/>
      <c r="AB147" s="523"/>
      <c r="AC147" s="523"/>
      <c r="AD147" s="523"/>
    </row>
    <row r="148" spans="1:30" customFormat="1" ht="48" customHeight="1">
      <c r="A148" s="196"/>
      <c r="B148" s="220"/>
      <c r="C148" s="522" t="s">
        <v>6021</v>
      </c>
      <c r="D148" s="522"/>
      <c r="E148" s="522"/>
      <c r="F148" s="522"/>
      <c r="G148" s="522"/>
      <c r="H148" s="522"/>
      <c r="I148" s="522"/>
      <c r="J148" s="522"/>
      <c r="K148" s="522"/>
      <c r="L148" s="522"/>
      <c r="M148" s="522"/>
      <c r="N148" s="522"/>
      <c r="O148" s="522"/>
      <c r="P148" s="522"/>
      <c r="Q148" s="522"/>
      <c r="R148" s="522"/>
      <c r="S148" s="522"/>
      <c r="T148" s="522"/>
      <c r="U148" s="522"/>
      <c r="V148" s="522"/>
      <c r="W148" s="522"/>
      <c r="X148" s="522"/>
      <c r="Y148" s="522"/>
      <c r="Z148" s="522"/>
      <c r="AA148" s="522"/>
      <c r="AB148" s="522"/>
      <c r="AC148" s="522"/>
      <c r="AD148" s="522"/>
    </row>
    <row r="149" spans="1:30" customFormat="1" ht="14.25">
      <c r="A149" s="196"/>
      <c r="B149" s="220"/>
      <c r="C149" s="220"/>
      <c r="D149" s="220"/>
      <c r="E149" s="220"/>
      <c r="F149" s="220"/>
      <c r="G149" s="220"/>
      <c r="H149" s="220"/>
      <c r="I149" s="220"/>
      <c r="J149" s="220"/>
      <c r="K149" s="220"/>
      <c r="L149" s="220"/>
      <c r="M149" s="220"/>
      <c r="N149" s="220"/>
      <c r="O149" s="220"/>
      <c r="P149" s="220"/>
      <c r="Q149" s="220"/>
      <c r="R149" s="220"/>
      <c r="S149" s="220"/>
      <c r="T149" s="220"/>
      <c r="U149" s="220"/>
      <c r="V149" s="220"/>
      <c r="W149" s="220"/>
      <c r="X149" s="220"/>
      <c r="Y149" s="220"/>
      <c r="Z149" s="220"/>
      <c r="AA149" s="220"/>
      <c r="AB149" s="220"/>
      <c r="AC149" s="220"/>
      <c r="AD149" s="220"/>
    </row>
    <row r="150" spans="1:30" customFormat="1" ht="15" customHeight="1">
      <c r="A150" s="196"/>
      <c r="B150" s="220"/>
      <c r="C150" s="523" t="s">
        <v>6022</v>
      </c>
      <c r="D150" s="523"/>
      <c r="E150" s="523"/>
      <c r="F150" s="523"/>
      <c r="G150" s="523"/>
      <c r="H150" s="523"/>
      <c r="I150" s="523"/>
      <c r="J150" s="523"/>
      <c r="K150" s="523"/>
      <c r="L150" s="523"/>
      <c r="M150" s="523"/>
      <c r="N150" s="523"/>
      <c r="O150" s="523"/>
      <c r="P150" s="523"/>
      <c r="Q150" s="523"/>
      <c r="R150" s="523"/>
      <c r="S150" s="523"/>
      <c r="T150" s="523"/>
      <c r="U150" s="523"/>
      <c r="V150" s="523"/>
      <c r="W150" s="523"/>
      <c r="X150" s="523"/>
      <c r="Y150" s="523"/>
      <c r="Z150" s="523"/>
      <c r="AA150" s="523"/>
      <c r="AB150" s="523"/>
      <c r="AC150" s="523"/>
      <c r="AD150" s="523"/>
    </row>
    <row r="151" spans="1:30" customFormat="1" ht="48" customHeight="1">
      <c r="A151" s="196"/>
      <c r="B151" s="220"/>
      <c r="C151" s="522" t="s">
        <v>6023</v>
      </c>
      <c r="D151" s="522"/>
      <c r="E151" s="522"/>
      <c r="F151" s="522"/>
      <c r="G151" s="522"/>
      <c r="H151" s="522"/>
      <c r="I151" s="522"/>
      <c r="J151" s="522"/>
      <c r="K151" s="522"/>
      <c r="L151" s="522"/>
      <c r="M151" s="522"/>
      <c r="N151" s="522"/>
      <c r="O151" s="522"/>
      <c r="P151" s="522"/>
      <c r="Q151" s="522"/>
      <c r="R151" s="522"/>
      <c r="S151" s="522"/>
      <c r="T151" s="522"/>
      <c r="U151" s="522"/>
      <c r="V151" s="522"/>
      <c r="W151" s="522"/>
      <c r="X151" s="522"/>
      <c r="Y151" s="522"/>
      <c r="Z151" s="522"/>
      <c r="AA151" s="522"/>
      <c r="AB151" s="522"/>
      <c r="AC151" s="522"/>
      <c r="AD151" s="522"/>
    </row>
    <row r="152" spans="1:30" customFormat="1" ht="14.25">
      <c r="A152" s="196"/>
      <c r="B152" s="220"/>
      <c r="C152" s="220"/>
      <c r="D152" s="220"/>
      <c r="E152" s="220"/>
      <c r="F152" s="220"/>
      <c r="G152" s="220"/>
      <c r="H152" s="220"/>
      <c r="I152" s="220"/>
      <c r="J152" s="220"/>
      <c r="K152" s="220"/>
      <c r="L152" s="220"/>
      <c r="M152" s="220"/>
      <c r="N152" s="220"/>
      <c r="O152" s="220"/>
      <c r="P152" s="220"/>
      <c r="Q152" s="220"/>
      <c r="R152" s="220"/>
      <c r="S152" s="220"/>
      <c r="T152" s="220"/>
      <c r="U152" s="220"/>
      <c r="V152" s="220"/>
      <c r="W152" s="220"/>
      <c r="X152" s="220"/>
      <c r="Y152" s="220"/>
      <c r="Z152" s="220"/>
      <c r="AA152" s="220"/>
      <c r="AB152" s="220"/>
      <c r="AC152" s="220"/>
      <c r="AD152" s="220"/>
    </row>
    <row r="153" spans="1:30" customFormat="1" ht="15" customHeight="1">
      <c r="A153" s="196"/>
      <c r="B153" s="220"/>
      <c r="C153" s="523" t="s">
        <v>6024</v>
      </c>
      <c r="D153" s="523"/>
      <c r="E153" s="523"/>
      <c r="F153" s="523"/>
      <c r="G153" s="523"/>
      <c r="H153" s="523"/>
      <c r="I153" s="523"/>
      <c r="J153" s="523"/>
      <c r="K153" s="523"/>
      <c r="L153" s="523"/>
      <c r="M153" s="523"/>
      <c r="N153" s="523"/>
      <c r="O153" s="523"/>
      <c r="P153" s="523"/>
      <c r="Q153" s="523"/>
      <c r="R153" s="523"/>
      <c r="S153" s="523"/>
      <c r="T153" s="523"/>
      <c r="U153" s="523"/>
      <c r="V153" s="523"/>
      <c r="W153" s="523"/>
      <c r="X153" s="523"/>
      <c r="Y153" s="523"/>
      <c r="Z153" s="523"/>
      <c r="AA153" s="523"/>
      <c r="AB153" s="523"/>
      <c r="AC153" s="523"/>
      <c r="AD153" s="523"/>
    </row>
    <row r="154" spans="1:30" customFormat="1" ht="48" customHeight="1">
      <c r="A154" s="196"/>
      <c r="B154" s="220"/>
      <c r="C154" s="522" t="s">
        <v>6025</v>
      </c>
      <c r="D154" s="522"/>
      <c r="E154" s="522"/>
      <c r="F154" s="522"/>
      <c r="G154" s="522"/>
      <c r="H154" s="522"/>
      <c r="I154" s="522"/>
      <c r="J154" s="522"/>
      <c r="K154" s="522"/>
      <c r="L154" s="522"/>
      <c r="M154" s="522"/>
      <c r="N154" s="522"/>
      <c r="O154" s="522"/>
      <c r="P154" s="522"/>
      <c r="Q154" s="522"/>
      <c r="R154" s="522"/>
      <c r="S154" s="522"/>
      <c r="T154" s="522"/>
      <c r="U154" s="522"/>
      <c r="V154" s="522"/>
      <c r="W154" s="522"/>
      <c r="X154" s="522"/>
      <c r="Y154" s="522"/>
      <c r="Z154" s="522"/>
      <c r="AA154" s="522"/>
      <c r="AB154" s="522"/>
      <c r="AC154" s="522"/>
      <c r="AD154" s="522"/>
    </row>
    <row r="155" spans="1:30" customFormat="1" ht="13.5" customHeight="1">
      <c r="A155" s="196"/>
      <c r="B155" s="220"/>
      <c r="C155" s="220"/>
      <c r="D155" s="220"/>
      <c r="E155" s="220"/>
      <c r="F155" s="220"/>
      <c r="G155" s="220"/>
      <c r="H155" s="220"/>
      <c r="I155" s="220"/>
      <c r="J155" s="220"/>
      <c r="K155" s="220"/>
      <c r="L155" s="220"/>
      <c r="M155" s="220"/>
      <c r="N155" s="220"/>
      <c r="O155" s="220"/>
      <c r="P155" s="220"/>
      <c r="Q155" s="220"/>
      <c r="R155" s="220"/>
      <c r="S155" s="220"/>
      <c r="T155" s="220"/>
      <c r="U155" s="220"/>
      <c r="V155" s="220"/>
      <c r="W155" s="220"/>
      <c r="X155" s="220"/>
      <c r="Y155" s="220"/>
      <c r="Z155" s="220"/>
      <c r="AA155" s="220"/>
      <c r="AB155" s="220"/>
      <c r="AC155" s="220"/>
      <c r="AD155" s="220"/>
    </row>
    <row r="156" spans="1:30" customFormat="1" ht="15" customHeight="1">
      <c r="A156" s="196"/>
      <c r="B156" s="220"/>
      <c r="C156" s="525" t="s">
        <v>6026</v>
      </c>
      <c r="D156" s="525"/>
      <c r="E156" s="525"/>
      <c r="F156" s="525"/>
      <c r="G156" s="525"/>
      <c r="H156" s="525"/>
      <c r="I156" s="525"/>
      <c r="J156" s="525"/>
      <c r="K156" s="525"/>
      <c r="L156" s="525"/>
      <c r="M156" s="525"/>
      <c r="N156" s="525"/>
      <c r="O156" s="525"/>
      <c r="P156" s="525"/>
      <c r="Q156" s="525"/>
      <c r="R156" s="525"/>
      <c r="S156" s="525"/>
      <c r="T156" s="525"/>
      <c r="U156" s="525"/>
      <c r="V156" s="525"/>
      <c r="W156" s="525"/>
      <c r="X156" s="525"/>
      <c r="Y156" s="525"/>
      <c r="Z156" s="525"/>
      <c r="AA156" s="525"/>
      <c r="AB156" s="525"/>
      <c r="AC156" s="525"/>
      <c r="AD156" s="525"/>
    </row>
    <row r="157" spans="1:30" customFormat="1" ht="24" customHeight="1">
      <c r="A157" s="196"/>
      <c r="B157" s="220"/>
      <c r="C157" s="522" t="s">
        <v>6027</v>
      </c>
      <c r="D157" s="522"/>
      <c r="E157" s="522"/>
      <c r="F157" s="522"/>
      <c r="G157" s="522"/>
      <c r="H157" s="522"/>
      <c r="I157" s="522"/>
      <c r="J157" s="522"/>
      <c r="K157" s="522"/>
      <c r="L157" s="522"/>
      <c r="M157" s="522"/>
      <c r="N157" s="522"/>
      <c r="O157" s="522"/>
      <c r="P157" s="522"/>
      <c r="Q157" s="522"/>
      <c r="R157" s="522"/>
      <c r="S157" s="522"/>
      <c r="T157" s="522"/>
      <c r="U157" s="522"/>
      <c r="V157" s="522"/>
      <c r="W157" s="522"/>
      <c r="X157" s="522"/>
      <c r="Y157" s="522"/>
      <c r="Z157" s="522"/>
      <c r="AA157" s="522"/>
      <c r="AB157" s="522"/>
      <c r="AC157" s="522"/>
      <c r="AD157" s="522"/>
    </row>
    <row r="158" spans="1:30" customFormat="1" ht="13.5" customHeight="1" thickBot="1">
      <c r="A158" s="196"/>
      <c r="B158" s="220"/>
      <c r="C158" s="220"/>
      <c r="D158" s="220"/>
      <c r="E158" s="220"/>
      <c r="F158" s="220"/>
      <c r="G158" s="220"/>
      <c r="H158" s="220"/>
      <c r="I158" s="220"/>
      <c r="J158" s="220"/>
      <c r="K158" s="220"/>
      <c r="L158" s="220"/>
      <c r="M158" s="220"/>
      <c r="N158" s="220"/>
      <c r="O158" s="220"/>
      <c r="P158" s="220"/>
      <c r="Q158" s="220"/>
      <c r="R158" s="220"/>
      <c r="S158" s="220"/>
      <c r="T158" s="220"/>
      <c r="U158" s="220"/>
      <c r="V158" s="220"/>
      <c r="W158" s="220"/>
      <c r="X158" s="220"/>
      <c r="Y158" s="220"/>
      <c r="Z158" s="220"/>
      <c r="AA158" s="220"/>
      <c r="AB158" s="220"/>
      <c r="AC158" s="220"/>
      <c r="AD158" s="220"/>
    </row>
    <row r="159" spans="1:30" customFormat="1" ht="15" customHeight="1" thickBot="1">
      <c r="A159" s="287"/>
      <c r="B159" s="396" t="s">
        <v>6028</v>
      </c>
      <c r="C159" s="397"/>
      <c r="D159" s="397"/>
      <c r="E159" s="397"/>
      <c r="F159" s="397"/>
      <c r="G159" s="397"/>
      <c r="H159" s="397"/>
      <c r="I159" s="397"/>
      <c r="J159" s="397"/>
      <c r="K159" s="397"/>
      <c r="L159" s="397"/>
      <c r="M159" s="397"/>
      <c r="N159" s="397"/>
      <c r="O159" s="397"/>
      <c r="P159" s="397"/>
      <c r="Q159" s="397"/>
      <c r="R159" s="397"/>
      <c r="S159" s="397"/>
      <c r="T159" s="397"/>
      <c r="U159" s="397"/>
      <c r="V159" s="397"/>
      <c r="W159" s="397"/>
      <c r="X159" s="397"/>
      <c r="Y159" s="397"/>
      <c r="Z159" s="397"/>
      <c r="AA159" s="397"/>
      <c r="AB159" s="397"/>
      <c r="AC159" s="397"/>
      <c r="AD159" s="398"/>
    </row>
    <row r="160" spans="1:30" customFormat="1" ht="14.25">
      <c r="A160" s="196"/>
      <c r="B160" s="220"/>
      <c r="C160" s="220"/>
      <c r="D160" s="220"/>
      <c r="E160" s="220"/>
      <c r="F160" s="220"/>
      <c r="G160" s="220"/>
      <c r="H160" s="220"/>
      <c r="I160" s="220"/>
      <c r="J160" s="220"/>
      <c r="K160" s="220"/>
      <c r="L160" s="220"/>
      <c r="M160" s="220"/>
      <c r="N160" s="220"/>
      <c r="O160" s="220"/>
      <c r="P160" s="220"/>
      <c r="Q160" s="220"/>
      <c r="R160" s="220"/>
      <c r="S160" s="220"/>
      <c r="T160" s="220"/>
      <c r="U160" s="220"/>
      <c r="V160" s="220"/>
      <c r="W160" s="220"/>
      <c r="X160" s="220"/>
      <c r="Y160" s="220"/>
      <c r="Z160" s="220"/>
      <c r="AA160" s="220"/>
      <c r="AB160" s="220"/>
      <c r="AC160" s="220"/>
      <c r="AD160" s="220"/>
    </row>
    <row r="161" spans="1:30" customFormat="1" ht="24" customHeight="1">
      <c r="A161" s="196"/>
      <c r="B161" s="220"/>
      <c r="C161" s="523" t="s">
        <v>6029</v>
      </c>
      <c r="D161" s="523"/>
      <c r="E161" s="523"/>
      <c r="F161" s="523"/>
      <c r="G161" s="523"/>
      <c r="H161" s="523"/>
      <c r="I161" s="523"/>
      <c r="J161" s="523"/>
      <c r="K161" s="523"/>
      <c r="L161" s="523"/>
      <c r="M161" s="523"/>
      <c r="N161" s="523"/>
      <c r="O161" s="523"/>
      <c r="P161" s="523"/>
      <c r="Q161" s="523"/>
      <c r="R161" s="523"/>
      <c r="S161" s="523"/>
      <c r="T161" s="523"/>
      <c r="U161" s="523"/>
      <c r="V161" s="523"/>
      <c r="W161" s="523"/>
      <c r="X161" s="523"/>
      <c r="Y161" s="523"/>
      <c r="Z161" s="523"/>
      <c r="AA161" s="523"/>
      <c r="AB161" s="523"/>
      <c r="AC161" s="523"/>
      <c r="AD161" s="523"/>
    </row>
    <row r="162" spans="1:30" customFormat="1" ht="60" customHeight="1">
      <c r="A162" s="196"/>
      <c r="B162" s="220"/>
      <c r="C162" s="522" t="s">
        <v>6030</v>
      </c>
      <c r="D162" s="522"/>
      <c r="E162" s="522"/>
      <c r="F162" s="522"/>
      <c r="G162" s="522"/>
      <c r="H162" s="522"/>
      <c r="I162" s="522"/>
      <c r="J162" s="522"/>
      <c r="K162" s="522"/>
      <c r="L162" s="522"/>
      <c r="M162" s="522"/>
      <c r="N162" s="522"/>
      <c r="O162" s="522"/>
      <c r="P162" s="522"/>
      <c r="Q162" s="522"/>
      <c r="R162" s="522"/>
      <c r="S162" s="522"/>
      <c r="T162" s="522"/>
      <c r="U162" s="522"/>
      <c r="V162" s="522"/>
      <c r="W162" s="522"/>
      <c r="X162" s="522"/>
      <c r="Y162" s="522"/>
      <c r="Z162" s="522"/>
      <c r="AA162" s="522"/>
      <c r="AB162" s="522"/>
      <c r="AC162" s="522"/>
      <c r="AD162" s="522"/>
    </row>
    <row r="163" spans="1:30" customFormat="1" ht="14.25">
      <c r="A163" s="196"/>
      <c r="B163" s="220"/>
      <c r="C163" s="221"/>
      <c r="D163" s="221"/>
      <c r="E163" s="221"/>
      <c r="F163" s="221"/>
      <c r="G163" s="221"/>
      <c r="H163" s="221"/>
      <c r="I163" s="221"/>
      <c r="J163" s="221"/>
      <c r="K163" s="221"/>
      <c r="L163" s="221"/>
      <c r="M163" s="221"/>
      <c r="N163" s="221"/>
      <c r="O163" s="221"/>
      <c r="P163" s="221"/>
      <c r="Q163" s="221"/>
      <c r="R163" s="221"/>
      <c r="S163" s="221"/>
      <c r="T163" s="221"/>
      <c r="U163" s="221"/>
      <c r="V163" s="221"/>
      <c r="W163" s="221"/>
      <c r="X163" s="221"/>
      <c r="Y163" s="221"/>
      <c r="Z163" s="221"/>
      <c r="AA163" s="221"/>
      <c r="AB163" s="221"/>
      <c r="AC163" s="221"/>
      <c r="AD163" s="221"/>
    </row>
    <row r="164" spans="1:30" customFormat="1" ht="15" customHeight="1">
      <c r="A164" s="196"/>
      <c r="B164" s="220"/>
      <c r="C164" s="523" t="s">
        <v>6031</v>
      </c>
      <c r="D164" s="523"/>
      <c r="E164" s="523"/>
      <c r="F164" s="523"/>
      <c r="G164" s="523"/>
      <c r="H164" s="523"/>
      <c r="I164" s="523"/>
      <c r="J164" s="523"/>
      <c r="K164" s="523"/>
      <c r="L164" s="523"/>
      <c r="M164" s="523"/>
      <c r="N164" s="523"/>
      <c r="O164" s="523"/>
      <c r="P164" s="523"/>
      <c r="Q164" s="523"/>
      <c r="R164" s="523"/>
      <c r="S164" s="523"/>
      <c r="T164" s="523"/>
      <c r="U164" s="523"/>
      <c r="V164" s="523"/>
      <c r="W164" s="523"/>
      <c r="X164" s="523"/>
      <c r="Y164" s="523"/>
      <c r="Z164" s="523"/>
      <c r="AA164" s="523"/>
      <c r="AB164" s="523"/>
      <c r="AC164" s="523"/>
      <c r="AD164" s="523"/>
    </row>
    <row r="165" spans="1:30" customFormat="1" ht="48" customHeight="1">
      <c r="A165" s="196"/>
      <c r="B165" s="220"/>
      <c r="C165" s="522" t="s">
        <v>6032</v>
      </c>
      <c r="D165" s="522"/>
      <c r="E165" s="522"/>
      <c r="F165" s="522"/>
      <c r="G165" s="522"/>
      <c r="H165" s="522"/>
      <c r="I165" s="522"/>
      <c r="J165" s="522"/>
      <c r="K165" s="522"/>
      <c r="L165" s="522"/>
      <c r="M165" s="522"/>
      <c r="N165" s="522"/>
      <c r="O165" s="522"/>
      <c r="P165" s="522"/>
      <c r="Q165" s="522"/>
      <c r="R165" s="522"/>
      <c r="S165" s="522"/>
      <c r="T165" s="522"/>
      <c r="U165" s="522"/>
      <c r="V165" s="522"/>
      <c r="W165" s="522"/>
      <c r="X165" s="522"/>
      <c r="Y165" s="522"/>
      <c r="Z165" s="522"/>
      <c r="AA165" s="522"/>
      <c r="AB165" s="522"/>
      <c r="AC165" s="522"/>
      <c r="AD165" s="522"/>
    </row>
    <row r="166" spans="1:30" customFormat="1" ht="14.25">
      <c r="A166" s="196"/>
      <c r="B166" s="220"/>
      <c r="C166" s="220"/>
      <c r="D166" s="220"/>
      <c r="E166" s="220"/>
      <c r="F166" s="220"/>
      <c r="G166" s="220"/>
      <c r="H166" s="220"/>
      <c r="I166" s="220"/>
      <c r="J166" s="220"/>
      <c r="K166" s="220"/>
      <c r="L166" s="220"/>
      <c r="M166" s="220"/>
      <c r="N166" s="220"/>
      <c r="O166" s="220"/>
      <c r="P166" s="220"/>
      <c r="Q166" s="220"/>
      <c r="R166" s="220"/>
      <c r="S166" s="220"/>
      <c r="T166" s="220"/>
      <c r="U166" s="220"/>
      <c r="V166" s="220"/>
      <c r="W166" s="220"/>
      <c r="X166" s="220"/>
      <c r="Y166" s="220"/>
      <c r="Z166" s="220"/>
      <c r="AA166" s="220"/>
      <c r="AB166" s="220"/>
      <c r="AC166" s="220"/>
      <c r="AD166" s="220"/>
    </row>
    <row r="167" spans="1:30" customFormat="1" ht="15" customHeight="1">
      <c r="A167" s="196"/>
      <c r="B167" s="220"/>
      <c r="C167" s="523" t="s">
        <v>6033</v>
      </c>
      <c r="D167" s="523"/>
      <c r="E167" s="523"/>
      <c r="F167" s="523"/>
      <c r="G167" s="523"/>
      <c r="H167" s="523"/>
      <c r="I167" s="523"/>
      <c r="J167" s="523"/>
      <c r="K167" s="523"/>
      <c r="L167" s="523"/>
      <c r="M167" s="523"/>
      <c r="N167" s="523"/>
      <c r="O167" s="523"/>
      <c r="P167" s="523"/>
      <c r="Q167" s="523"/>
      <c r="R167" s="523"/>
      <c r="S167" s="523"/>
      <c r="T167" s="523"/>
      <c r="U167" s="523"/>
      <c r="V167" s="523"/>
      <c r="W167" s="523"/>
      <c r="X167" s="523"/>
      <c r="Y167" s="523"/>
      <c r="Z167" s="523"/>
      <c r="AA167" s="523"/>
      <c r="AB167" s="523"/>
      <c r="AC167" s="523"/>
      <c r="AD167" s="523"/>
    </row>
    <row r="168" spans="1:30" customFormat="1" ht="48" customHeight="1">
      <c r="A168" s="196"/>
      <c r="B168" s="220"/>
      <c r="C168" s="522" t="s">
        <v>6034</v>
      </c>
      <c r="D168" s="522"/>
      <c r="E168" s="522"/>
      <c r="F168" s="522"/>
      <c r="G168" s="522"/>
      <c r="H168" s="522"/>
      <c r="I168" s="522"/>
      <c r="J168" s="522"/>
      <c r="K168" s="522"/>
      <c r="L168" s="522"/>
      <c r="M168" s="522"/>
      <c r="N168" s="522"/>
      <c r="O168" s="522"/>
      <c r="P168" s="522"/>
      <c r="Q168" s="522"/>
      <c r="R168" s="522"/>
      <c r="S168" s="522"/>
      <c r="T168" s="522"/>
      <c r="U168" s="522"/>
      <c r="V168" s="522"/>
      <c r="W168" s="522"/>
      <c r="X168" s="522"/>
      <c r="Y168" s="522"/>
      <c r="Z168" s="522"/>
      <c r="AA168" s="522"/>
      <c r="AB168" s="522"/>
      <c r="AC168" s="522"/>
      <c r="AD168" s="522"/>
    </row>
    <row r="169" spans="1:30" customFormat="1" ht="15" customHeight="1">
      <c r="A169" s="196"/>
      <c r="B169" s="220"/>
      <c r="C169" s="220"/>
      <c r="D169" s="220"/>
      <c r="E169" s="220"/>
      <c r="F169" s="220"/>
      <c r="G169" s="220"/>
      <c r="H169" s="220"/>
      <c r="I169" s="220"/>
      <c r="J169" s="220"/>
      <c r="K169" s="220"/>
      <c r="L169" s="220"/>
      <c r="M169" s="220"/>
      <c r="N169" s="220"/>
      <c r="O169" s="220"/>
      <c r="P169" s="220"/>
      <c r="Q169" s="220"/>
      <c r="R169" s="220"/>
      <c r="S169" s="220"/>
      <c r="T169" s="220"/>
      <c r="U169" s="220"/>
      <c r="V169" s="220"/>
      <c r="W169" s="220"/>
      <c r="X169" s="220"/>
      <c r="Y169" s="220"/>
      <c r="Z169" s="220"/>
      <c r="AA169" s="220"/>
      <c r="AB169" s="220"/>
      <c r="AC169" s="220"/>
      <c r="AD169" s="220"/>
    </row>
    <row r="170" spans="1:30" customFormat="1" ht="24" customHeight="1">
      <c r="A170" s="196"/>
      <c r="B170" s="220"/>
      <c r="C170" s="523" t="s">
        <v>6035</v>
      </c>
      <c r="D170" s="523"/>
      <c r="E170" s="523"/>
      <c r="F170" s="523"/>
      <c r="G170" s="523"/>
      <c r="H170" s="523"/>
      <c r="I170" s="523"/>
      <c r="J170" s="523"/>
      <c r="K170" s="523"/>
      <c r="L170" s="523"/>
      <c r="M170" s="523"/>
      <c r="N170" s="523"/>
      <c r="O170" s="523"/>
      <c r="P170" s="523"/>
      <c r="Q170" s="523"/>
      <c r="R170" s="523"/>
      <c r="S170" s="523"/>
      <c r="T170" s="523"/>
      <c r="U170" s="523"/>
      <c r="V170" s="523"/>
      <c r="W170" s="523"/>
      <c r="X170" s="523"/>
      <c r="Y170" s="523"/>
      <c r="Z170" s="523"/>
      <c r="AA170" s="523"/>
      <c r="AB170" s="523"/>
      <c r="AC170" s="523"/>
      <c r="AD170" s="523"/>
    </row>
    <row r="171" spans="1:30" customFormat="1" ht="48" customHeight="1">
      <c r="A171" s="196"/>
      <c r="B171" s="220"/>
      <c r="C171" s="522" t="s">
        <v>6036</v>
      </c>
      <c r="D171" s="522"/>
      <c r="E171" s="522"/>
      <c r="F171" s="522"/>
      <c r="G171" s="522"/>
      <c r="H171" s="522"/>
      <c r="I171" s="522"/>
      <c r="J171" s="522"/>
      <c r="K171" s="522"/>
      <c r="L171" s="522"/>
      <c r="M171" s="522"/>
      <c r="N171" s="522"/>
      <c r="O171" s="522"/>
      <c r="P171" s="522"/>
      <c r="Q171" s="522"/>
      <c r="R171" s="522"/>
      <c r="S171" s="522"/>
      <c r="T171" s="522"/>
      <c r="U171" s="522"/>
      <c r="V171" s="522"/>
      <c r="W171" s="522"/>
      <c r="X171" s="522"/>
      <c r="Y171" s="522"/>
      <c r="Z171" s="522"/>
      <c r="AA171" s="522"/>
      <c r="AB171" s="522"/>
      <c r="AC171" s="522"/>
      <c r="AD171" s="522"/>
    </row>
    <row r="172" spans="1:30" customFormat="1" ht="14.25">
      <c r="A172" s="196"/>
      <c r="B172" s="289"/>
      <c r="C172" s="220"/>
      <c r="D172" s="220"/>
      <c r="E172" s="220"/>
      <c r="F172" s="220"/>
      <c r="G172" s="220"/>
      <c r="H172" s="220"/>
      <c r="I172" s="220"/>
      <c r="J172" s="220"/>
      <c r="K172" s="220"/>
      <c r="L172" s="220"/>
      <c r="M172" s="220"/>
      <c r="N172" s="220"/>
      <c r="O172" s="220"/>
      <c r="P172" s="220"/>
      <c r="Q172" s="220"/>
      <c r="R172" s="220"/>
      <c r="S172" s="220"/>
      <c r="T172" s="220"/>
      <c r="U172" s="220"/>
      <c r="V172" s="220"/>
      <c r="W172" s="220"/>
      <c r="X172" s="220"/>
      <c r="Y172" s="220"/>
      <c r="Z172" s="220"/>
      <c r="AA172" s="220"/>
      <c r="AB172" s="220"/>
      <c r="AC172" s="220"/>
      <c r="AD172" s="220"/>
    </row>
    <row r="173" spans="1:30" customFormat="1" ht="24" customHeight="1">
      <c r="A173" s="196"/>
      <c r="B173" s="289"/>
      <c r="C173" s="525" t="s">
        <v>6037</v>
      </c>
      <c r="D173" s="525"/>
      <c r="E173" s="525"/>
      <c r="F173" s="525"/>
      <c r="G173" s="525"/>
      <c r="H173" s="525"/>
      <c r="I173" s="525"/>
      <c r="J173" s="525"/>
      <c r="K173" s="525"/>
      <c r="L173" s="525"/>
      <c r="M173" s="525"/>
      <c r="N173" s="525"/>
      <c r="O173" s="525"/>
      <c r="P173" s="525"/>
      <c r="Q173" s="525"/>
      <c r="R173" s="525"/>
      <c r="S173" s="525"/>
      <c r="T173" s="525"/>
      <c r="U173" s="525"/>
      <c r="V173" s="525"/>
      <c r="W173" s="525"/>
      <c r="X173" s="525"/>
      <c r="Y173" s="525"/>
      <c r="Z173" s="525"/>
      <c r="AA173" s="525"/>
      <c r="AB173" s="525"/>
      <c r="AC173" s="525"/>
      <c r="AD173" s="525"/>
    </row>
    <row r="174" spans="1:30" customFormat="1" ht="48" customHeight="1">
      <c r="A174" s="196"/>
      <c r="B174" s="289"/>
      <c r="C174" s="522" t="s">
        <v>6038</v>
      </c>
      <c r="D174" s="522"/>
      <c r="E174" s="522"/>
      <c r="F174" s="522"/>
      <c r="G174" s="522"/>
      <c r="H174" s="522"/>
      <c r="I174" s="522"/>
      <c r="J174" s="522"/>
      <c r="K174" s="522"/>
      <c r="L174" s="522"/>
      <c r="M174" s="522"/>
      <c r="N174" s="522"/>
      <c r="O174" s="522"/>
      <c r="P174" s="522"/>
      <c r="Q174" s="522"/>
      <c r="R174" s="522"/>
      <c r="S174" s="522"/>
      <c r="T174" s="522"/>
      <c r="U174" s="522"/>
      <c r="V174" s="522"/>
      <c r="W174" s="522"/>
      <c r="X174" s="522"/>
      <c r="Y174" s="522"/>
      <c r="Z174" s="522"/>
      <c r="AA174" s="522"/>
      <c r="AB174" s="522"/>
      <c r="AC174" s="522"/>
      <c r="AD174" s="522"/>
    </row>
    <row r="175" spans="1:30" customFormat="1" ht="14.25">
      <c r="A175" s="196"/>
      <c r="B175" s="289"/>
      <c r="C175" s="221"/>
      <c r="D175" s="221"/>
      <c r="E175" s="221"/>
      <c r="F175" s="221"/>
      <c r="G175" s="221"/>
      <c r="H175" s="221"/>
      <c r="I175" s="221"/>
      <c r="J175" s="221"/>
      <c r="K175" s="221"/>
      <c r="L175" s="221"/>
      <c r="M175" s="221"/>
      <c r="N175" s="221"/>
      <c r="O175" s="221"/>
      <c r="P175" s="221"/>
      <c r="Q175" s="221"/>
      <c r="R175" s="221"/>
      <c r="S175" s="221"/>
      <c r="T175" s="221"/>
      <c r="U175" s="221"/>
      <c r="V175" s="221"/>
      <c r="W175" s="221"/>
      <c r="X175" s="221"/>
      <c r="Y175" s="221"/>
      <c r="Z175" s="221"/>
      <c r="AA175" s="221"/>
      <c r="AB175" s="221"/>
      <c r="AC175" s="221"/>
      <c r="AD175" s="221"/>
    </row>
    <row r="176" spans="1:30" customFormat="1" ht="15" customHeight="1">
      <c r="A176" s="196"/>
      <c r="B176" s="220"/>
      <c r="C176" s="523" t="s">
        <v>6039</v>
      </c>
      <c r="D176" s="523"/>
      <c r="E176" s="523"/>
      <c r="F176" s="523"/>
      <c r="G176" s="523"/>
      <c r="H176" s="523"/>
      <c r="I176" s="523"/>
      <c r="J176" s="523"/>
      <c r="K176" s="523"/>
      <c r="L176" s="523"/>
      <c r="M176" s="523"/>
      <c r="N176" s="523"/>
      <c r="O176" s="523"/>
      <c r="P176" s="523"/>
      <c r="Q176" s="523"/>
      <c r="R176" s="523"/>
      <c r="S176" s="523"/>
      <c r="T176" s="523"/>
      <c r="U176" s="523"/>
      <c r="V176" s="523"/>
      <c r="W176" s="523"/>
      <c r="X176" s="523"/>
      <c r="Y176" s="523"/>
      <c r="Z176" s="523"/>
      <c r="AA176" s="523"/>
      <c r="AB176" s="523"/>
      <c r="AC176" s="523"/>
      <c r="AD176" s="523"/>
    </row>
    <row r="177" spans="1:30" customFormat="1" ht="36" customHeight="1">
      <c r="A177" s="196"/>
      <c r="B177" s="220"/>
      <c r="C177" s="522" t="s">
        <v>6040</v>
      </c>
      <c r="D177" s="522"/>
      <c r="E177" s="522"/>
      <c r="F177" s="522"/>
      <c r="G177" s="522"/>
      <c r="H177" s="522"/>
      <c r="I177" s="522"/>
      <c r="J177" s="522"/>
      <c r="K177" s="522"/>
      <c r="L177" s="522"/>
      <c r="M177" s="522"/>
      <c r="N177" s="522"/>
      <c r="O177" s="522"/>
      <c r="P177" s="522"/>
      <c r="Q177" s="522"/>
      <c r="R177" s="522"/>
      <c r="S177" s="522"/>
      <c r="T177" s="522"/>
      <c r="U177" s="522"/>
      <c r="V177" s="522"/>
      <c r="W177" s="522"/>
      <c r="X177" s="522"/>
      <c r="Y177" s="522"/>
      <c r="Z177" s="522"/>
      <c r="AA177" s="522"/>
      <c r="AB177" s="522"/>
      <c r="AC177" s="522"/>
      <c r="AD177" s="522"/>
    </row>
    <row r="178" spans="1:30" customFormat="1" ht="14.25">
      <c r="A178" s="196"/>
      <c r="B178" s="289"/>
      <c r="C178" s="220"/>
      <c r="D178" s="220"/>
      <c r="E178" s="220"/>
      <c r="F178" s="220"/>
      <c r="G178" s="220"/>
      <c r="H178" s="220"/>
      <c r="I178" s="220"/>
      <c r="J178" s="220"/>
      <c r="K178" s="220"/>
      <c r="L178" s="220"/>
      <c r="M178" s="220"/>
      <c r="N178" s="220"/>
      <c r="O178" s="220"/>
      <c r="P178" s="220"/>
      <c r="Q178" s="220"/>
      <c r="R178" s="220"/>
      <c r="S178" s="220"/>
      <c r="T178" s="220"/>
      <c r="U178" s="220"/>
      <c r="V178" s="220"/>
      <c r="W178" s="220"/>
      <c r="X178" s="220"/>
      <c r="Y178" s="220"/>
      <c r="Z178" s="220"/>
      <c r="AA178" s="220"/>
      <c r="AB178" s="220"/>
      <c r="AC178" s="220"/>
      <c r="AD178" s="220"/>
    </row>
    <row r="179" spans="1:30" customFormat="1" ht="15" customHeight="1">
      <c r="A179" s="196"/>
      <c r="B179" s="220"/>
      <c r="C179" s="523" t="s">
        <v>6041</v>
      </c>
      <c r="D179" s="523"/>
      <c r="E179" s="523"/>
      <c r="F179" s="523"/>
      <c r="G179" s="523"/>
      <c r="H179" s="523"/>
      <c r="I179" s="523"/>
      <c r="J179" s="523"/>
      <c r="K179" s="523"/>
      <c r="L179" s="523"/>
      <c r="M179" s="523"/>
      <c r="N179" s="523"/>
      <c r="O179" s="523"/>
      <c r="P179" s="523"/>
      <c r="Q179" s="523"/>
      <c r="R179" s="523"/>
      <c r="S179" s="523"/>
      <c r="T179" s="523"/>
      <c r="U179" s="523"/>
      <c r="V179" s="523"/>
      <c r="W179" s="523"/>
      <c r="X179" s="523"/>
      <c r="Y179" s="523"/>
      <c r="Z179" s="523"/>
      <c r="AA179" s="523"/>
      <c r="AB179" s="523"/>
      <c r="AC179" s="523"/>
      <c r="AD179" s="523"/>
    </row>
    <row r="180" spans="1:30" customFormat="1" ht="24" customHeight="1">
      <c r="A180" s="196"/>
      <c r="B180" s="220"/>
      <c r="C180" s="522" t="s">
        <v>6042</v>
      </c>
      <c r="D180" s="522"/>
      <c r="E180" s="522"/>
      <c r="F180" s="522"/>
      <c r="G180" s="522"/>
      <c r="H180" s="522"/>
      <c r="I180" s="522"/>
      <c r="J180" s="522"/>
      <c r="K180" s="522"/>
      <c r="L180" s="522"/>
      <c r="M180" s="522"/>
      <c r="N180" s="522"/>
      <c r="O180" s="522"/>
      <c r="P180" s="522"/>
      <c r="Q180" s="522"/>
      <c r="R180" s="522"/>
      <c r="S180" s="522"/>
      <c r="T180" s="522"/>
      <c r="U180" s="522"/>
      <c r="V180" s="522"/>
      <c r="W180" s="522"/>
      <c r="X180" s="522"/>
      <c r="Y180" s="522"/>
      <c r="Z180" s="522"/>
      <c r="AA180" s="522"/>
      <c r="AB180" s="522"/>
      <c r="AC180" s="522"/>
      <c r="AD180" s="522"/>
    </row>
    <row r="181" spans="1:30" customFormat="1" thickBot="1">
      <c r="A181" s="196"/>
      <c r="B181" s="289"/>
      <c r="C181" s="220"/>
      <c r="D181" s="220"/>
      <c r="E181" s="220"/>
      <c r="F181" s="220"/>
      <c r="G181" s="220"/>
      <c r="H181" s="220"/>
      <c r="I181" s="220"/>
      <c r="J181" s="220"/>
      <c r="K181" s="220"/>
      <c r="L181" s="220"/>
      <c r="M181" s="220"/>
      <c r="N181" s="220"/>
      <c r="O181" s="220"/>
      <c r="P181" s="220"/>
      <c r="Q181" s="220"/>
      <c r="R181" s="220"/>
      <c r="S181" s="220"/>
      <c r="T181" s="220"/>
      <c r="U181" s="220"/>
      <c r="V181" s="220"/>
      <c r="W181" s="220"/>
      <c r="X181" s="220"/>
      <c r="Y181" s="220"/>
      <c r="Z181" s="220"/>
      <c r="AA181" s="220"/>
      <c r="AB181" s="220"/>
      <c r="AC181" s="220"/>
      <c r="AD181" s="220"/>
    </row>
    <row r="182" spans="1:30" customFormat="1" ht="15" customHeight="1" thickBot="1">
      <c r="A182" s="287"/>
      <c r="B182" s="526" t="s">
        <v>6043</v>
      </c>
      <c r="C182" s="527"/>
      <c r="D182" s="527"/>
      <c r="E182" s="527"/>
      <c r="F182" s="527"/>
      <c r="G182" s="527"/>
      <c r="H182" s="527"/>
      <c r="I182" s="527"/>
      <c r="J182" s="527"/>
      <c r="K182" s="527"/>
      <c r="L182" s="527"/>
      <c r="M182" s="527"/>
      <c r="N182" s="527"/>
      <c r="O182" s="527"/>
      <c r="P182" s="527"/>
      <c r="Q182" s="527"/>
      <c r="R182" s="527"/>
      <c r="S182" s="527"/>
      <c r="T182" s="527"/>
      <c r="U182" s="527"/>
      <c r="V182" s="527"/>
      <c r="W182" s="527"/>
      <c r="X182" s="527"/>
      <c r="Y182" s="527"/>
      <c r="Z182" s="527"/>
      <c r="AA182" s="527"/>
      <c r="AB182" s="527"/>
      <c r="AC182" s="527"/>
      <c r="AD182" s="528"/>
    </row>
    <row r="183" spans="1:30" customFormat="1" ht="14.25">
      <c r="A183" s="196"/>
      <c r="B183" s="196"/>
      <c r="C183" s="196"/>
      <c r="D183" s="196"/>
      <c r="E183" s="196"/>
      <c r="F183" s="196"/>
      <c r="G183" s="196"/>
      <c r="H183" s="196"/>
      <c r="I183" s="196"/>
      <c r="J183" s="196"/>
      <c r="K183" s="196"/>
      <c r="L183" s="196"/>
      <c r="M183" s="196"/>
      <c r="N183" s="196"/>
      <c r="O183" s="196"/>
      <c r="P183" s="196"/>
      <c r="Q183" s="196"/>
      <c r="R183" s="196"/>
      <c r="S183" s="196"/>
      <c r="T183" s="196"/>
      <c r="U183" s="196"/>
      <c r="V183" s="196"/>
      <c r="W183" s="196"/>
      <c r="X183" s="196"/>
      <c r="Y183" s="196"/>
      <c r="Z183" s="196"/>
      <c r="AA183" s="196"/>
      <c r="AB183" s="196"/>
      <c r="AC183" s="196"/>
      <c r="AD183" s="196"/>
    </row>
    <row r="184" spans="1:30" customFormat="1" ht="15" customHeight="1">
      <c r="A184" s="196"/>
      <c r="B184" s="196"/>
      <c r="C184" s="525" t="s">
        <v>6044</v>
      </c>
      <c r="D184" s="525"/>
      <c r="E184" s="525"/>
      <c r="F184" s="525"/>
      <c r="G184" s="525"/>
      <c r="H184" s="525"/>
      <c r="I184" s="525"/>
      <c r="J184" s="525"/>
      <c r="K184" s="525"/>
      <c r="L184" s="525"/>
      <c r="M184" s="525"/>
      <c r="N184" s="525"/>
      <c r="O184" s="525"/>
      <c r="P184" s="525"/>
      <c r="Q184" s="525"/>
      <c r="R184" s="525"/>
      <c r="S184" s="525"/>
      <c r="T184" s="525"/>
      <c r="U184" s="525"/>
      <c r="V184" s="525"/>
      <c r="W184" s="525"/>
      <c r="X184" s="525"/>
      <c r="Y184" s="525"/>
      <c r="Z184" s="525"/>
      <c r="AA184" s="525"/>
      <c r="AB184" s="525"/>
      <c r="AC184" s="525"/>
      <c r="AD184" s="525"/>
    </row>
    <row r="185" spans="1:30" customFormat="1" ht="24" customHeight="1">
      <c r="A185" s="196"/>
      <c r="B185" s="196"/>
      <c r="C185" s="522" t="s">
        <v>6045</v>
      </c>
      <c r="D185" s="522"/>
      <c r="E185" s="522"/>
      <c r="F185" s="522"/>
      <c r="G185" s="522"/>
      <c r="H185" s="522"/>
      <c r="I185" s="522"/>
      <c r="J185" s="522"/>
      <c r="K185" s="522"/>
      <c r="L185" s="522"/>
      <c r="M185" s="522"/>
      <c r="N185" s="522"/>
      <c r="O185" s="522"/>
      <c r="P185" s="522"/>
      <c r="Q185" s="522"/>
      <c r="R185" s="522"/>
      <c r="S185" s="522"/>
      <c r="T185" s="522"/>
      <c r="U185" s="522"/>
      <c r="V185" s="522"/>
      <c r="W185" s="522"/>
      <c r="X185" s="522"/>
      <c r="Y185" s="522"/>
      <c r="Z185" s="522"/>
      <c r="AA185" s="522"/>
      <c r="AB185" s="522"/>
      <c r="AC185" s="522"/>
      <c r="AD185" s="522"/>
    </row>
    <row r="186" spans="1:30" ht="15" customHeight="1"/>
    <row r="187" spans="1:30" ht="15" customHeight="1"/>
    <row r="188" spans="1:30" ht="15" customHeight="1"/>
    <row r="189" spans="1:30" ht="15" customHeight="1"/>
    <row r="190" spans="1:30" ht="15" customHeight="1"/>
    <row r="191" spans="1:30" ht="15" customHeight="1"/>
  </sheetData>
  <sheetProtection algorithmName="SHA-512" hashValue="hJX8qefNlBhz0qyIZYFrPajpReZhHdDSuqf5CHxEMLg/aIN6npJA5f/40bvQlcJJF1VaUusTWBKMu0ZZZ62oFg==" saltValue="+mtA/4ljMvBsItJuc3D1KA==" spinCount="100000" sheet="1" objects="1" scenarios="1"/>
  <mergeCells count="120">
    <mergeCell ref="B159:AD159"/>
    <mergeCell ref="C161:AD161"/>
    <mergeCell ref="C162:AD162"/>
    <mergeCell ref="C164:AD164"/>
    <mergeCell ref="C165:AD165"/>
    <mergeCell ref="C167:AD167"/>
    <mergeCell ref="C150:AD150"/>
    <mergeCell ref="C151:AD151"/>
    <mergeCell ref="C153:AD153"/>
    <mergeCell ref="C154:AD154"/>
    <mergeCell ref="C156:AD156"/>
    <mergeCell ref="C157:AD157"/>
    <mergeCell ref="C177:AD177"/>
    <mergeCell ref="C179:AD179"/>
    <mergeCell ref="C180:AD180"/>
    <mergeCell ref="B182:AD182"/>
    <mergeCell ref="C184:AD184"/>
    <mergeCell ref="C185:AD185"/>
    <mergeCell ref="C168:AD168"/>
    <mergeCell ref="C170:AD170"/>
    <mergeCell ref="C171:AD171"/>
    <mergeCell ref="C173:AD173"/>
    <mergeCell ref="C174:AD174"/>
    <mergeCell ref="C176:AD176"/>
    <mergeCell ref="C141:AD141"/>
    <mergeCell ref="C142:AD142"/>
    <mergeCell ref="C144:AD144"/>
    <mergeCell ref="C145:AD145"/>
    <mergeCell ref="C147:AD147"/>
    <mergeCell ref="C148:AD148"/>
    <mergeCell ref="C131:AD131"/>
    <mergeCell ref="C133:AD133"/>
    <mergeCell ref="C134:AD134"/>
    <mergeCell ref="C136:AD136"/>
    <mergeCell ref="C137:AD137"/>
    <mergeCell ref="B139:AD139"/>
    <mergeCell ref="C122:AD122"/>
    <mergeCell ref="C124:AD124"/>
    <mergeCell ref="C125:AD125"/>
    <mergeCell ref="C127:AD127"/>
    <mergeCell ref="C128:AD128"/>
    <mergeCell ref="C130:AD130"/>
    <mergeCell ref="C113:AD113"/>
    <mergeCell ref="C115:AD115"/>
    <mergeCell ref="C116:AD116"/>
    <mergeCell ref="C118:AD118"/>
    <mergeCell ref="C119:AD119"/>
    <mergeCell ref="C121:AD121"/>
    <mergeCell ref="C104:AD104"/>
    <mergeCell ref="C106:AD106"/>
    <mergeCell ref="C107:AD107"/>
    <mergeCell ref="C109:AD109"/>
    <mergeCell ref="C110:AD110"/>
    <mergeCell ref="C112:AD112"/>
    <mergeCell ref="C95:AD95"/>
    <mergeCell ref="C96:AD96"/>
    <mergeCell ref="C98:AD98"/>
    <mergeCell ref="C99:AD99"/>
    <mergeCell ref="B101:AD101"/>
    <mergeCell ref="C103:AD103"/>
    <mergeCell ref="C86:AD86"/>
    <mergeCell ref="C87:AD87"/>
    <mergeCell ref="C89:AD89"/>
    <mergeCell ref="C90:AD90"/>
    <mergeCell ref="C92:AD92"/>
    <mergeCell ref="C93:AD93"/>
    <mergeCell ref="C77:AD77"/>
    <mergeCell ref="C78:AD78"/>
    <mergeCell ref="C80:AD80"/>
    <mergeCell ref="C81:AD81"/>
    <mergeCell ref="C83:AD83"/>
    <mergeCell ref="C84:AD84"/>
    <mergeCell ref="C68:AD68"/>
    <mergeCell ref="C69:AD69"/>
    <mergeCell ref="C71:AD71"/>
    <mergeCell ref="C72:AD72"/>
    <mergeCell ref="C74:AD74"/>
    <mergeCell ref="C75:AD75"/>
    <mergeCell ref="C58:AD58"/>
    <mergeCell ref="C60:AD60"/>
    <mergeCell ref="C61:AD61"/>
    <mergeCell ref="B63:AD63"/>
    <mergeCell ref="C65:AD65"/>
    <mergeCell ref="C66:AD66"/>
    <mergeCell ref="C49:AD49"/>
    <mergeCell ref="C51:AD51"/>
    <mergeCell ref="C52:AD52"/>
    <mergeCell ref="C54:AD54"/>
    <mergeCell ref="C55:AD55"/>
    <mergeCell ref="C57:AD57"/>
    <mergeCell ref="C40:AD40"/>
    <mergeCell ref="C42:AD42"/>
    <mergeCell ref="C43:AD43"/>
    <mergeCell ref="C45:AD45"/>
    <mergeCell ref="C46:AD46"/>
    <mergeCell ref="C48:AD48"/>
    <mergeCell ref="C31:AD31"/>
    <mergeCell ref="C33:AD33"/>
    <mergeCell ref="C34:AD34"/>
    <mergeCell ref="C36:AD36"/>
    <mergeCell ref="C37:AD37"/>
    <mergeCell ref="C39:AD39"/>
    <mergeCell ref="B22:AD22"/>
    <mergeCell ref="C24:AD24"/>
    <mergeCell ref="C25:AD25"/>
    <mergeCell ref="C27:AD27"/>
    <mergeCell ref="C28:AD28"/>
    <mergeCell ref="C30:AD30"/>
    <mergeCell ref="AA12:AD12"/>
    <mergeCell ref="B14:AD14"/>
    <mergeCell ref="B16:AD16"/>
    <mergeCell ref="B18:AD18"/>
    <mergeCell ref="B20:AD20"/>
    <mergeCell ref="B1:AD1"/>
    <mergeCell ref="B3:AD3"/>
    <mergeCell ref="B5:AD5"/>
    <mergeCell ref="B7:AD7"/>
    <mergeCell ref="AA9:AD9"/>
    <mergeCell ref="B10:L10"/>
    <mergeCell ref="N10:O10"/>
  </mergeCells>
  <hyperlinks>
    <hyperlink ref="AA9:AD9" location="Índice!B29" display="Índice" xr:uid="{0E12E350-A5B0-4AE1-99BA-B9B14C2403DB}"/>
    <hyperlink ref="AA12:AD12" location="CNGE_2025_M1_Secc10_Sub2!A35" display="Pregunta 10.3" xr:uid="{E25F0E64-20ED-4AC7-A6E2-69FA4DF01E37}"/>
  </hyperlinks>
  <printOptions horizontalCentered="1" verticalCentered="1"/>
  <pageMargins left="0.70866141732283472" right="0.70866141732283472" top="0.74803149606299213" bottom="0.74803149606299213" header="0.31496062992125984" footer="0.31496062992125984"/>
  <pageSetup scale="75" orientation="portrait" r:id="rId1"/>
  <headerFooter>
    <oddHeader>&amp;CMódulo 1 Sección X
Anexo</oddHeader>
    <oddFooter>&amp;LCenso Nacional de Gobiernos Estatales 2025&amp;R&amp;P de &amp;N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9D2DBF-0AE2-4CA2-8349-3854BD030C79}">
  <dimension ref="A1:AE25"/>
  <sheetViews>
    <sheetView showGridLines="0" workbookViewId="0"/>
  </sheetViews>
  <sheetFormatPr baseColWidth="10" defaultColWidth="0" defaultRowHeight="15" customHeight="1" zeroHeight="1"/>
  <cols>
    <col min="1" max="1" width="5.75" style="19" customWidth="1"/>
    <col min="2" max="30" width="3.75" style="19" customWidth="1"/>
    <col min="31" max="31" width="5.75" style="19" customWidth="1"/>
    <col min="32" max="16384" width="3.75" style="19" hidden="1"/>
  </cols>
  <sheetData>
    <row r="1" spans="1:31" ht="173.25" customHeight="1">
      <c r="A1" s="195"/>
      <c r="B1" s="290" t="s">
        <v>0</v>
      </c>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row>
    <row r="2" spans="1:31" ht="15" customHeight="1">
      <c r="B2" s="20"/>
      <c r="C2" s="20"/>
      <c r="D2" s="20"/>
      <c r="E2" s="20"/>
      <c r="F2" s="20"/>
      <c r="G2" s="20"/>
      <c r="H2" s="20"/>
      <c r="I2" s="20"/>
      <c r="J2" s="20"/>
      <c r="K2" s="20"/>
      <c r="L2" s="20"/>
      <c r="M2" s="20"/>
      <c r="N2" s="20"/>
      <c r="O2" s="20"/>
      <c r="P2" s="20"/>
      <c r="Q2" s="20"/>
      <c r="R2" s="20"/>
      <c r="S2" s="20"/>
      <c r="T2" s="20"/>
      <c r="U2" s="20"/>
      <c r="V2" s="20"/>
      <c r="W2" s="20"/>
      <c r="X2" s="20"/>
      <c r="Y2" s="20"/>
      <c r="Z2" s="20"/>
      <c r="AA2" s="20"/>
      <c r="AB2" s="20"/>
      <c r="AC2" s="20"/>
      <c r="AD2" s="20"/>
      <c r="AE2"/>
    </row>
    <row r="3" spans="1:31" ht="45" customHeight="1">
      <c r="B3" s="291" t="s">
        <v>1</v>
      </c>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row>
    <row r="4" spans="1:31" ht="15" customHeight="1">
      <c r="B4" s="22"/>
      <c r="C4" s="22"/>
      <c r="D4" s="22"/>
      <c r="E4" s="22"/>
      <c r="F4" s="22"/>
      <c r="G4" s="22"/>
      <c r="H4" s="22"/>
      <c r="I4" s="22"/>
      <c r="J4" s="22"/>
      <c r="K4" s="22"/>
      <c r="L4" s="22"/>
      <c r="M4" s="22"/>
      <c r="N4" s="22"/>
      <c r="O4" s="22"/>
      <c r="P4" s="22"/>
      <c r="Q4" s="22"/>
      <c r="R4" s="22"/>
      <c r="S4" s="22"/>
      <c r="T4" s="22"/>
      <c r="U4" s="22"/>
      <c r="V4" s="22"/>
      <c r="W4" s="22"/>
      <c r="X4" s="22"/>
      <c r="Y4" s="22"/>
      <c r="Z4" s="22"/>
      <c r="AA4" s="22"/>
      <c r="AB4" s="22"/>
      <c r="AC4" s="22"/>
      <c r="AD4" s="22"/>
      <c r="AE4"/>
    </row>
    <row r="5" spans="1:31" ht="45" customHeight="1">
      <c r="B5" s="291" t="s">
        <v>2</v>
      </c>
      <c r="C5" s="292"/>
      <c r="D5" s="292"/>
      <c r="E5" s="292"/>
      <c r="F5" s="292"/>
      <c r="G5" s="292"/>
      <c r="H5" s="292"/>
      <c r="I5" s="292"/>
      <c r="J5" s="292"/>
      <c r="K5" s="292"/>
      <c r="L5" s="292"/>
      <c r="M5" s="292"/>
      <c r="N5" s="292"/>
      <c r="O5" s="292"/>
      <c r="P5" s="292"/>
      <c r="Q5" s="292"/>
      <c r="R5" s="292"/>
      <c r="S5" s="292"/>
      <c r="T5" s="292"/>
      <c r="U5" s="292"/>
      <c r="V5" s="292"/>
      <c r="W5" s="292"/>
      <c r="X5" s="292"/>
      <c r="Y5" s="292"/>
      <c r="Z5" s="292"/>
      <c r="AA5" s="292"/>
      <c r="AB5" s="292"/>
      <c r="AC5" s="292"/>
      <c r="AD5" s="292"/>
      <c r="AE5"/>
    </row>
    <row r="6" spans="1:31" ht="15" customHeight="1">
      <c r="B6" s="23"/>
      <c r="C6" s="23"/>
      <c r="D6" s="23"/>
      <c r="E6" s="23"/>
      <c r="F6" s="23"/>
      <c r="G6" s="23"/>
      <c r="H6" s="23"/>
      <c r="I6" s="23"/>
      <c r="J6" s="23"/>
      <c r="K6" s="23"/>
      <c r="L6" s="23"/>
      <c r="M6" s="23"/>
      <c r="N6" s="23"/>
      <c r="O6" s="23"/>
      <c r="P6" s="23"/>
      <c r="Q6" s="23"/>
      <c r="R6" s="23"/>
      <c r="S6" s="23"/>
      <c r="T6" s="23"/>
      <c r="U6" s="23"/>
      <c r="V6" s="23"/>
      <c r="W6" s="23"/>
      <c r="X6" s="23"/>
      <c r="Y6" s="23"/>
      <c r="Z6" s="23"/>
      <c r="AA6" s="23"/>
      <c r="AB6" s="23"/>
      <c r="AC6" s="23"/>
      <c r="AD6" s="23"/>
      <c r="AE6"/>
    </row>
    <row r="7" spans="1:31" ht="72" customHeight="1">
      <c r="B7" s="291" t="s">
        <v>19</v>
      </c>
      <c r="C7" s="291"/>
      <c r="D7" s="291"/>
      <c r="E7" s="291"/>
      <c r="F7" s="291"/>
      <c r="G7" s="291"/>
      <c r="H7" s="291"/>
      <c r="I7" s="291"/>
      <c r="J7" s="291"/>
      <c r="K7" s="291"/>
      <c r="L7" s="291"/>
      <c r="M7" s="291"/>
      <c r="N7" s="291"/>
      <c r="O7" s="291"/>
      <c r="P7" s="291"/>
      <c r="Q7" s="291"/>
      <c r="R7" s="291"/>
      <c r="S7" s="291"/>
      <c r="T7" s="291"/>
      <c r="U7" s="291"/>
      <c r="V7" s="291"/>
      <c r="W7" s="291"/>
      <c r="X7" s="291"/>
      <c r="Y7" s="291"/>
      <c r="Z7" s="291"/>
      <c r="AA7" s="291"/>
      <c r="AB7" s="291"/>
      <c r="AC7" s="291"/>
      <c r="AD7" s="291"/>
      <c r="AE7"/>
    </row>
    <row r="8" spans="1:31" ht="15" customHeight="1">
      <c r="B8" s="21"/>
      <c r="C8" s="21"/>
      <c r="D8" s="21"/>
      <c r="E8" s="21"/>
      <c r="F8" s="21"/>
      <c r="G8" s="21"/>
      <c r="H8" s="21"/>
      <c r="I8" s="21"/>
      <c r="J8" s="21"/>
      <c r="K8" s="21"/>
      <c r="L8" s="21"/>
      <c r="M8" s="21"/>
      <c r="N8" s="21"/>
      <c r="O8" s="21"/>
      <c r="P8" s="21"/>
      <c r="Q8" s="21"/>
      <c r="R8" s="21"/>
      <c r="S8" s="21"/>
      <c r="T8" s="21"/>
      <c r="U8" s="21"/>
      <c r="V8" s="21"/>
      <c r="W8" s="21"/>
      <c r="X8" s="21"/>
      <c r="Y8" s="21"/>
      <c r="Z8" s="21"/>
      <c r="AA8"/>
      <c r="AB8"/>
      <c r="AC8"/>
      <c r="AD8"/>
      <c r="AE8"/>
    </row>
    <row r="9" spans="1:31" ht="15" customHeight="1" thickBot="1">
      <c r="A9"/>
      <c r="B9" s="24" t="s">
        <v>4</v>
      </c>
      <c r="C9" s="25"/>
      <c r="D9" s="25"/>
      <c r="E9" s="25"/>
      <c r="F9" s="25"/>
      <c r="G9" s="25"/>
      <c r="H9" s="25"/>
      <c r="I9" s="25"/>
      <c r="J9" s="25"/>
      <c r="K9" s="25"/>
      <c r="L9" s="25"/>
      <c r="M9" s="26"/>
      <c r="N9" s="24" t="s">
        <v>5</v>
      </c>
      <c r="O9" s="26"/>
      <c r="P9"/>
      <c r="Q9"/>
      <c r="R9"/>
      <c r="S9"/>
      <c r="T9"/>
      <c r="U9"/>
      <c r="V9"/>
      <c r="W9"/>
      <c r="X9"/>
      <c r="Y9"/>
      <c r="Z9"/>
      <c r="AA9" s="395" t="s">
        <v>3</v>
      </c>
      <c r="AB9" s="395"/>
      <c r="AC9" s="395"/>
      <c r="AD9" s="395"/>
      <c r="AE9"/>
    </row>
    <row r="10" spans="1:31" ht="15" customHeight="1" thickBot="1">
      <c r="A10"/>
      <c r="B10" s="294" t="str">
        <f>IF(Presentación!B10="","",Presentación!B10)</f>
        <v/>
      </c>
      <c r="C10" s="295"/>
      <c r="D10" s="295"/>
      <c r="E10" s="295"/>
      <c r="F10" s="295"/>
      <c r="G10" s="295"/>
      <c r="H10" s="295"/>
      <c r="I10" s="295"/>
      <c r="J10" s="295"/>
      <c r="K10" s="295"/>
      <c r="L10" s="296"/>
      <c r="M10" s="29"/>
      <c r="N10" s="294" t="str">
        <f>IF(Presentación!N10="","",Presentación!N10)</f>
        <v/>
      </c>
      <c r="O10" s="296"/>
      <c r="P10" s="20"/>
      <c r="Q10" s="27"/>
      <c r="R10" s="27"/>
      <c r="S10" s="27"/>
      <c r="T10" s="27"/>
      <c r="U10" s="27"/>
      <c r="V10" s="27"/>
      <c r="W10" s="27"/>
      <c r="X10" s="27"/>
      <c r="Y10" s="27"/>
      <c r="Z10" s="27"/>
      <c r="AA10" s="27"/>
      <c r="AB10" s="20"/>
      <c r="AC10" s="27"/>
      <c r="AD10" s="28"/>
      <c r="AE10"/>
    </row>
    <row r="11" spans="1:31" ht="15" customHeight="1">
      <c r="AE11"/>
    </row>
    <row r="12" spans="1:31" ht="15" customHeight="1">
      <c r="B12" s="228" t="s">
        <v>6046</v>
      </c>
      <c r="C12" s="222"/>
      <c r="D12" s="222"/>
      <c r="E12" s="222"/>
      <c r="F12" s="222"/>
      <c r="G12" s="222"/>
      <c r="H12" s="222"/>
      <c r="I12" s="222"/>
      <c r="J12" s="222"/>
      <c r="K12" s="222"/>
      <c r="L12" s="222"/>
      <c r="M12" s="222"/>
      <c r="N12" s="222"/>
      <c r="O12" s="222"/>
      <c r="P12" s="222"/>
      <c r="Q12" s="222"/>
      <c r="R12" s="222"/>
      <c r="S12" s="222"/>
      <c r="T12" s="222"/>
      <c r="U12" s="222"/>
      <c r="V12" s="222"/>
      <c r="W12" s="222"/>
      <c r="X12" s="222"/>
      <c r="Y12" s="222"/>
      <c r="Z12" s="222"/>
      <c r="AA12" s="222"/>
      <c r="AB12" s="222"/>
      <c r="AC12" s="222"/>
      <c r="AD12" s="222"/>
      <c r="AE12"/>
    </row>
    <row r="13" spans="1:31" ht="36" customHeight="1">
      <c r="B13" s="222"/>
      <c r="C13" s="529" t="s">
        <v>6047</v>
      </c>
      <c r="D13" s="529"/>
      <c r="E13" s="529"/>
      <c r="F13" s="529"/>
      <c r="G13" s="529"/>
      <c r="H13" s="529"/>
      <c r="I13" s="529"/>
      <c r="J13" s="529"/>
      <c r="K13" s="529"/>
      <c r="L13" s="529"/>
      <c r="M13" s="529"/>
      <c r="N13" s="529"/>
      <c r="O13" s="529"/>
      <c r="P13" s="529"/>
      <c r="Q13" s="529"/>
      <c r="R13" s="529"/>
      <c r="S13" s="529"/>
      <c r="T13" s="529"/>
      <c r="U13" s="529"/>
      <c r="V13" s="529"/>
      <c r="W13" s="529"/>
      <c r="X13" s="529"/>
      <c r="Y13" s="529"/>
      <c r="Z13" s="529"/>
      <c r="AA13" s="529"/>
      <c r="AB13" s="529"/>
      <c r="AC13" s="529"/>
      <c r="AD13" s="529"/>
      <c r="AE13"/>
    </row>
    <row r="14" spans="1:31" ht="15" customHeight="1">
      <c r="AE14"/>
    </row>
    <row r="15" spans="1:31" ht="15" customHeight="1">
      <c r="B15" s="228" t="s">
        <v>6048</v>
      </c>
      <c r="C15" s="220"/>
      <c r="D15" s="220"/>
      <c r="E15" s="220"/>
      <c r="F15" s="220"/>
      <c r="G15" s="220"/>
      <c r="H15" s="220"/>
      <c r="I15" s="220"/>
      <c r="J15" s="220"/>
      <c r="K15" s="220"/>
      <c r="L15" s="220"/>
      <c r="M15" s="220"/>
      <c r="N15" s="220"/>
      <c r="O15" s="220"/>
      <c r="P15" s="220"/>
      <c r="Q15" s="220"/>
      <c r="R15" s="220"/>
      <c r="S15" s="220"/>
      <c r="T15" s="220"/>
      <c r="U15" s="220"/>
      <c r="V15" s="220"/>
      <c r="W15" s="220"/>
      <c r="X15" s="220"/>
      <c r="Y15" s="220"/>
      <c r="Z15" s="220"/>
      <c r="AA15" s="220"/>
      <c r="AB15" s="220"/>
      <c r="AC15" s="220"/>
      <c r="AD15" s="220"/>
      <c r="AE15"/>
    </row>
    <row r="16" spans="1:31" ht="24" customHeight="1">
      <c r="B16" s="220"/>
      <c r="C16" s="522" t="s">
        <v>6049</v>
      </c>
      <c r="D16" s="522"/>
      <c r="E16" s="522"/>
      <c r="F16" s="522"/>
      <c r="G16" s="522"/>
      <c r="H16" s="522"/>
      <c r="I16" s="522"/>
      <c r="J16" s="522"/>
      <c r="K16" s="522"/>
      <c r="L16" s="522"/>
      <c r="M16" s="522"/>
      <c r="N16" s="522"/>
      <c r="O16" s="522"/>
      <c r="P16" s="522"/>
      <c r="Q16" s="522"/>
      <c r="R16" s="522"/>
      <c r="S16" s="522"/>
      <c r="T16" s="522"/>
      <c r="U16" s="522"/>
      <c r="V16" s="522"/>
      <c r="W16" s="522"/>
      <c r="X16" s="522"/>
      <c r="Y16" s="522"/>
      <c r="Z16" s="522"/>
      <c r="AA16" s="522"/>
      <c r="AB16" s="522"/>
      <c r="AC16" s="522"/>
      <c r="AD16" s="522"/>
      <c r="AE16"/>
    </row>
    <row r="17" spans="2:31" ht="15" customHeight="1">
      <c r="AE17"/>
    </row>
    <row r="18" spans="2:31" ht="15" customHeight="1">
      <c r="B18" s="228" t="s">
        <v>6050</v>
      </c>
      <c r="C18" s="220"/>
      <c r="D18" s="220"/>
      <c r="E18" s="220"/>
      <c r="F18" s="220"/>
      <c r="G18" s="220"/>
      <c r="H18" s="220"/>
      <c r="I18" s="220"/>
      <c r="J18" s="220"/>
      <c r="K18" s="220"/>
      <c r="L18" s="220"/>
      <c r="M18" s="220"/>
      <c r="N18" s="220"/>
      <c r="O18" s="220"/>
      <c r="P18" s="220"/>
      <c r="Q18" s="220"/>
      <c r="R18" s="220"/>
      <c r="S18" s="220"/>
      <c r="T18" s="220"/>
      <c r="U18" s="220"/>
      <c r="V18" s="220"/>
      <c r="W18" s="220"/>
      <c r="X18" s="220"/>
      <c r="Y18" s="220"/>
      <c r="Z18" s="220"/>
      <c r="AA18" s="220"/>
      <c r="AB18" s="220"/>
      <c r="AC18" s="220"/>
      <c r="AD18" s="220"/>
      <c r="AE18"/>
    </row>
    <row r="19" spans="2:31" ht="36" customHeight="1">
      <c r="B19" s="220"/>
      <c r="C19" s="529" t="s">
        <v>6051</v>
      </c>
      <c r="D19" s="529"/>
      <c r="E19" s="529"/>
      <c r="F19" s="529"/>
      <c r="G19" s="529"/>
      <c r="H19" s="529"/>
      <c r="I19" s="529"/>
      <c r="J19" s="529"/>
      <c r="K19" s="529"/>
      <c r="L19" s="529"/>
      <c r="M19" s="529"/>
      <c r="N19" s="529"/>
      <c r="O19" s="529"/>
      <c r="P19" s="529"/>
      <c r="Q19" s="529"/>
      <c r="R19" s="529"/>
      <c r="S19" s="529"/>
      <c r="T19" s="529"/>
      <c r="U19" s="529"/>
      <c r="V19" s="529"/>
      <c r="W19" s="529"/>
      <c r="X19" s="529"/>
      <c r="Y19" s="529"/>
      <c r="Z19" s="529"/>
      <c r="AA19" s="529"/>
      <c r="AB19" s="529"/>
      <c r="AC19" s="529"/>
      <c r="AD19" s="529"/>
      <c r="AE19"/>
    </row>
    <row r="20" spans="2:31" ht="15" customHeight="1"/>
    <row r="21" spans="2:31" ht="15" customHeight="1"/>
    <row r="22" spans="2:31" ht="15" customHeight="1"/>
    <row r="23" spans="2:31" ht="15" customHeight="1"/>
    <row r="24" spans="2:31" ht="15" customHeight="1"/>
    <row r="25" spans="2:31" ht="15" customHeight="1"/>
  </sheetData>
  <sheetProtection algorithmName="SHA-512" hashValue="ShhwZgHQIhs1P2T7W64AAgQ6AjjhtxzzhWNZCS1cHxJzZ8Iexkts1ZRzPFA52JLvLF7vJjCOHGcDOXze7lt55g==" saltValue="XXwJuTNcXLWZ/Ao6e880fw==" spinCount="100000" sheet="1" objects="1" scenarios="1"/>
  <mergeCells count="10">
    <mergeCell ref="C13:AD13"/>
    <mergeCell ref="C16:AD16"/>
    <mergeCell ref="C19:AD19"/>
    <mergeCell ref="B10:L10"/>
    <mergeCell ref="N10:O10"/>
    <mergeCell ref="B1:AD1"/>
    <mergeCell ref="B3:AD3"/>
    <mergeCell ref="B5:AD5"/>
    <mergeCell ref="B7:AD7"/>
    <mergeCell ref="AA9:AD9"/>
  </mergeCells>
  <hyperlinks>
    <hyperlink ref="AA9:AD9" location="Índice!B31" display="Índice" xr:uid="{E2CF5C7F-FBEC-407C-86CA-03FC2182D365}"/>
  </hyperlinks>
  <printOptions horizontalCentered="1" verticalCentered="1"/>
  <pageMargins left="0.70866141732283472" right="0.70866141732283472" top="0.74803149606299213" bottom="0.74803149606299213" header="0.31496062992125984" footer="0.31496062992125984"/>
  <pageSetup scale="75" orientation="portrait" r:id="rId1"/>
  <headerFooter>
    <oddHeader>&amp;CMódulo 1 Sección X
Glosario</oddHeader>
    <oddFooter>&amp;LCenso Nacional de Gobiernos Estatales 2025&amp;R&amp;P de &amp;N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E11562-1826-4164-AFDC-D1160B01B5C2}">
  <dimension ref="A1:DE574"/>
  <sheetViews>
    <sheetView showGridLines="0" tabSelected="1" topLeftCell="A103" workbookViewId="0">
      <selection activeCell="U130" sqref="U130"/>
    </sheetView>
  </sheetViews>
  <sheetFormatPr baseColWidth="10" defaultColWidth="0" defaultRowHeight="14.25" zeroHeight="1"/>
  <cols>
    <col min="1" max="1" width="5.75" style="58" customWidth="1"/>
    <col min="2" max="30" width="3.75" style="58" customWidth="1"/>
    <col min="31" max="31" width="5.75" style="58" customWidth="1"/>
    <col min="32" max="33" width="11.375" style="58" hidden="1" customWidth="1"/>
    <col min="34" max="74" width="5.75" hidden="1" customWidth="1"/>
    <col min="75" max="109" width="0" hidden="1" customWidth="1"/>
    <col min="110" max="16384" width="11.375" hidden="1"/>
  </cols>
  <sheetData>
    <row r="1" spans="1:109" ht="173.25" customHeight="1">
      <c r="A1" s="39"/>
      <c r="B1" s="290" t="s">
        <v>0</v>
      </c>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39"/>
      <c r="AF1" s="39"/>
      <c r="AG1" s="39"/>
    </row>
    <row r="2" spans="1:109" ht="15" customHeight="1">
      <c r="A2" s="40"/>
      <c r="B2" s="40"/>
      <c r="C2" s="40"/>
      <c r="D2" s="40"/>
      <c r="E2" s="40"/>
      <c r="F2" s="40"/>
      <c r="G2" s="40"/>
      <c r="H2" s="40"/>
      <c r="I2" s="40"/>
      <c r="J2" s="40"/>
      <c r="K2" s="40"/>
      <c r="L2" s="40"/>
      <c r="M2" s="40"/>
      <c r="N2" s="40"/>
      <c r="O2" s="40"/>
      <c r="P2" s="40"/>
      <c r="Q2" s="40"/>
      <c r="R2" s="40"/>
      <c r="S2" s="40"/>
      <c r="T2" s="40"/>
      <c r="U2" s="40"/>
      <c r="V2" s="40"/>
      <c r="W2" s="40"/>
      <c r="X2" s="40"/>
      <c r="Y2" s="40"/>
      <c r="Z2" s="40"/>
      <c r="AA2" s="40"/>
      <c r="AB2" s="40"/>
      <c r="AC2" s="40"/>
      <c r="AD2" s="40"/>
      <c r="AE2" s="40"/>
      <c r="AF2" s="40"/>
      <c r="AG2" s="40"/>
      <c r="AH2" s="41" t="s">
        <v>20</v>
      </c>
      <c r="AI2" s="42" t="s">
        <v>21</v>
      </c>
      <c r="AK2" s="43"/>
      <c r="AL2" s="41" t="s">
        <v>22</v>
      </c>
      <c r="AM2" s="42" t="s">
        <v>23</v>
      </c>
      <c r="AO2" s="43"/>
      <c r="AP2" s="43"/>
      <c r="BW2" s="44"/>
      <c r="BX2" s="43"/>
      <c r="BY2" s="43"/>
    </row>
    <row r="3" spans="1:109" ht="45" customHeight="1">
      <c r="A3" s="45"/>
      <c r="B3" s="291" t="s">
        <v>1</v>
      </c>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46"/>
      <c r="AF3" s="46"/>
      <c r="AG3" s="46"/>
      <c r="AH3" s="47"/>
      <c r="AI3" s="47"/>
      <c r="AK3" s="43"/>
      <c r="AL3" s="48"/>
      <c r="AM3" s="48"/>
      <c r="AN3" s="43"/>
      <c r="AO3" s="43"/>
      <c r="AP3" s="43">
        <v>1</v>
      </c>
      <c r="AQ3" s="49" t="s">
        <v>24</v>
      </c>
      <c r="AR3" s="49" t="s">
        <v>25</v>
      </c>
      <c r="AS3" s="49" t="s">
        <v>26</v>
      </c>
      <c r="AT3" s="49" t="s">
        <v>27</v>
      </c>
      <c r="AU3" s="49" t="s">
        <v>28</v>
      </c>
      <c r="AV3" s="49" t="s">
        <v>29</v>
      </c>
      <c r="AW3" s="49" t="s">
        <v>30</v>
      </c>
      <c r="AX3" s="49" t="s">
        <v>31</v>
      </c>
      <c r="AY3" s="49" t="s">
        <v>32</v>
      </c>
      <c r="AZ3" s="49" t="s">
        <v>33</v>
      </c>
      <c r="BA3" s="49" t="s">
        <v>34</v>
      </c>
      <c r="BB3" s="49" t="s">
        <v>35</v>
      </c>
      <c r="BC3" s="49" t="s">
        <v>36</v>
      </c>
      <c r="BD3" s="49" t="s">
        <v>37</v>
      </c>
      <c r="BE3" s="49" t="s">
        <v>38</v>
      </c>
      <c r="BF3" s="49" t="s">
        <v>39</v>
      </c>
      <c r="BG3" s="49" t="s">
        <v>40</v>
      </c>
      <c r="BH3" s="49" t="s">
        <v>41</v>
      </c>
      <c r="BI3" s="49" t="s">
        <v>42</v>
      </c>
      <c r="BJ3" s="49" t="s">
        <v>43</v>
      </c>
      <c r="BK3" s="49" t="s">
        <v>44</v>
      </c>
      <c r="BL3" s="49" t="s">
        <v>45</v>
      </c>
      <c r="BM3" s="49" t="s">
        <v>46</v>
      </c>
      <c r="BN3" s="49" t="s">
        <v>47</v>
      </c>
      <c r="BO3" s="49" t="s">
        <v>48</v>
      </c>
      <c r="BP3" s="49" t="s">
        <v>49</v>
      </c>
      <c r="BQ3" s="49" t="s">
        <v>50</v>
      </c>
      <c r="BR3" s="49" t="s">
        <v>51</v>
      </c>
      <c r="BS3" s="49" t="s">
        <v>52</v>
      </c>
      <c r="BT3" s="49" t="s">
        <v>53</v>
      </c>
      <c r="BU3" s="49" t="s">
        <v>54</v>
      </c>
      <c r="BV3" s="49" t="s">
        <v>55</v>
      </c>
      <c r="BW3" s="44"/>
      <c r="BX3" s="43"/>
      <c r="BY3" s="43"/>
      <c r="BZ3" s="49" t="s">
        <v>24</v>
      </c>
      <c r="CA3" s="49" t="s">
        <v>25</v>
      </c>
      <c r="CB3" s="49" t="s">
        <v>26</v>
      </c>
      <c r="CC3" s="49" t="s">
        <v>27</v>
      </c>
      <c r="CD3" s="49" t="s">
        <v>28</v>
      </c>
      <c r="CE3" s="49" t="s">
        <v>29</v>
      </c>
      <c r="CF3" s="49" t="s">
        <v>30</v>
      </c>
      <c r="CG3" s="49" t="s">
        <v>31</v>
      </c>
      <c r="CH3" s="49" t="s">
        <v>32</v>
      </c>
      <c r="CI3" s="49" t="s">
        <v>33</v>
      </c>
      <c r="CJ3" s="49" t="s">
        <v>34</v>
      </c>
      <c r="CK3" s="49" t="s">
        <v>35</v>
      </c>
      <c r="CL3" s="49" t="s">
        <v>36</v>
      </c>
      <c r="CM3" s="49" t="s">
        <v>37</v>
      </c>
      <c r="CN3" s="49" t="s">
        <v>38</v>
      </c>
      <c r="CO3" s="49" t="s">
        <v>39</v>
      </c>
      <c r="CP3" s="49" t="s">
        <v>40</v>
      </c>
      <c r="CQ3" s="49" t="s">
        <v>41</v>
      </c>
      <c r="CR3" s="49" t="s">
        <v>42</v>
      </c>
      <c r="CS3" s="49" t="s">
        <v>43</v>
      </c>
      <c r="CT3" s="49" t="s">
        <v>44</v>
      </c>
      <c r="CU3" s="49" t="s">
        <v>45</v>
      </c>
      <c r="CV3" s="49" t="s">
        <v>46</v>
      </c>
      <c r="CW3" s="49" t="s">
        <v>47</v>
      </c>
      <c r="CX3" s="49" t="s">
        <v>48</v>
      </c>
      <c r="CY3" s="49" t="s">
        <v>49</v>
      </c>
      <c r="CZ3" s="49" t="s">
        <v>50</v>
      </c>
      <c r="DA3" s="49" t="s">
        <v>51</v>
      </c>
      <c r="DB3" s="49" t="s">
        <v>52</v>
      </c>
      <c r="DC3" s="49" t="s">
        <v>53</v>
      </c>
      <c r="DD3" s="49" t="s">
        <v>54</v>
      </c>
      <c r="DE3" s="49" t="s">
        <v>55</v>
      </c>
    </row>
    <row r="4" spans="1:109" ht="15" customHeight="1">
      <c r="A4" s="40"/>
      <c r="B4" s="40"/>
      <c r="C4" s="40"/>
      <c r="D4" s="40"/>
      <c r="E4" s="40"/>
      <c r="F4" s="40"/>
      <c r="G4" s="40"/>
      <c r="H4" s="40"/>
      <c r="I4" s="40"/>
      <c r="J4" s="40"/>
      <c r="K4" s="40"/>
      <c r="L4" s="40"/>
      <c r="M4" s="40"/>
      <c r="N4" s="40"/>
      <c r="O4" s="40"/>
      <c r="P4" s="40"/>
      <c r="Q4" s="40"/>
      <c r="R4" s="40"/>
      <c r="S4" s="40"/>
      <c r="T4" s="40"/>
      <c r="U4" s="40"/>
      <c r="V4" s="40"/>
      <c r="W4" s="40"/>
      <c r="X4" s="40"/>
      <c r="Y4" s="40"/>
      <c r="Z4" s="40"/>
      <c r="AA4" s="40"/>
      <c r="AB4" s="40"/>
      <c r="AC4" s="40"/>
      <c r="AD4" s="40"/>
      <c r="AE4" s="40"/>
      <c r="AF4" s="40"/>
      <c r="AG4" s="40"/>
      <c r="AH4" s="50" t="s">
        <v>56</v>
      </c>
      <c r="AI4" s="48" t="s">
        <v>24</v>
      </c>
      <c r="AJ4" s="43"/>
      <c r="AK4" s="43"/>
      <c r="AL4" s="47" t="str">
        <f t="shared" ref="AL4:AL67" si="0">IFERROR(IF(HLOOKUP($N$10, $BZ$3:$DE$574, $AP4, FALSE )="", "", HLOOKUP($N$10, $BZ$3:$DE$574, $AP4, FALSE)), "")</f>
        <v/>
      </c>
      <c r="AM4" s="47" t="str">
        <f t="shared" ref="AM4:AM67" si="1">IFERROR(IF(AL4="", "", HLOOKUP($N$10, $AQ$3:$BV$574, AP4, FALSE)), "")</f>
        <v/>
      </c>
      <c r="AO4" s="43"/>
      <c r="AP4" s="43">
        <v>2</v>
      </c>
      <c r="AQ4" s="51" t="s">
        <v>57</v>
      </c>
      <c r="AR4" s="51" t="s">
        <v>58</v>
      </c>
      <c r="AS4" s="51" t="s">
        <v>59</v>
      </c>
      <c r="AT4" s="51" t="s">
        <v>60</v>
      </c>
      <c r="AU4" s="51" t="s">
        <v>61</v>
      </c>
      <c r="AV4" s="51" t="s">
        <v>62</v>
      </c>
      <c r="AW4" s="51" t="s">
        <v>63</v>
      </c>
      <c r="AX4" s="51" t="s">
        <v>64</v>
      </c>
      <c r="AY4" s="51" t="s">
        <v>65</v>
      </c>
      <c r="AZ4" s="51" t="s">
        <v>66</v>
      </c>
      <c r="BA4" s="51" t="s">
        <v>67</v>
      </c>
      <c r="BB4" s="51" t="s">
        <v>68</v>
      </c>
      <c r="BC4" s="51" t="s">
        <v>69</v>
      </c>
      <c r="BD4" s="51" t="s">
        <v>70</v>
      </c>
      <c r="BE4" s="52" t="s">
        <v>71</v>
      </c>
      <c r="BF4" s="51" t="s">
        <v>72</v>
      </c>
      <c r="BG4" s="51" t="s">
        <v>73</v>
      </c>
      <c r="BH4" s="51" t="s">
        <v>74</v>
      </c>
      <c r="BI4" s="51" t="s">
        <v>75</v>
      </c>
      <c r="BJ4" s="51" t="s">
        <v>76</v>
      </c>
      <c r="BK4" s="51" t="s">
        <v>77</v>
      </c>
      <c r="BL4" s="51" t="s">
        <v>78</v>
      </c>
      <c r="BM4" s="51" t="s">
        <v>79</v>
      </c>
      <c r="BN4" s="51" t="s">
        <v>80</v>
      </c>
      <c r="BO4" s="51" t="s">
        <v>81</v>
      </c>
      <c r="BP4" s="51" t="s">
        <v>82</v>
      </c>
      <c r="BQ4" s="51" t="s">
        <v>83</v>
      </c>
      <c r="BR4" s="51" t="s">
        <v>84</v>
      </c>
      <c r="BS4" s="51" t="s">
        <v>85</v>
      </c>
      <c r="BT4" s="51" t="s">
        <v>86</v>
      </c>
      <c r="BU4" s="51" t="s">
        <v>87</v>
      </c>
      <c r="BV4" s="51" t="s">
        <v>88</v>
      </c>
      <c r="BW4" s="43"/>
      <c r="BX4" s="43"/>
      <c r="BY4" s="43"/>
      <c r="BZ4" s="53" t="s">
        <v>56</v>
      </c>
      <c r="CA4" s="53" t="s">
        <v>89</v>
      </c>
      <c r="CB4" s="53" t="s">
        <v>90</v>
      </c>
      <c r="CC4" s="53" t="s">
        <v>91</v>
      </c>
      <c r="CD4" s="53" t="s">
        <v>92</v>
      </c>
      <c r="CE4" s="53" t="s">
        <v>93</v>
      </c>
      <c r="CF4" s="53" t="s">
        <v>94</v>
      </c>
      <c r="CG4" s="53" t="s">
        <v>95</v>
      </c>
      <c r="CH4" s="53" t="s">
        <v>96</v>
      </c>
      <c r="CI4" s="53" t="s">
        <v>97</v>
      </c>
      <c r="CJ4" s="53" t="s">
        <v>92</v>
      </c>
      <c r="CK4" s="53" t="s">
        <v>98</v>
      </c>
      <c r="CL4" s="53" t="s">
        <v>99</v>
      </c>
      <c r="CM4" s="53" t="s">
        <v>100</v>
      </c>
      <c r="CN4" s="54" t="s">
        <v>101</v>
      </c>
      <c r="CO4" s="53" t="s">
        <v>102</v>
      </c>
      <c r="CP4" s="53" t="s">
        <v>103</v>
      </c>
      <c r="CQ4" s="53" t="s">
        <v>104</v>
      </c>
      <c r="CR4" s="53" t="s">
        <v>92</v>
      </c>
      <c r="CS4" s="53" t="s">
        <v>105</v>
      </c>
      <c r="CT4" s="53" t="s">
        <v>106</v>
      </c>
      <c r="CU4" s="53" t="s">
        <v>107</v>
      </c>
      <c r="CV4" s="53" t="s">
        <v>108</v>
      </c>
      <c r="CW4" s="53" t="s">
        <v>109</v>
      </c>
      <c r="CX4" s="53" t="s">
        <v>110</v>
      </c>
      <c r="CY4" s="53" t="s">
        <v>111</v>
      </c>
      <c r="CZ4" s="53" t="s">
        <v>112</v>
      </c>
      <c r="DA4" s="53" t="s">
        <v>92</v>
      </c>
      <c r="DB4" s="53" t="s">
        <v>113</v>
      </c>
      <c r="DC4" s="53" t="s">
        <v>106</v>
      </c>
      <c r="DD4" s="53" t="s">
        <v>114</v>
      </c>
      <c r="DE4" s="53" t="s">
        <v>115</v>
      </c>
    </row>
    <row r="5" spans="1:109" ht="45" customHeight="1">
      <c r="A5" s="55"/>
      <c r="B5" s="291" t="s">
        <v>2</v>
      </c>
      <c r="C5" s="292"/>
      <c r="D5" s="292"/>
      <c r="E5" s="292"/>
      <c r="F5" s="292"/>
      <c r="G5" s="292"/>
      <c r="H5" s="292"/>
      <c r="I5" s="292"/>
      <c r="J5" s="292"/>
      <c r="K5" s="292"/>
      <c r="L5" s="292"/>
      <c r="M5" s="292"/>
      <c r="N5" s="292"/>
      <c r="O5" s="292"/>
      <c r="P5" s="292"/>
      <c r="Q5" s="292"/>
      <c r="R5" s="292"/>
      <c r="S5" s="292"/>
      <c r="T5" s="292"/>
      <c r="U5" s="292"/>
      <c r="V5" s="292"/>
      <c r="W5" s="292"/>
      <c r="X5" s="292"/>
      <c r="Y5" s="292"/>
      <c r="Z5" s="292"/>
      <c r="AA5" s="292"/>
      <c r="AB5" s="292"/>
      <c r="AC5" s="292"/>
      <c r="AD5" s="292"/>
      <c r="AE5" s="55"/>
      <c r="AF5" s="55"/>
      <c r="AG5" s="55"/>
      <c r="AH5" s="50" t="s">
        <v>116</v>
      </c>
      <c r="AI5" s="48" t="s">
        <v>25</v>
      </c>
      <c r="AJ5" s="43"/>
      <c r="AK5" s="43"/>
      <c r="AL5" s="47" t="str">
        <f t="shared" si="0"/>
        <v/>
      </c>
      <c r="AM5" s="47" t="str">
        <f t="shared" si="1"/>
        <v/>
      </c>
      <c r="AO5" s="43"/>
      <c r="AP5" s="43">
        <v>3</v>
      </c>
      <c r="AQ5" s="51" t="s">
        <v>117</v>
      </c>
      <c r="AR5" s="51" t="s">
        <v>118</v>
      </c>
      <c r="AS5" s="51" t="s">
        <v>119</v>
      </c>
      <c r="AT5" s="51" t="s">
        <v>120</v>
      </c>
      <c r="AU5" s="51" t="s">
        <v>121</v>
      </c>
      <c r="AV5" s="51" t="s">
        <v>122</v>
      </c>
      <c r="AW5" s="51" t="s">
        <v>123</v>
      </c>
      <c r="AX5" s="51" t="s">
        <v>124</v>
      </c>
      <c r="AY5" s="51" t="s">
        <v>125</v>
      </c>
      <c r="AZ5" s="51" t="s">
        <v>126</v>
      </c>
      <c r="BA5" s="51" t="s">
        <v>127</v>
      </c>
      <c r="BB5" s="51" t="s">
        <v>128</v>
      </c>
      <c r="BC5" s="51" t="s">
        <v>129</v>
      </c>
      <c r="BD5" s="51" t="s">
        <v>130</v>
      </c>
      <c r="BE5" s="52" t="s">
        <v>131</v>
      </c>
      <c r="BF5" s="51" t="s">
        <v>132</v>
      </c>
      <c r="BG5" s="51" t="s">
        <v>133</v>
      </c>
      <c r="BH5" s="51" t="s">
        <v>134</v>
      </c>
      <c r="BI5" s="51" t="s">
        <v>135</v>
      </c>
      <c r="BJ5" s="51" t="s">
        <v>136</v>
      </c>
      <c r="BK5" s="51" t="s">
        <v>137</v>
      </c>
      <c r="BL5" s="51" t="s">
        <v>138</v>
      </c>
      <c r="BM5" s="51" t="s">
        <v>139</v>
      </c>
      <c r="BN5" s="51" t="s">
        <v>140</v>
      </c>
      <c r="BO5" s="51" t="s">
        <v>141</v>
      </c>
      <c r="BP5" s="51" t="s">
        <v>142</v>
      </c>
      <c r="BQ5" s="51" t="s">
        <v>143</v>
      </c>
      <c r="BR5" s="51" t="s">
        <v>144</v>
      </c>
      <c r="BS5" s="51" t="s">
        <v>145</v>
      </c>
      <c r="BT5" s="51" t="s">
        <v>146</v>
      </c>
      <c r="BU5" s="51" t="s">
        <v>147</v>
      </c>
      <c r="BV5" s="51" t="s">
        <v>148</v>
      </c>
      <c r="BW5" s="43"/>
      <c r="BX5" s="43"/>
      <c r="BY5" s="43"/>
      <c r="BZ5" s="53" t="s">
        <v>149</v>
      </c>
      <c r="CA5" s="53" t="s">
        <v>150</v>
      </c>
      <c r="CB5" s="53" t="s">
        <v>151</v>
      </c>
      <c r="CC5" s="53" t="s">
        <v>152</v>
      </c>
      <c r="CD5" s="53" t="s">
        <v>153</v>
      </c>
      <c r="CE5" s="53" t="s">
        <v>154</v>
      </c>
      <c r="CF5" s="53" t="s">
        <v>155</v>
      </c>
      <c r="CG5" s="53" t="s">
        <v>156</v>
      </c>
      <c r="CH5" s="53" t="s">
        <v>157</v>
      </c>
      <c r="CI5" s="53" t="s">
        <v>158</v>
      </c>
      <c r="CJ5" s="53" t="s">
        <v>159</v>
      </c>
      <c r="CK5" s="53" t="s">
        <v>160</v>
      </c>
      <c r="CL5" s="53" t="s">
        <v>161</v>
      </c>
      <c r="CM5" s="53" t="s">
        <v>162</v>
      </c>
      <c r="CN5" s="54" t="s">
        <v>163</v>
      </c>
      <c r="CO5" s="53" t="s">
        <v>164</v>
      </c>
      <c r="CP5" s="53" t="s">
        <v>165</v>
      </c>
      <c r="CQ5" s="53" t="s">
        <v>166</v>
      </c>
      <c r="CR5" s="53" t="s">
        <v>167</v>
      </c>
      <c r="CS5" s="53" t="s">
        <v>168</v>
      </c>
      <c r="CT5" s="53" t="s">
        <v>169</v>
      </c>
      <c r="CU5" s="53" t="s">
        <v>170</v>
      </c>
      <c r="CV5" s="53" t="s">
        <v>171</v>
      </c>
      <c r="CW5" s="53" t="s">
        <v>172</v>
      </c>
      <c r="CX5" s="53" t="s">
        <v>173</v>
      </c>
      <c r="CY5" s="53" t="s">
        <v>174</v>
      </c>
      <c r="CZ5" s="53" t="s">
        <v>175</v>
      </c>
      <c r="DA5" s="53" t="s">
        <v>156</v>
      </c>
      <c r="DB5" s="53" t="s">
        <v>176</v>
      </c>
      <c r="DC5" s="53" t="s">
        <v>99</v>
      </c>
      <c r="DD5" s="53" t="s">
        <v>177</v>
      </c>
      <c r="DE5" s="53" t="s">
        <v>178</v>
      </c>
    </row>
    <row r="6" spans="1:109" ht="15" customHeight="1">
      <c r="A6" s="55"/>
      <c r="B6" s="55"/>
      <c r="C6" s="55"/>
      <c r="D6" s="55"/>
      <c r="E6" s="55"/>
      <c r="F6" s="55"/>
      <c r="G6" s="55"/>
      <c r="H6" s="55"/>
      <c r="I6" s="55"/>
      <c r="J6" s="55"/>
      <c r="K6" s="55"/>
      <c r="L6" s="55"/>
      <c r="M6" s="55"/>
      <c r="N6" s="55"/>
      <c r="O6" s="55"/>
      <c r="P6" s="55"/>
      <c r="Q6" s="55"/>
      <c r="R6" s="55"/>
      <c r="S6" s="55"/>
      <c r="T6" s="55"/>
      <c r="U6" s="55"/>
      <c r="V6" s="55"/>
      <c r="W6" s="55"/>
      <c r="X6" s="55"/>
      <c r="Y6" s="55"/>
      <c r="Z6" s="55"/>
      <c r="AA6" s="55"/>
      <c r="AB6" s="55"/>
      <c r="AC6" s="55"/>
      <c r="AD6" s="55"/>
      <c r="AE6" s="55"/>
      <c r="AF6" s="55"/>
      <c r="AG6" s="55"/>
      <c r="AH6" s="50" t="s">
        <v>179</v>
      </c>
      <c r="AI6" s="48" t="s">
        <v>26</v>
      </c>
      <c r="AJ6" s="43"/>
      <c r="AK6" s="43"/>
      <c r="AL6" s="47" t="str">
        <f t="shared" si="0"/>
        <v/>
      </c>
      <c r="AM6" s="47" t="str">
        <f t="shared" si="1"/>
        <v/>
      </c>
      <c r="AO6" s="43"/>
      <c r="AP6" s="43">
        <v>4</v>
      </c>
      <c r="AQ6" s="51" t="s">
        <v>180</v>
      </c>
      <c r="AR6" s="51" t="s">
        <v>181</v>
      </c>
      <c r="AS6" s="51" t="s">
        <v>182</v>
      </c>
      <c r="AT6" s="51" t="s">
        <v>183</v>
      </c>
      <c r="AU6" s="51" t="s">
        <v>184</v>
      </c>
      <c r="AV6" s="51" t="s">
        <v>185</v>
      </c>
      <c r="AW6" s="51" t="s">
        <v>186</v>
      </c>
      <c r="AX6" s="51" t="s">
        <v>187</v>
      </c>
      <c r="AY6" s="51" t="s">
        <v>188</v>
      </c>
      <c r="AZ6" s="51" t="s">
        <v>189</v>
      </c>
      <c r="BA6" s="51" t="s">
        <v>190</v>
      </c>
      <c r="BB6" s="51" t="s">
        <v>191</v>
      </c>
      <c r="BC6" s="51" t="s">
        <v>192</v>
      </c>
      <c r="BD6" s="51" t="s">
        <v>193</v>
      </c>
      <c r="BE6" s="52" t="s">
        <v>194</v>
      </c>
      <c r="BF6" s="51" t="s">
        <v>195</v>
      </c>
      <c r="BG6" s="51" t="s">
        <v>196</v>
      </c>
      <c r="BH6" s="51" t="s">
        <v>197</v>
      </c>
      <c r="BI6" s="51" t="s">
        <v>198</v>
      </c>
      <c r="BJ6" s="51" t="s">
        <v>199</v>
      </c>
      <c r="BK6" s="51" t="s">
        <v>200</v>
      </c>
      <c r="BL6" s="51" t="s">
        <v>201</v>
      </c>
      <c r="BM6" s="51" t="s">
        <v>202</v>
      </c>
      <c r="BN6" s="51" t="s">
        <v>203</v>
      </c>
      <c r="BO6" s="51" t="s">
        <v>204</v>
      </c>
      <c r="BP6" s="51" t="s">
        <v>205</v>
      </c>
      <c r="BQ6" s="51" t="s">
        <v>206</v>
      </c>
      <c r="BR6" s="51" t="s">
        <v>207</v>
      </c>
      <c r="BS6" s="51" t="s">
        <v>208</v>
      </c>
      <c r="BT6" s="51" t="s">
        <v>209</v>
      </c>
      <c r="BU6" s="51" t="s">
        <v>210</v>
      </c>
      <c r="BV6" s="51" t="s">
        <v>211</v>
      </c>
      <c r="BW6" s="43"/>
      <c r="BX6" s="43"/>
      <c r="BY6" s="43"/>
      <c r="BZ6" s="53" t="s">
        <v>212</v>
      </c>
      <c r="CA6" s="53" t="s">
        <v>213</v>
      </c>
      <c r="CB6" s="53" t="s">
        <v>214</v>
      </c>
      <c r="CC6" s="53" t="s">
        <v>215</v>
      </c>
      <c r="CD6" s="53" t="s">
        <v>216</v>
      </c>
      <c r="CE6" s="53" t="s">
        <v>217</v>
      </c>
      <c r="CF6" s="53" t="s">
        <v>218</v>
      </c>
      <c r="CG6" s="53" t="s">
        <v>216</v>
      </c>
      <c r="CH6" s="53" t="s">
        <v>219</v>
      </c>
      <c r="CI6" s="53" t="s">
        <v>220</v>
      </c>
      <c r="CJ6" s="53" t="s">
        <v>221</v>
      </c>
      <c r="CK6" s="53" t="s">
        <v>222</v>
      </c>
      <c r="CL6" s="53" t="s">
        <v>223</v>
      </c>
      <c r="CM6" s="53" t="s">
        <v>224</v>
      </c>
      <c r="CN6" s="54" t="s">
        <v>225</v>
      </c>
      <c r="CO6" s="53" t="s">
        <v>226</v>
      </c>
      <c r="CP6" s="53" t="s">
        <v>227</v>
      </c>
      <c r="CQ6" s="53" t="s">
        <v>228</v>
      </c>
      <c r="CR6" s="53" t="s">
        <v>229</v>
      </c>
      <c r="CS6" s="53" t="s">
        <v>230</v>
      </c>
      <c r="CT6" s="53" t="s">
        <v>99</v>
      </c>
      <c r="CU6" s="53" t="s">
        <v>231</v>
      </c>
      <c r="CV6" s="53" t="s">
        <v>232</v>
      </c>
      <c r="CW6" s="53" t="s">
        <v>233</v>
      </c>
      <c r="CX6" s="53" t="s">
        <v>234</v>
      </c>
      <c r="CY6" s="53" t="s">
        <v>235</v>
      </c>
      <c r="CZ6" s="53" t="s">
        <v>236</v>
      </c>
      <c r="DA6" s="53" t="s">
        <v>237</v>
      </c>
      <c r="DB6" s="53" t="s">
        <v>238</v>
      </c>
      <c r="DC6" s="53" t="s">
        <v>239</v>
      </c>
      <c r="DD6" s="53" t="s">
        <v>240</v>
      </c>
      <c r="DE6" s="53" t="s">
        <v>241</v>
      </c>
    </row>
    <row r="7" spans="1:109" ht="72" customHeight="1">
      <c r="A7" s="46"/>
      <c r="B7" s="319" t="s">
        <v>6</v>
      </c>
      <c r="C7" s="319"/>
      <c r="D7" s="319"/>
      <c r="E7" s="319"/>
      <c r="F7" s="319"/>
      <c r="G7" s="319"/>
      <c r="H7" s="319"/>
      <c r="I7" s="319"/>
      <c r="J7" s="319"/>
      <c r="K7" s="319"/>
      <c r="L7" s="319"/>
      <c r="M7" s="319"/>
      <c r="N7" s="319"/>
      <c r="O7" s="319"/>
      <c r="P7" s="319"/>
      <c r="Q7" s="319"/>
      <c r="R7" s="319"/>
      <c r="S7" s="319"/>
      <c r="T7" s="319"/>
      <c r="U7" s="319"/>
      <c r="V7" s="319"/>
      <c r="W7" s="319"/>
      <c r="X7" s="319"/>
      <c r="Y7" s="319"/>
      <c r="Z7" s="319"/>
      <c r="AA7" s="319"/>
      <c r="AB7" s="319"/>
      <c r="AC7" s="319"/>
      <c r="AD7" s="319"/>
      <c r="AE7" s="46"/>
      <c r="AF7" s="46"/>
      <c r="AG7" s="46"/>
      <c r="AH7" s="50" t="s">
        <v>152</v>
      </c>
      <c r="AI7" s="48" t="s">
        <v>27</v>
      </c>
      <c r="AJ7" s="43"/>
      <c r="AK7" s="43"/>
      <c r="AL7" s="47" t="str">
        <f t="shared" si="0"/>
        <v/>
      </c>
      <c r="AM7" s="47" t="str">
        <f t="shared" si="1"/>
        <v/>
      </c>
      <c r="AO7" s="43"/>
      <c r="AP7" s="43">
        <v>5</v>
      </c>
      <c r="AQ7" s="51" t="s">
        <v>242</v>
      </c>
      <c r="AR7" s="51" t="s">
        <v>243</v>
      </c>
      <c r="AS7" s="51" t="s">
        <v>244</v>
      </c>
      <c r="AT7" s="51" t="s">
        <v>245</v>
      </c>
      <c r="AU7" s="51" t="s">
        <v>246</v>
      </c>
      <c r="AV7" s="51" t="s">
        <v>247</v>
      </c>
      <c r="AW7" s="51" t="s">
        <v>248</v>
      </c>
      <c r="AX7" s="51" t="s">
        <v>249</v>
      </c>
      <c r="AY7" s="51" t="s">
        <v>250</v>
      </c>
      <c r="AZ7" s="51" t="s">
        <v>251</v>
      </c>
      <c r="BA7" s="51" t="s">
        <v>252</v>
      </c>
      <c r="BB7" s="51" t="s">
        <v>253</v>
      </c>
      <c r="BC7" s="51" t="s">
        <v>254</v>
      </c>
      <c r="BD7" s="51" t="s">
        <v>255</v>
      </c>
      <c r="BE7" s="52" t="s">
        <v>256</v>
      </c>
      <c r="BF7" s="51" t="s">
        <v>257</v>
      </c>
      <c r="BG7" s="51" t="s">
        <v>258</v>
      </c>
      <c r="BH7" s="51" t="s">
        <v>259</v>
      </c>
      <c r="BI7" s="51" t="s">
        <v>260</v>
      </c>
      <c r="BJ7" s="51" t="s">
        <v>261</v>
      </c>
      <c r="BK7" s="51" t="s">
        <v>262</v>
      </c>
      <c r="BL7" s="51" t="s">
        <v>263</v>
      </c>
      <c r="BM7" s="51" t="s">
        <v>264</v>
      </c>
      <c r="BN7" s="51" t="s">
        <v>265</v>
      </c>
      <c r="BO7" s="51" t="s">
        <v>266</v>
      </c>
      <c r="BP7" s="51" t="s">
        <v>267</v>
      </c>
      <c r="BQ7" s="51" t="s">
        <v>268</v>
      </c>
      <c r="BR7" s="51" t="s">
        <v>269</v>
      </c>
      <c r="BS7" s="51" t="s">
        <v>270</v>
      </c>
      <c r="BT7" s="51" t="s">
        <v>271</v>
      </c>
      <c r="BU7" s="51" t="s">
        <v>272</v>
      </c>
      <c r="BV7" s="51" t="s">
        <v>273</v>
      </c>
      <c r="BW7" s="43"/>
      <c r="BX7" s="43"/>
      <c r="BY7" s="43"/>
      <c r="BZ7" s="53" t="s">
        <v>274</v>
      </c>
      <c r="CA7" s="53" t="s">
        <v>275</v>
      </c>
      <c r="CB7" s="53" t="s">
        <v>276</v>
      </c>
      <c r="CC7" s="53" t="s">
        <v>277</v>
      </c>
      <c r="CD7" s="53" t="s">
        <v>278</v>
      </c>
      <c r="CE7" s="53" t="s">
        <v>279</v>
      </c>
      <c r="CF7" s="53" t="s">
        <v>280</v>
      </c>
      <c r="CG7" s="53" t="s">
        <v>281</v>
      </c>
      <c r="CH7" s="53" t="s">
        <v>282</v>
      </c>
      <c r="CI7" s="53" t="s">
        <v>283</v>
      </c>
      <c r="CJ7" s="53" t="s">
        <v>284</v>
      </c>
      <c r="CK7" s="53" t="s">
        <v>285</v>
      </c>
      <c r="CL7" s="53" t="s">
        <v>286</v>
      </c>
      <c r="CM7" s="53" t="s">
        <v>287</v>
      </c>
      <c r="CN7" s="54" t="s">
        <v>288</v>
      </c>
      <c r="CO7" s="53" t="s">
        <v>289</v>
      </c>
      <c r="CP7" s="53" t="s">
        <v>290</v>
      </c>
      <c r="CQ7" s="53" t="s">
        <v>291</v>
      </c>
      <c r="CR7" s="53" t="s">
        <v>216</v>
      </c>
      <c r="CS7" s="53" t="s">
        <v>292</v>
      </c>
      <c r="CT7" s="53" t="s">
        <v>293</v>
      </c>
      <c r="CU7" s="53" t="s">
        <v>294</v>
      </c>
      <c r="CV7" s="53" t="s">
        <v>295</v>
      </c>
      <c r="CW7" s="53" t="s">
        <v>296</v>
      </c>
      <c r="CX7" s="53" t="s">
        <v>297</v>
      </c>
      <c r="CY7" s="53" t="s">
        <v>298</v>
      </c>
      <c r="CZ7" s="53" t="s">
        <v>299</v>
      </c>
      <c r="DA7" s="53" t="s">
        <v>300</v>
      </c>
      <c r="DB7" s="53" t="s">
        <v>301</v>
      </c>
      <c r="DC7" s="53" t="s">
        <v>223</v>
      </c>
      <c r="DD7" s="53" t="s">
        <v>302</v>
      </c>
      <c r="DE7" s="53" t="s">
        <v>303</v>
      </c>
    </row>
    <row r="8" spans="1:109" ht="15" customHeight="1">
      <c r="A8" s="40"/>
      <c r="B8" s="40"/>
      <c r="C8" s="40"/>
      <c r="D8" s="40"/>
      <c r="E8" s="40"/>
      <c r="F8" s="40"/>
      <c r="G8" s="40"/>
      <c r="H8" s="40"/>
      <c r="I8" s="40"/>
      <c r="J8" s="40"/>
      <c r="K8" s="40"/>
      <c r="L8" s="40"/>
      <c r="M8" s="40"/>
      <c r="N8" s="40"/>
      <c r="O8" s="40"/>
      <c r="P8" s="40"/>
      <c r="Q8" s="40"/>
      <c r="R8" s="40"/>
      <c r="S8" s="40"/>
      <c r="T8" s="40"/>
      <c r="U8" s="40"/>
      <c r="V8" s="40"/>
      <c r="W8" s="40"/>
      <c r="X8" s="40"/>
      <c r="Y8" s="40"/>
      <c r="Z8" s="40"/>
      <c r="AA8" s="40"/>
      <c r="AB8" s="40"/>
      <c r="AC8" s="40"/>
      <c r="AD8" s="40"/>
      <c r="AE8" s="40"/>
      <c r="AF8" s="40"/>
      <c r="AG8" s="40"/>
      <c r="AH8" s="50" t="s">
        <v>304</v>
      </c>
      <c r="AI8" s="48" t="s">
        <v>28</v>
      </c>
      <c r="AJ8" s="43"/>
      <c r="AK8" s="43"/>
      <c r="AL8" s="47" t="str">
        <f t="shared" si="0"/>
        <v/>
      </c>
      <c r="AM8" s="47" t="str">
        <f t="shared" si="1"/>
        <v/>
      </c>
      <c r="AO8" s="43"/>
      <c r="AP8" s="43">
        <v>6</v>
      </c>
      <c r="AQ8" s="51" t="s">
        <v>305</v>
      </c>
      <c r="AR8" s="51" t="s">
        <v>306</v>
      </c>
      <c r="AS8" s="51" t="s">
        <v>307</v>
      </c>
      <c r="AT8" s="51" t="s">
        <v>308</v>
      </c>
      <c r="AU8" s="51" t="s">
        <v>309</v>
      </c>
      <c r="AV8" s="51" t="s">
        <v>310</v>
      </c>
      <c r="AW8" s="51" t="s">
        <v>311</v>
      </c>
      <c r="AX8" s="51" t="s">
        <v>312</v>
      </c>
      <c r="AY8" s="51" t="s">
        <v>313</v>
      </c>
      <c r="AZ8" s="51" t="s">
        <v>314</v>
      </c>
      <c r="BA8" s="51" t="s">
        <v>315</v>
      </c>
      <c r="BB8" s="51" t="s">
        <v>316</v>
      </c>
      <c r="BC8" s="51" t="s">
        <v>317</v>
      </c>
      <c r="BD8" s="51" t="s">
        <v>318</v>
      </c>
      <c r="BE8" s="52" t="s">
        <v>319</v>
      </c>
      <c r="BF8" s="51" t="s">
        <v>320</v>
      </c>
      <c r="BG8" s="51" t="s">
        <v>321</v>
      </c>
      <c r="BH8" s="51" t="s">
        <v>322</v>
      </c>
      <c r="BI8" s="51" t="s">
        <v>323</v>
      </c>
      <c r="BJ8" s="51" t="s">
        <v>324</v>
      </c>
      <c r="BK8" s="51" t="s">
        <v>325</v>
      </c>
      <c r="BL8" s="51" t="s">
        <v>326</v>
      </c>
      <c r="BM8" s="51" t="s">
        <v>327</v>
      </c>
      <c r="BN8" s="51" t="s">
        <v>328</v>
      </c>
      <c r="BO8" s="51" t="s">
        <v>329</v>
      </c>
      <c r="BP8" s="51" t="s">
        <v>330</v>
      </c>
      <c r="BQ8" s="51" t="s">
        <v>331</v>
      </c>
      <c r="BR8" s="51" t="s">
        <v>332</v>
      </c>
      <c r="BS8" s="51" t="s">
        <v>333</v>
      </c>
      <c r="BT8" s="51" t="s">
        <v>334</v>
      </c>
      <c r="BU8" s="51" t="s">
        <v>335</v>
      </c>
      <c r="BV8" s="51" t="s">
        <v>336</v>
      </c>
      <c r="BW8" s="43"/>
      <c r="BX8" s="43"/>
      <c r="BY8" s="43"/>
      <c r="BZ8" s="53" t="s">
        <v>337</v>
      </c>
      <c r="CA8" s="53" t="s">
        <v>338</v>
      </c>
      <c r="CB8" s="53" t="s">
        <v>339</v>
      </c>
      <c r="CC8" s="53" t="s">
        <v>340</v>
      </c>
      <c r="CD8" s="53" t="s">
        <v>341</v>
      </c>
      <c r="CE8" s="53" t="s">
        <v>342</v>
      </c>
      <c r="CF8" s="53" t="s">
        <v>343</v>
      </c>
      <c r="CG8" s="53" t="s">
        <v>344</v>
      </c>
      <c r="CH8" s="53" t="s">
        <v>345</v>
      </c>
      <c r="CI8" s="53" t="s">
        <v>346</v>
      </c>
      <c r="CJ8" s="53" t="s">
        <v>347</v>
      </c>
      <c r="CK8" s="53" t="s">
        <v>348</v>
      </c>
      <c r="CL8" s="53" t="s">
        <v>349</v>
      </c>
      <c r="CM8" s="53" t="s">
        <v>350</v>
      </c>
      <c r="CN8" s="54" t="s">
        <v>351</v>
      </c>
      <c r="CO8" s="53" t="s">
        <v>352</v>
      </c>
      <c r="CP8" s="53" t="s">
        <v>353</v>
      </c>
      <c r="CQ8" s="53" t="s">
        <v>354</v>
      </c>
      <c r="CR8" s="53" t="s">
        <v>355</v>
      </c>
      <c r="CS8" s="53" t="s">
        <v>356</v>
      </c>
      <c r="CT8" s="53" t="s">
        <v>357</v>
      </c>
      <c r="CU8" s="53" t="s">
        <v>358</v>
      </c>
      <c r="CV8" s="53" t="s">
        <v>303</v>
      </c>
      <c r="CW8" s="53" t="s">
        <v>175</v>
      </c>
      <c r="CX8" s="53" t="s">
        <v>359</v>
      </c>
      <c r="CY8" s="53" t="s">
        <v>360</v>
      </c>
      <c r="CZ8" s="53" t="s">
        <v>361</v>
      </c>
      <c r="DA8" s="53" t="s">
        <v>362</v>
      </c>
      <c r="DB8" s="53" t="s">
        <v>363</v>
      </c>
      <c r="DC8" s="53" t="s">
        <v>364</v>
      </c>
      <c r="DD8" s="53" t="s">
        <v>365</v>
      </c>
      <c r="DE8" s="53" t="s">
        <v>366</v>
      </c>
    </row>
    <row r="9" spans="1:109" ht="15" customHeight="1" thickBot="1">
      <c r="A9" s="56"/>
      <c r="B9" s="57" t="s">
        <v>4</v>
      </c>
      <c r="N9" s="57" t="s">
        <v>5</v>
      </c>
      <c r="P9" s="46"/>
      <c r="Q9" s="46"/>
      <c r="R9" s="46"/>
      <c r="S9" s="46"/>
      <c r="T9" s="46"/>
      <c r="U9" s="46"/>
      <c r="V9" s="46"/>
      <c r="W9" s="46"/>
      <c r="X9" s="46"/>
      <c r="Y9" s="46"/>
      <c r="Z9" s="46"/>
      <c r="AA9" s="320" t="s">
        <v>3</v>
      </c>
      <c r="AB9" s="320"/>
      <c r="AC9" s="320"/>
      <c r="AD9" s="320"/>
      <c r="AE9" s="46"/>
      <c r="AF9" s="46"/>
      <c r="AG9" s="46"/>
      <c r="AH9" s="50" t="s">
        <v>154</v>
      </c>
      <c r="AI9" s="48" t="s">
        <v>29</v>
      </c>
      <c r="AJ9" s="43"/>
      <c r="AK9" s="43"/>
      <c r="AL9" s="47" t="str">
        <f t="shared" si="0"/>
        <v/>
      </c>
      <c r="AM9" s="47" t="str">
        <f t="shared" si="1"/>
        <v/>
      </c>
      <c r="AO9" s="43"/>
      <c r="AP9" s="43">
        <v>7</v>
      </c>
      <c r="AQ9" s="51" t="s">
        <v>367</v>
      </c>
      <c r="AR9" s="51" t="s">
        <v>368</v>
      </c>
      <c r="AS9" s="59" t="s">
        <v>369</v>
      </c>
      <c r="AT9" s="51" t="s">
        <v>370</v>
      </c>
      <c r="AU9" s="51" t="s">
        <v>371</v>
      </c>
      <c r="AV9" s="51" t="s">
        <v>372</v>
      </c>
      <c r="AW9" s="51" t="s">
        <v>373</v>
      </c>
      <c r="AX9" s="51" t="s">
        <v>374</v>
      </c>
      <c r="AY9" s="51" t="s">
        <v>375</v>
      </c>
      <c r="AZ9" s="51" t="s">
        <v>376</v>
      </c>
      <c r="BA9" s="51" t="s">
        <v>377</v>
      </c>
      <c r="BB9" s="51" t="s">
        <v>378</v>
      </c>
      <c r="BC9" s="51" t="s">
        <v>379</v>
      </c>
      <c r="BD9" s="51" t="s">
        <v>380</v>
      </c>
      <c r="BE9" s="52" t="s">
        <v>381</v>
      </c>
      <c r="BF9" s="51" t="s">
        <v>382</v>
      </c>
      <c r="BG9" s="51" t="s">
        <v>383</v>
      </c>
      <c r="BH9" s="51" t="s">
        <v>384</v>
      </c>
      <c r="BI9" s="51" t="s">
        <v>385</v>
      </c>
      <c r="BJ9" s="51" t="s">
        <v>386</v>
      </c>
      <c r="BK9" s="51" t="s">
        <v>387</v>
      </c>
      <c r="BL9" s="51" t="s">
        <v>388</v>
      </c>
      <c r="BM9" s="51" t="s">
        <v>389</v>
      </c>
      <c r="BN9" s="51" t="s">
        <v>390</v>
      </c>
      <c r="BO9" s="51" t="s">
        <v>391</v>
      </c>
      <c r="BP9" s="51" t="s">
        <v>392</v>
      </c>
      <c r="BQ9" s="51" t="s">
        <v>393</v>
      </c>
      <c r="BR9" s="51" t="s">
        <v>394</v>
      </c>
      <c r="BS9" s="51" t="s">
        <v>395</v>
      </c>
      <c r="BT9" s="51" t="s">
        <v>396</v>
      </c>
      <c r="BU9" s="51" t="s">
        <v>397</v>
      </c>
      <c r="BV9" s="51" t="s">
        <v>398</v>
      </c>
      <c r="BW9" s="43"/>
      <c r="BX9" s="43"/>
      <c r="BY9" s="43"/>
      <c r="BZ9" s="53" t="s">
        <v>399</v>
      </c>
      <c r="CA9" s="53" t="s">
        <v>400</v>
      </c>
      <c r="CB9" s="53" t="s">
        <v>401</v>
      </c>
      <c r="CC9" s="53" t="s">
        <v>402</v>
      </c>
      <c r="CD9" s="53" t="s">
        <v>403</v>
      </c>
      <c r="CE9" s="53" t="s">
        <v>404</v>
      </c>
      <c r="CF9" s="53" t="s">
        <v>405</v>
      </c>
      <c r="CG9" s="53" t="s">
        <v>406</v>
      </c>
      <c r="CH9" s="53" t="s">
        <v>407</v>
      </c>
      <c r="CI9" s="53" t="s">
        <v>408</v>
      </c>
      <c r="CJ9" s="53" t="s">
        <v>409</v>
      </c>
      <c r="CK9" s="53" t="s">
        <v>410</v>
      </c>
      <c r="CL9" s="53" t="s">
        <v>411</v>
      </c>
      <c r="CM9" s="53" t="s">
        <v>412</v>
      </c>
      <c r="CN9" s="54" t="s">
        <v>413</v>
      </c>
      <c r="CO9" s="53" t="s">
        <v>414</v>
      </c>
      <c r="CP9" s="53" t="s">
        <v>415</v>
      </c>
      <c r="CQ9" s="53" t="s">
        <v>416</v>
      </c>
      <c r="CR9" s="53" t="s">
        <v>417</v>
      </c>
      <c r="CS9" s="53" t="s">
        <v>418</v>
      </c>
      <c r="CT9" s="53" t="s">
        <v>166</v>
      </c>
      <c r="CU9" s="53" t="s">
        <v>419</v>
      </c>
      <c r="CV9" s="53" t="s">
        <v>420</v>
      </c>
      <c r="CW9" s="53" t="s">
        <v>421</v>
      </c>
      <c r="CX9" s="53" t="s">
        <v>422</v>
      </c>
      <c r="CY9" s="53" t="s">
        <v>423</v>
      </c>
      <c r="CZ9" s="53" t="s">
        <v>424</v>
      </c>
      <c r="DA9" s="53" t="s">
        <v>425</v>
      </c>
      <c r="DB9" s="53" t="s">
        <v>426</v>
      </c>
      <c r="DC9" s="53" t="s">
        <v>427</v>
      </c>
      <c r="DD9" s="53" t="s">
        <v>428</v>
      </c>
      <c r="DE9" s="53" t="s">
        <v>429</v>
      </c>
    </row>
    <row r="10" spans="1:109" ht="15" customHeight="1" thickBot="1">
      <c r="A10" s="56"/>
      <c r="B10" s="314"/>
      <c r="C10" s="315"/>
      <c r="D10" s="315"/>
      <c r="E10" s="315"/>
      <c r="F10" s="315"/>
      <c r="G10" s="315"/>
      <c r="H10" s="315"/>
      <c r="I10" s="315"/>
      <c r="J10" s="315"/>
      <c r="K10" s="315"/>
      <c r="L10" s="316"/>
      <c r="M10" s="60"/>
      <c r="N10" s="317" t="str">
        <f>IFERROR(VLOOKUP(B10, AH4:AI35, 2, FALSE), "")</f>
        <v/>
      </c>
      <c r="O10" s="318"/>
      <c r="P10" s="46"/>
      <c r="Q10" s="46"/>
      <c r="R10" s="46"/>
      <c r="S10" s="46"/>
      <c r="T10" s="46"/>
      <c r="U10" s="46"/>
      <c r="V10" s="46"/>
      <c r="W10" s="46"/>
      <c r="X10" s="46"/>
      <c r="Y10" s="46"/>
      <c r="Z10" s="46"/>
      <c r="AA10" s="46"/>
      <c r="AB10" s="46"/>
      <c r="AC10" s="46"/>
      <c r="AD10" s="46"/>
      <c r="AE10" s="46"/>
      <c r="AF10" s="46"/>
      <c r="AG10" s="46"/>
      <c r="AH10" s="50" t="s">
        <v>430</v>
      </c>
      <c r="AI10" s="48" t="s">
        <v>30</v>
      </c>
      <c r="AJ10" s="43"/>
      <c r="AK10" s="43"/>
      <c r="AL10" s="47" t="str">
        <f t="shared" si="0"/>
        <v/>
      </c>
      <c r="AM10" s="47" t="str">
        <f t="shared" si="1"/>
        <v/>
      </c>
      <c r="AO10" s="43"/>
      <c r="AP10" s="43">
        <v>8</v>
      </c>
      <c r="AQ10" s="51" t="s">
        <v>431</v>
      </c>
      <c r="AR10" s="51" t="s">
        <v>432</v>
      </c>
      <c r="AS10" s="51"/>
      <c r="AT10" s="51" t="s">
        <v>433</v>
      </c>
      <c r="AU10" s="51" t="s">
        <v>434</v>
      </c>
      <c r="AV10" s="51" t="s">
        <v>435</v>
      </c>
      <c r="AW10" s="51" t="s">
        <v>436</v>
      </c>
      <c r="AX10" s="51" t="s">
        <v>437</v>
      </c>
      <c r="AY10" s="51" t="s">
        <v>438</v>
      </c>
      <c r="AZ10" s="51" t="s">
        <v>439</v>
      </c>
      <c r="BA10" s="51" t="s">
        <v>440</v>
      </c>
      <c r="BB10" s="51" t="s">
        <v>441</v>
      </c>
      <c r="BC10" s="51" t="s">
        <v>442</v>
      </c>
      <c r="BD10" s="51" t="s">
        <v>443</v>
      </c>
      <c r="BE10" s="52" t="s">
        <v>444</v>
      </c>
      <c r="BF10" s="51" t="s">
        <v>445</v>
      </c>
      <c r="BG10" s="51" t="s">
        <v>446</v>
      </c>
      <c r="BH10" s="51" t="s">
        <v>447</v>
      </c>
      <c r="BI10" s="51" t="s">
        <v>448</v>
      </c>
      <c r="BJ10" s="51" t="s">
        <v>449</v>
      </c>
      <c r="BK10" s="51" t="s">
        <v>450</v>
      </c>
      <c r="BL10" s="51" t="s">
        <v>451</v>
      </c>
      <c r="BM10" s="51" t="s">
        <v>452</v>
      </c>
      <c r="BN10" s="51" t="s">
        <v>453</v>
      </c>
      <c r="BO10" s="51" t="s">
        <v>454</v>
      </c>
      <c r="BP10" s="51" t="s">
        <v>455</v>
      </c>
      <c r="BQ10" s="51" t="s">
        <v>456</v>
      </c>
      <c r="BR10" s="51" t="s">
        <v>457</v>
      </c>
      <c r="BS10" s="51" t="s">
        <v>458</v>
      </c>
      <c r="BT10" s="51" t="s">
        <v>459</v>
      </c>
      <c r="BU10" s="51" t="s">
        <v>460</v>
      </c>
      <c r="BV10" s="51" t="s">
        <v>461</v>
      </c>
      <c r="BW10" s="43"/>
      <c r="BX10" s="43"/>
      <c r="BY10" s="43"/>
      <c r="BZ10" s="53" t="s">
        <v>462</v>
      </c>
      <c r="CA10" s="53" t="s">
        <v>463</v>
      </c>
      <c r="CB10" s="53"/>
      <c r="CC10" s="53" t="s">
        <v>464</v>
      </c>
      <c r="CD10" s="53" t="s">
        <v>465</v>
      </c>
      <c r="CE10" s="53" t="s">
        <v>466</v>
      </c>
      <c r="CF10" s="53" t="s">
        <v>467</v>
      </c>
      <c r="CG10" s="53" t="s">
        <v>468</v>
      </c>
      <c r="CH10" s="53" t="s">
        <v>469</v>
      </c>
      <c r="CI10" s="53" t="s">
        <v>470</v>
      </c>
      <c r="CJ10" s="53" t="s">
        <v>471</v>
      </c>
      <c r="CK10" s="53" t="s">
        <v>472</v>
      </c>
      <c r="CL10" s="53" t="s">
        <v>473</v>
      </c>
      <c r="CM10" s="53" t="s">
        <v>474</v>
      </c>
      <c r="CN10" s="54" t="s">
        <v>475</v>
      </c>
      <c r="CO10" s="53" t="s">
        <v>476</v>
      </c>
      <c r="CP10" s="53" t="s">
        <v>477</v>
      </c>
      <c r="CQ10" s="53" t="s">
        <v>478</v>
      </c>
      <c r="CR10" s="53" t="s">
        <v>479</v>
      </c>
      <c r="CS10" s="53" t="s">
        <v>480</v>
      </c>
      <c r="CT10" s="53" t="s">
        <v>481</v>
      </c>
      <c r="CU10" s="53" t="s">
        <v>482</v>
      </c>
      <c r="CV10" s="53" t="s">
        <v>483</v>
      </c>
      <c r="CW10" s="53" t="s">
        <v>484</v>
      </c>
      <c r="CX10" s="53" t="s">
        <v>485</v>
      </c>
      <c r="CY10" s="53" t="s">
        <v>486</v>
      </c>
      <c r="CZ10" s="53" t="s">
        <v>487</v>
      </c>
      <c r="DA10" s="53" t="s">
        <v>488</v>
      </c>
      <c r="DB10" s="53" t="s">
        <v>489</v>
      </c>
      <c r="DC10" s="53" t="s">
        <v>490</v>
      </c>
      <c r="DD10" s="53" t="s">
        <v>491</v>
      </c>
      <c r="DE10" s="53" t="s">
        <v>492</v>
      </c>
    </row>
    <row r="11" spans="1:109" ht="15" customHeight="1" thickBot="1">
      <c r="A11" s="56"/>
      <c r="B11" s="46"/>
      <c r="C11" s="46"/>
      <c r="D11" s="46"/>
      <c r="E11" s="46"/>
      <c r="F11" s="46"/>
      <c r="G11" s="46"/>
      <c r="H11" s="46"/>
      <c r="I11" s="46"/>
      <c r="J11" s="46"/>
      <c r="K11" s="46"/>
      <c r="L11" s="46"/>
      <c r="M11" s="46"/>
      <c r="N11" s="46"/>
      <c r="O11" s="46"/>
      <c r="P11" s="46"/>
      <c r="Q11" s="46"/>
      <c r="R11" s="46"/>
      <c r="S11" s="46"/>
      <c r="T11" s="46"/>
      <c r="U11" s="46"/>
      <c r="V11" s="46"/>
      <c r="W11" s="46"/>
      <c r="X11" s="46"/>
      <c r="Y11" s="46"/>
      <c r="Z11" s="46"/>
      <c r="AA11" s="46"/>
      <c r="AB11" s="46"/>
      <c r="AC11" s="46"/>
      <c r="AD11" s="46"/>
      <c r="AE11" s="46"/>
      <c r="AF11" s="46"/>
      <c r="AG11" s="46"/>
      <c r="AH11" s="50" t="s">
        <v>493</v>
      </c>
      <c r="AI11" s="48" t="s">
        <v>31</v>
      </c>
      <c r="AJ11" s="43"/>
      <c r="AK11" s="43"/>
      <c r="AL11" s="47" t="str">
        <f t="shared" si="0"/>
        <v/>
      </c>
      <c r="AM11" s="47" t="str">
        <f t="shared" si="1"/>
        <v/>
      </c>
      <c r="AO11" s="43"/>
      <c r="AP11" s="43">
        <v>9</v>
      </c>
      <c r="AQ11" s="51" t="s">
        <v>494</v>
      </c>
      <c r="AR11" s="59" t="s">
        <v>495</v>
      </c>
      <c r="AS11" s="51"/>
      <c r="AT11" s="51" t="s">
        <v>496</v>
      </c>
      <c r="AU11" s="51" t="s">
        <v>497</v>
      </c>
      <c r="AV11" s="51" t="s">
        <v>498</v>
      </c>
      <c r="AW11" s="51" t="s">
        <v>499</v>
      </c>
      <c r="AX11" s="51" t="s">
        <v>500</v>
      </c>
      <c r="AY11" s="51" t="s">
        <v>501</v>
      </c>
      <c r="AZ11" s="51" t="s">
        <v>502</v>
      </c>
      <c r="BA11" s="51" t="s">
        <v>503</v>
      </c>
      <c r="BB11" s="51" t="s">
        <v>504</v>
      </c>
      <c r="BC11" s="51" t="s">
        <v>505</v>
      </c>
      <c r="BD11" s="51" t="s">
        <v>506</v>
      </c>
      <c r="BE11" s="52" t="s">
        <v>507</v>
      </c>
      <c r="BF11" s="51" t="s">
        <v>508</v>
      </c>
      <c r="BG11" s="51" t="s">
        <v>509</v>
      </c>
      <c r="BH11" s="51" t="s">
        <v>510</v>
      </c>
      <c r="BI11" s="51" t="s">
        <v>511</v>
      </c>
      <c r="BJ11" s="51" t="s">
        <v>512</v>
      </c>
      <c r="BK11" s="51" t="s">
        <v>513</v>
      </c>
      <c r="BL11" s="51" t="s">
        <v>514</v>
      </c>
      <c r="BM11" s="51" t="s">
        <v>515</v>
      </c>
      <c r="BN11" s="51" t="s">
        <v>516</v>
      </c>
      <c r="BO11" s="51" t="s">
        <v>517</v>
      </c>
      <c r="BP11" s="51" t="s">
        <v>518</v>
      </c>
      <c r="BQ11" s="51" t="s">
        <v>519</v>
      </c>
      <c r="BR11" s="51" t="s">
        <v>520</v>
      </c>
      <c r="BS11" s="51" t="s">
        <v>521</v>
      </c>
      <c r="BT11" s="51" t="s">
        <v>522</v>
      </c>
      <c r="BU11" s="51" t="s">
        <v>523</v>
      </c>
      <c r="BV11" s="51" t="s">
        <v>524</v>
      </c>
      <c r="BW11" s="43"/>
      <c r="BX11" s="43"/>
      <c r="BY11" s="43"/>
      <c r="BZ11" s="53" t="s">
        <v>525</v>
      </c>
      <c r="CA11" s="53" t="s">
        <v>401</v>
      </c>
      <c r="CB11" s="53"/>
      <c r="CC11" s="53" t="s">
        <v>526</v>
      </c>
      <c r="CD11" s="53" t="s">
        <v>527</v>
      </c>
      <c r="CE11" s="53" t="s">
        <v>528</v>
      </c>
      <c r="CF11" t="s">
        <v>529</v>
      </c>
      <c r="CG11" s="53" t="s">
        <v>530</v>
      </c>
      <c r="CH11" s="53" t="s">
        <v>531</v>
      </c>
      <c r="CI11" s="53" t="s">
        <v>532</v>
      </c>
      <c r="CJ11" s="53" t="s">
        <v>533</v>
      </c>
      <c r="CK11" s="53" t="s">
        <v>534</v>
      </c>
      <c r="CL11" s="53" t="s">
        <v>535</v>
      </c>
      <c r="CM11" s="53" t="s">
        <v>536</v>
      </c>
      <c r="CN11" s="54" t="s">
        <v>537</v>
      </c>
      <c r="CO11" s="53" t="s">
        <v>538</v>
      </c>
      <c r="CP11" s="53" t="s">
        <v>487</v>
      </c>
      <c r="CQ11" s="53" t="s">
        <v>539</v>
      </c>
      <c r="CR11" s="53" t="s">
        <v>425</v>
      </c>
      <c r="CS11" s="53" t="s">
        <v>540</v>
      </c>
      <c r="CT11" s="53" t="s">
        <v>541</v>
      </c>
      <c r="CU11" s="53" t="s">
        <v>542</v>
      </c>
      <c r="CV11" s="53" t="s">
        <v>543</v>
      </c>
      <c r="CW11" s="53" t="s">
        <v>544</v>
      </c>
      <c r="CX11" s="53" t="s">
        <v>545</v>
      </c>
      <c r="CY11" s="53" t="s">
        <v>546</v>
      </c>
      <c r="CZ11" s="53" t="s">
        <v>547</v>
      </c>
      <c r="DA11" s="53" t="s">
        <v>548</v>
      </c>
      <c r="DB11" s="53" t="s">
        <v>549</v>
      </c>
      <c r="DC11" s="53" t="s">
        <v>550</v>
      </c>
      <c r="DD11" s="53" t="s">
        <v>551</v>
      </c>
      <c r="DE11" s="53" t="s">
        <v>342</v>
      </c>
    </row>
    <row r="12" spans="1:109" ht="15" customHeight="1">
      <c r="A12" s="46"/>
      <c r="B12" s="61"/>
      <c r="C12" s="62" t="s">
        <v>552</v>
      </c>
      <c r="D12" s="63"/>
      <c r="E12" s="63"/>
      <c r="F12" s="63"/>
      <c r="G12" s="63"/>
      <c r="H12" s="63"/>
      <c r="I12" s="63"/>
      <c r="J12" s="63"/>
      <c r="K12" s="63"/>
      <c r="L12" s="63"/>
      <c r="M12" s="64"/>
      <c r="N12" s="65"/>
      <c r="O12" s="66"/>
      <c r="P12" s="65"/>
      <c r="Q12" s="65"/>
      <c r="R12" s="65"/>
      <c r="S12" s="65"/>
      <c r="T12" s="65"/>
      <c r="U12" s="65"/>
      <c r="V12" s="65"/>
      <c r="W12" s="65"/>
      <c r="X12" s="65"/>
      <c r="Y12" s="65"/>
      <c r="Z12" s="65"/>
      <c r="AA12" s="65"/>
      <c r="AB12" s="65"/>
      <c r="AC12" s="65"/>
      <c r="AD12" s="67"/>
      <c r="AF12" s="68"/>
      <c r="AG12" s="68"/>
      <c r="AH12" s="50" t="s">
        <v>553</v>
      </c>
      <c r="AI12" s="48" t="s">
        <v>32</v>
      </c>
      <c r="AJ12" s="43"/>
      <c r="AK12" s="43"/>
      <c r="AL12" s="47" t="str">
        <f t="shared" si="0"/>
        <v/>
      </c>
      <c r="AM12" s="47" t="str">
        <f t="shared" si="1"/>
        <v/>
      </c>
      <c r="AO12" s="43"/>
      <c r="AP12" s="43">
        <v>10</v>
      </c>
      <c r="AQ12" s="51" t="s">
        <v>554</v>
      </c>
      <c r="AR12" s="51"/>
      <c r="AS12" s="51"/>
      <c r="AT12" s="51" t="s">
        <v>555</v>
      </c>
      <c r="AU12" s="51" t="s">
        <v>556</v>
      </c>
      <c r="AV12" s="51" t="s">
        <v>557</v>
      </c>
      <c r="AW12" s="51" t="s">
        <v>558</v>
      </c>
      <c r="AX12" s="51" t="s">
        <v>559</v>
      </c>
      <c r="AY12" s="51" t="s">
        <v>560</v>
      </c>
      <c r="AZ12" s="51" t="s">
        <v>561</v>
      </c>
      <c r="BA12" s="51" t="s">
        <v>562</v>
      </c>
      <c r="BB12" s="51" t="s">
        <v>563</v>
      </c>
      <c r="BC12" s="51" t="s">
        <v>564</v>
      </c>
      <c r="BD12" s="51" t="s">
        <v>565</v>
      </c>
      <c r="BE12" s="52" t="s">
        <v>566</v>
      </c>
      <c r="BF12" s="51" t="s">
        <v>567</v>
      </c>
      <c r="BG12" s="51" t="s">
        <v>568</v>
      </c>
      <c r="BH12" s="51" t="s">
        <v>569</v>
      </c>
      <c r="BI12" s="51" t="s">
        <v>570</v>
      </c>
      <c r="BJ12" s="51" t="s">
        <v>571</v>
      </c>
      <c r="BK12" s="51" t="s">
        <v>572</v>
      </c>
      <c r="BL12" s="51" t="s">
        <v>573</v>
      </c>
      <c r="BM12" s="51" t="s">
        <v>574</v>
      </c>
      <c r="BN12" s="51" t="s">
        <v>575</v>
      </c>
      <c r="BO12" s="51" t="s">
        <v>576</v>
      </c>
      <c r="BP12" s="51" t="s">
        <v>577</v>
      </c>
      <c r="BQ12" s="51" t="s">
        <v>578</v>
      </c>
      <c r="BR12" s="51" t="s">
        <v>579</v>
      </c>
      <c r="BS12" s="51" t="s">
        <v>580</v>
      </c>
      <c r="BT12" s="51" t="s">
        <v>581</v>
      </c>
      <c r="BU12" s="51" t="s">
        <v>582</v>
      </c>
      <c r="BV12" s="51" t="s">
        <v>583</v>
      </c>
      <c r="BW12" s="43"/>
      <c r="BX12" s="43"/>
      <c r="BY12" s="43"/>
      <c r="BZ12" s="53" t="s">
        <v>584</v>
      </c>
      <c r="CA12" s="53"/>
      <c r="CB12" s="53"/>
      <c r="CC12" s="53" t="s">
        <v>585</v>
      </c>
      <c r="CD12" s="53" t="s">
        <v>586</v>
      </c>
      <c r="CE12" s="53" t="s">
        <v>587</v>
      </c>
      <c r="CF12" s="53" t="s">
        <v>588</v>
      </c>
      <c r="CG12" s="53" t="s">
        <v>589</v>
      </c>
      <c r="CH12" s="53" t="s">
        <v>226</v>
      </c>
      <c r="CI12" s="53" t="s">
        <v>590</v>
      </c>
      <c r="CJ12" s="53" t="s">
        <v>591</v>
      </c>
      <c r="CK12" s="53" t="s">
        <v>592</v>
      </c>
      <c r="CL12" s="53" t="s">
        <v>593</v>
      </c>
      <c r="CM12" s="53" t="s">
        <v>593</v>
      </c>
      <c r="CN12" s="54" t="s">
        <v>594</v>
      </c>
      <c r="CO12" s="53" t="s">
        <v>595</v>
      </c>
      <c r="CP12" s="53" t="s">
        <v>596</v>
      </c>
      <c r="CQ12" s="53" t="s">
        <v>597</v>
      </c>
      <c r="CR12" s="53" t="s">
        <v>598</v>
      </c>
      <c r="CS12" s="53" t="s">
        <v>599</v>
      </c>
      <c r="CT12" s="53" t="s">
        <v>600</v>
      </c>
      <c r="CU12" s="53" t="s">
        <v>601</v>
      </c>
      <c r="CV12" s="53" t="s">
        <v>602</v>
      </c>
      <c r="CW12" s="53" t="s">
        <v>603</v>
      </c>
      <c r="CX12" s="53" t="s">
        <v>604</v>
      </c>
      <c r="CY12" s="53" t="s">
        <v>605</v>
      </c>
      <c r="CZ12" s="53" t="s">
        <v>606</v>
      </c>
      <c r="DA12" s="53" t="s">
        <v>607</v>
      </c>
      <c r="DB12" s="53" t="s">
        <v>608</v>
      </c>
      <c r="DC12" s="53" t="s">
        <v>609</v>
      </c>
      <c r="DD12" s="53" t="s">
        <v>610</v>
      </c>
      <c r="DE12" s="53" t="s">
        <v>611</v>
      </c>
    </row>
    <row r="13" spans="1:109" ht="84" customHeight="1" thickBot="1">
      <c r="A13" s="69"/>
      <c r="B13" s="70"/>
      <c r="C13" s="311" t="s">
        <v>612</v>
      </c>
      <c r="D13" s="311"/>
      <c r="E13" s="311"/>
      <c r="F13" s="311"/>
      <c r="G13" s="311"/>
      <c r="H13" s="311"/>
      <c r="I13" s="311"/>
      <c r="J13" s="311"/>
      <c r="K13" s="311"/>
      <c r="L13" s="311"/>
      <c r="M13" s="311"/>
      <c r="N13" s="311"/>
      <c r="O13" s="311"/>
      <c r="P13" s="311"/>
      <c r="Q13" s="311"/>
      <c r="R13" s="311"/>
      <c r="S13" s="311"/>
      <c r="T13" s="311"/>
      <c r="U13" s="311"/>
      <c r="V13" s="311"/>
      <c r="W13" s="311"/>
      <c r="X13" s="311"/>
      <c r="Y13" s="311"/>
      <c r="Z13" s="311"/>
      <c r="AA13" s="311"/>
      <c r="AB13" s="311"/>
      <c r="AC13" s="311"/>
      <c r="AD13" s="71"/>
      <c r="AF13" s="69"/>
      <c r="AG13" s="69"/>
      <c r="AH13" s="50" t="s">
        <v>346</v>
      </c>
      <c r="AI13" s="48" t="s">
        <v>33</v>
      </c>
      <c r="AJ13" s="43"/>
      <c r="AK13" s="43"/>
      <c r="AL13" s="47" t="str">
        <f t="shared" si="0"/>
        <v/>
      </c>
      <c r="AM13" s="47" t="str">
        <f t="shared" si="1"/>
        <v/>
      </c>
      <c r="AO13" s="43"/>
      <c r="AP13" s="43">
        <v>11</v>
      </c>
      <c r="AQ13" s="51" t="s">
        <v>613</v>
      </c>
      <c r="AR13" s="51"/>
      <c r="AS13" s="51"/>
      <c r="AT13" s="51" t="s">
        <v>614</v>
      </c>
      <c r="AU13" s="51" t="s">
        <v>615</v>
      </c>
      <c r="AV13" s="51" t="s">
        <v>616</v>
      </c>
      <c r="AW13" s="51" t="s">
        <v>617</v>
      </c>
      <c r="AX13" s="51" t="s">
        <v>618</v>
      </c>
      <c r="AY13" s="51" t="s">
        <v>619</v>
      </c>
      <c r="AZ13" s="51" t="s">
        <v>620</v>
      </c>
      <c r="BA13" s="51" t="s">
        <v>621</v>
      </c>
      <c r="BB13" s="51" t="s">
        <v>622</v>
      </c>
      <c r="BC13" s="51" t="s">
        <v>623</v>
      </c>
      <c r="BD13" s="51" t="s">
        <v>624</v>
      </c>
      <c r="BE13" s="52" t="s">
        <v>625</v>
      </c>
      <c r="BF13" s="51" t="s">
        <v>626</v>
      </c>
      <c r="BG13" s="51" t="s">
        <v>627</v>
      </c>
      <c r="BH13" s="51" t="s">
        <v>628</v>
      </c>
      <c r="BI13" s="51" t="s">
        <v>629</v>
      </c>
      <c r="BJ13" s="51" t="s">
        <v>630</v>
      </c>
      <c r="BK13" s="51" t="s">
        <v>631</v>
      </c>
      <c r="BL13" s="51" t="s">
        <v>632</v>
      </c>
      <c r="BM13" s="51" t="s">
        <v>633</v>
      </c>
      <c r="BN13" s="51" t="s">
        <v>634</v>
      </c>
      <c r="BO13" s="51" t="s">
        <v>635</v>
      </c>
      <c r="BP13" s="51" t="s">
        <v>636</v>
      </c>
      <c r="BQ13" s="51" t="s">
        <v>637</v>
      </c>
      <c r="BR13" s="51" t="s">
        <v>638</v>
      </c>
      <c r="BS13" s="51" t="s">
        <v>639</v>
      </c>
      <c r="BT13" s="51" t="s">
        <v>640</v>
      </c>
      <c r="BU13" s="51" t="s">
        <v>641</v>
      </c>
      <c r="BV13" s="51" t="s">
        <v>642</v>
      </c>
      <c r="BW13" s="43"/>
      <c r="BX13" s="43"/>
      <c r="BY13" s="43"/>
      <c r="BZ13" s="53" t="s">
        <v>643</v>
      </c>
      <c r="CA13" s="53"/>
      <c r="CB13" s="53"/>
      <c r="CC13" s="53" t="s">
        <v>644</v>
      </c>
      <c r="CD13" s="53" t="s">
        <v>645</v>
      </c>
      <c r="CE13" s="53" t="s">
        <v>646</v>
      </c>
      <c r="CF13" s="53" t="s">
        <v>647</v>
      </c>
      <c r="CG13" s="53" t="s">
        <v>648</v>
      </c>
      <c r="CH13" s="53" t="s">
        <v>649</v>
      </c>
      <c r="CI13" s="53" t="s">
        <v>650</v>
      </c>
      <c r="CJ13" s="53" t="s">
        <v>651</v>
      </c>
      <c r="CK13" s="53" t="s">
        <v>652</v>
      </c>
      <c r="CL13" s="53" t="s">
        <v>653</v>
      </c>
      <c r="CM13" s="53" t="s">
        <v>654</v>
      </c>
      <c r="CN13" s="54" t="s">
        <v>655</v>
      </c>
      <c r="CO13" s="53" t="s">
        <v>278</v>
      </c>
      <c r="CP13" s="53" t="s">
        <v>656</v>
      </c>
      <c r="CQ13" s="53" t="s">
        <v>657</v>
      </c>
      <c r="CR13" s="53" t="s">
        <v>658</v>
      </c>
      <c r="CS13" s="53" t="s">
        <v>659</v>
      </c>
      <c r="CT13" s="53" t="s">
        <v>660</v>
      </c>
      <c r="CU13" s="53" t="s">
        <v>661</v>
      </c>
      <c r="CV13" s="53" t="s">
        <v>662</v>
      </c>
      <c r="CW13" s="53" t="s">
        <v>663</v>
      </c>
      <c r="CX13" s="53" t="s">
        <v>664</v>
      </c>
      <c r="CY13" s="53" t="s">
        <v>665</v>
      </c>
      <c r="CZ13" s="53" t="s">
        <v>666</v>
      </c>
      <c r="DA13" s="53" t="s">
        <v>667</v>
      </c>
      <c r="DB13" s="53" t="s">
        <v>668</v>
      </c>
      <c r="DC13" s="53" t="s">
        <v>669</v>
      </c>
      <c r="DD13" s="53" t="s">
        <v>670</v>
      </c>
      <c r="DE13" s="53" t="s">
        <v>671</v>
      </c>
    </row>
    <row r="14" spans="1:109" ht="15" customHeight="1" thickBot="1">
      <c r="A14" s="68"/>
      <c r="B14" s="68"/>
      <c r="C14" s="68"/>
      <c r="D14" s="68"/>
      <c r="E14" s="68"/>
      <c r="F14" s="68"/>
      <c r="G14" s="68"/>
      <c r="H14" s="68"/>
      <c r="I14" s="68"/>
      <c r="J14" s="68"/>
      <c r="K14" s="68"/>
      <c r="L14" s="68"/>
      <c r="M14" s="68"/>
      <c r="N14" s="68"/>
      <c r="O14" s="68"/>
      <c r="P14" s="68"/>
      <c r="Q14" s="68"/>
      <c r="R14" s="68"/>
      <c r="S14" s="68"/>
      <c r="T14" s="68"/>
      <c r="U14" s="68"/>
      <c r="V14" s="68"/>
      <c r="W14" s="68"/>
      <c r="X14" s="68"/>
      <c r="Y14" s="68"/>
      <c r="Z14" s="68"/>
      <c r="AA14" s="68"/>
      <c r="AB14" s="68"/>
      <c r="AC14" s="68"/>
      <c r="AD14" s="68"/>
      <c r="AF14" s="68"/>
      <c r="AG14" s="68"/>
      <c r="AH14" s="50" t="s">
        <v>672</v>
      </c>
      <c r="AI14" s="48" t="s">
        <v>34</v>
      </c>
      <c r="AJ14" s="43"/>
      <c r="AK14" s="43"/>
      <c r="AL14" s="47" t="str">
        <f t="shared" si="0"/>
        <v/>
      </c>
      <c r="AM14" s="47" t="str">
        <f t="shared" si="1"/>
        <v/>
      </c>
      <c r="AO14" s="43"/>
      <c r="AP14" s="43">
        <v>12</v>
      </c>
      <c r="AQ14" s="51" t="s">
        <v>673</v>
      </c>
      <c r="AR14" s="51"/>
      <c r="AS14" s="51"/>
      <c r="AT14" s="51" t="s">
        <v>674</v>
      </c>
      <c r="AU14" s="51" t="s">
        <v>675</v>
      </c>
      <c r="AV14" s="59" t="s">
        <v>676</v>
      </c>
      <c r="AW14" s="51" t="s">
        <v>677</v>
      </c>
      <c r="AX14" s="51" t="s">
        <v>678</v>
      </c>
      <c r="AY14" s="51" t="s">
        <v>679</v>
      </c>
      <c r="AZ14" s="51" t="s">
        <v>680</v>
      </c>
      <c r="BA14" s="51" t="s">
        <v>681</v>
      </c>
      <c r="BB14" s="51" t="s">
        <v>682</v>
      </c>
      <c r="BC14" s="51" t="s">
        <v>683</v>
      </c>
      <c r="BD14" s="51" t="s">
        <v>684</v>
      </c>
      <c r="BE14" s="52" t="s">
        <v>685</v>
      </c>
      <c r="BF14" s="51" t="s">
        <v>686</v>
      </c>
      <c r="BG14" s="51" t="s">
        <v>687</v>
      </c>
      <c r="BH14" s="51" t="s">
        <v>688</v>
      </c>
      <c r="BI14" s="51" t="s">
        <v>689</v>
      </c>
      <c r="BJ14" s="51" t="s">
        <v>690</v>
      </c>
      <c r="BK14" s="51" t="s">
        <v>691</v>
      </c>
      <c r="BL14" s="51" t="s">
        <v>692</v>
      </c>
      <c r="BM14" s="51" t="s">
        <v>693</v>
      </c>
      <c r="BN14" s="51" t="s">
        <v>694</v>
      </c>
      <c r="BO14" s="51" t="s">
        <v>695</v>
      </c>
      <c r="BP14" s="51" t="s">
        <v>696</v>
      </c>
      <c r="BQ14" s="51" t="s">
        <v>697</v>
      </c>
      <c r="BR14" s="51" t="s">
        <v>698</v>
      </c>
      <c r="BS14" s="51" t="s">
        <v>699</v>
      </c>
      <c r="BT14" s="51" t="s">
        <v>700</v>
      </c>
      <c r="BU14" s="51" t="s">
        <v>701</v>
      </c>
      <c r="BV14" s="51" t="s">
        <v>702</v>
      </c>
      <c r="BW14" s="43"/>
      <c r="BX14" s="43"/>
      <c r="BY14" s="43"/>
      <c r="BZ14" s="53" t="s">
        <v>703</v>
      </c>
      <c r="CA14" s="53"/>
      <c r="CB14" s="53"/>
      <c r="CC14" s="53" t="s">
        <v>704</v>
      </c>
      <c r="CD14" s="53" t="s">
        <v>705</v>
      </c>
      <c r="CE14" s="53" t="s">
        <v>401</v>
      </c>
      <c r="CF14" s="53" t="s">
        <v>706</v>
      </c>
      <c r="CG14" s="53" t="s">
        <v>488</v>
      </c>
      <c r="CH14" s="53" t="s">
        <v>707</v>
      </c>
      <c r="CI14" s="53" t="s">
        <v>708</v>
      </c>
      <c r="CJ14" s="53" t="s">
        <v>709</v>
      </c>
      <c r="CK14" s="53" t="s">
        <v>710</v>
      </c>
      <c r="CL14" s="53" t="s">
        <v>711</v>
      </c>
      <c r="CM14" s="53" t="s">
        <v>712</v>
      </c>
      <c r="CN14" s="54" t="s">
        <v>713</v>
      </c>
      <c r="CO14" s="53" t="s">
        <v>714</v>
      </c>
      <c r="CP14" s="53" t="s">
        <v>715</v>
      </c>
      <c r="CQ14" s="53" t="s">
        <v>716</v>
      </c>
      <c r="CR14" s="53" t="s">
        <v>717</v>
      </c>
      <c r="CS14" s="53" t="s">
        <v>718</v>
      </c>
      <c r="CT14" s="53" t="s">
        <v>719</v>
      </c>
      <c r="CU14" s="53" t="s">
        <v>720</v>
      </c>
      <c r="CV14" s="53" t="s">
        <v>721</v>
      </c>
      <c r="CW14" s="53" t="s">
        <v>722</v>
      </c>
      <c r="CX14" s="53" t="s">
        <v>723</v>
      </c>
      <c r="CY14" s="53" t="s">
        <v>724</v>
      </c>
      <c r="CZ14" s="53" t="s">
        <v>725</v>
      </c>
      <c r="DA14" s="53" t="s">
        <v>726</v>
      </c>
      <c r="DB14" s="53" t="s">
        <v>727</v>
      </c>
      <c r="DC14" s="53" t="s">
        <v>728</v>
      </c>
      <c r="DD14" s="53" t="s">
        <v>729</v>
      </c>
      <c r="DE14" s="53" t="s">
        <v>730</v>
      </c>
    </row>
    <row r="15" spans="1:109" ht="15" customHeight="1">
      <c r="A15" s="46"/>
      <c r="B15" s="72"/>
      <c r="C15" s="62" t="s">
        <v>731</v>
      </c>
      <c r="D15" s="63"/>
      <c r="E15" s="63"/>
      <c r="F15" s="63"/>
      <c r="G15" s="63"/>
      <c r="H15" s="63"/>
      <c r="I15" s="63"/>
      <c r="J15" s="63"/>
      <c r="K15" s="63"/>
      <c r="L15" s="63"/>
      <c r="M15" s="64"/>
      <c r="N15" s="65"/>
      <c r="O15" s="66"/>
      <c r="P15" s="65"/>
      <c r="Q15" s="65"/>
      <c r="R15" s="65"/>
      <c r="S15" s="65"/>
      <c r="T15" s="65"/>
      <c r="U15" s="65"/>
      <c r="V15" s="65"/>
      <c r="W15" s="65"/>
      <c r="X15" s="65"/>
      <c r="Y15" s="65"/>
      <c r="Z15" s="65"/>
      <c r="AA15" s="65"/>
      <c r="AB15" s="65"/>
      <c r="AC15" s="65"/>
      <c r="AD15" s="67"/>
      <c r="AF15" s="68"/>
      <c r="AG15" s="68"/>
      <c r="AH15" s="50" t="s">
        <v>732</v>
      </c>
      <c r="AI15" s="48" t="s">
        <v>35</v>
      </c>
      <c r="AJ15" s="43"/>
      <c r="AK15" s="43"/>
      <c r="AL15" s="47" t="str">
        <f t="shared" si="0"/>
        <v/>
      </c>
      <c r="AM15" s="47" t="str">
        <f t="shared" si="1"/>
        <v/>
      </c>
      <c r="AO15" s="43"/>
      <c r="AP15" s="43">
        <v>13</v>
      </c>
      <c r="AQ15" s="59" t="s">
        <v>733</v>
      </c>
      <c r="AR15" s="51"/>
      <c r="AS15" s="51"/>
      <c r="AT15" s="51" t="s">
        <v>734</v>
      </c>
      <c r="AU15" s="51" t="s">
        <v>735</v>
      </c>
      <c r="AV15" s="51"/>
      <c r="AW15" s="51" t="s">
        <v>736</v>
      </c>
      <c r="AX15" s="51" t="s">
        <v>737</v>
      </c>
      <c r="AY15" s="51" t="s">
        <v>738</v>
      </c>
      <c r="AZ15" s="51" t="s">
        <v>739</v>
      </c>
      <c r="BA15" s="51" t="s">
        <v>740</v>
      </c>
      <c r="BB15" s="51" t="s">
        <v>741</v>
      </c>
      <c r="BC15" s="51" t="s">
        <v>742</v>
      </c>
      <c r="BD15" s="51" t="s">
        <v>743</v>
      </c>
      <c r="BE15" s="52" t="s">
        <v>744</v>
      </c>
      <c r="BF15" s="51" t="s">
        <v>745</v>
      </c>
      <c r="BG15" s="51" t="s">
        <v>746</v>
      </c>
      <c r="BH15" s="51" t="s">
        <v>747</v>
      </c>
      <c r="BI15" s="51" t="s">
        <v>748</v>
      </c>
      <c r="BJ15" s="51" t="s">
        <v>749</v>
      </c>
      <c r="BK15" s="51" t="s">
        <v>750</v>
      </c>
      <c r="BL15" s="51" t="s">
        <v>751</v>
      </c>
      <c r="BM15" s="51">
        <v>23099</v>
      </c>
      <c r="BN15" s="51" t="s">
        <v>752</v>
      </c>
      <c r="BO15" s="51" t="s">
        <v>753</v>
      </c>
      <c r="BP15" s="51" t="s">
        <v>754</v>
      </c>
      <c r="BQ15" s="51" t="s">
        <v>755</v>
      </c>
      <c r="BR15" s="51" t="s">
        <v>756</v>
      </c>
      <c r="BS15" s="51" t="s">
        <v>757</v>
      </c>
      <c r="BT15" s="51" t="s">
        <v>758</v>
      </c>
      <c r="BU15" s="51" t="s">
        <v>759</v>
      </c>
      <c r="BV15" s="51" t="s">
        <v>760</v>
      </c>
      <c r="BW15" s="43"/>
      <c r="BY15" s="43"/>
      <c r="BZ15" s="53" t="s">
        <v>401</v>
      </c>
      <c r="CA15" s="53"/>
      <c r="CB15" s="53"/>
      <c r="CC15" s="53" t="s">
        <v>761</v>
      </c>
      <c r="CD15" s="53" t="s">
        <v>732</v>
      </c>
      <c r="CE15" s="53"/>
      <c r="CF15" s="53" t="s">
        <v>762</v>
      </c>
      <c r="CG15" s="53" t="s">
        <v>763</v>
      </c>
      <c r="CH15" s="53" t="s">
        <v>764</v>
      </c>
      <c r="CI15" s="53" t="s">
        <v>765</v>
      </c>
      <c r="CJ15" s="53" t="s">
        <v>766</v>
      </c>
      <c r="CK15" s="53" t="s">
        <v>767</v>
      </c>
      <c r="CL15" s="53" t="s">
        <v>768</v>
      </c>
      <c r="CM15" s="53" t="s">
        <v>769</v>
      </c>
      <c r="CN15" s="54" t="s">
        <v>770</v>
      </c>
      <c r="CO15" s="53" t="s">
        <v>771</v>
      </c>
      <c r="CP15" s="53" t="s">
        <v>772</v>
      </c>
      <c r="CQ15" s="53" t="s">
        <v>773</v>
      </c>
      <c r="CR15" s="53" t="s">
        <v>774</v>
      </c>
      <c r="CS15" s="53" t="s">
        <v>775</v>
      </c>
      <c r="CT15" s="53" t="s">
        <v>776</v>
      </c>
      <c r="CU15" s="53" t="s">
        <v>777</v>
      </c>
      <c r="CV15" s="53" t="s">
        <v>401</v>
      </c>
      <c r="CW15" s="53" t="s">
        <v>778</v>
      </c>
      <c r="CX15" s="53" t="s">
        <v>779</v>
      </c>
      <c r="CY15" s="53" t="s">
        <v>780</v>
      </c>
      <c r="CZ15" s="53" t="s">
        <v>781</v>
      </c>
      <c r="DA15" s="53" t="s">
        <v>782</v>
      </c>
      <c r="DB15" s="53" t="s">
        <v>783</v>
      </c>
      <c r="DC15" s="53" t="s">
        <v>784</v>
      </c>
      <c r="DD15" s="53" t="s">
        <v>785</v>
      </c>
      <c r="DE15" s="53" t="s">
        <v>786</v>
      </c>
    </row>
    <row r="16" spans="1:109" ht="72" customHeight="1">
      <c r="A16" s="68"/>
      <c r="B16" s="73"/>
      <c r="C16" s="312" t="s">
        <v>787</v>
      </c>
      <c r="D16" s="312"/>
      <c r="E16" s="312"/>
      <c r="F16" s="312"/>
      <c r="G16" s="312"/>
      <c r="H16" s="312"/>
      <c r="I16" s="312"/>
      <c r="J16" s="312"/>
      <c r="K16" s="312"/>
      <c r="L16" s="312"/>
      <c r="M16" s="312"/>
      <c r="N16" s="312"/>
      <c r="O16" s="312"/>
      <c r="P16" s="312"/>
      <c r="Q16" s="312"/>
      <c r="R16" s="312"/>
      <c r="S16" s="312"/>
      <c r="T16" s="312"/>
      <c r="U16" s="312"/>
      <c r="V16" s="312"/>
      <c r="W16" s="312"/>
      <c r="X16" s="312"/>
      <c r="Y16" s="312"/>
      <c r="Z16" s="312"/>
      <c r="AA16" s="312"/>
      <c r="AB16" s="312"/>
      <c r="AC16" s="312"/>
      <c r="AD16" s="74"/>
      <c r="AF16" s="68"/>
      <c r="AG16" s="68"/>
      <c r="AH16" s="50" t="s">
        <v>650</v>
      </c>
      <c r="AI16" s="48" t="s">
        <v>36</v>
      </c>
      <c r="AJ16" s="43"/>
      <c r="AK16" s="43"/>
      <c r="AL16" s="47" t="str">
        <f t="shared" si="0"/>
        <v/>
      </c>
      <c r="AM16" s="47" t="str">
        <f t="shared" si="1"/>
        <v/>
      </c>
      <c r="AO16" s="43"/>
      <c r="AP16" s="43">
        <v>14</v>
      </c>
      <c r="AQ16" s="51"/>
      <c r="AR16" s="51"/>
      <c r="AS16" s="51"/>
      <c r="AT16" s="51" t="s">
        <v>788</v>
      </c>
      <c r="AU16" s="51" t="s">
        <v>789</v>
      </c>
      <c r="AV16" s="51"/>
      <c r="AW16" s="51" t="s">
        <v>790</v>
      </c>
      <c r="AX16" s="51" t="s">
        <v>791</v>
      </c>
      <c r="AY16" s="51" t="s">
        <v>792</v>
      </c>
      <c r="AZ16" s="51" t="s">
        <v>793</v>
      </c>
      <c r="BA16" s="51" t="s">
        <v>794</v>
      </c>
      <c r="BB16" s="51" t="s">
        <v>795</v>
      </c>
      <c r="BC16" s="51" t="s">
        <v>796</v>
      </c>
      <c r="BD16" s="51" t="s">
        <v>797</v>
      </c>
      <c r="BE16" s="52" t="s">
        <v>798</v>
      </c>
      <c r="BF16" s="51" t="s">
        <v>799</v>
      </c>
      <c r="BG16" s="51" t="s">
        <v>800</v>
      </c>
      <c r="BH16" s="51" t="s">
        <v>801</v>
      </c>
      <c r="BI16" s="51" t="s">
        <v>802</v>
      </c>
      <c r="BJ16" s="51" t="s">
        <v>803</v>
      </c>
      <c r="BK16" s="51" t="s">
        <v>804</v>
      </c>
      <c r="BL16" s="51" t="s">
        <v>805</v>
      </c>
      <c r="BM16" s="51"/>
      <c r="BN16" s="51" t="s">
        <v>806</v>
      </c>
      <c r="BO16" s="51" t="s">
        <v>807</v>
      </c>
      <c r="BP16" s="51" t="s">
        <v>808</v>
      </c>
      <c r="BQ16" s="51" t="s">
        <v>809</v>
      </c>
      <c r="BR16" s="51" t="s">
        <v>810</v>
      </c>
      <c r="BS16" s="51" t="s">
        <v>811</v>
      </c>
      <c r="BT16" s="51" t="s">
        <v>812</v>
      </c>
      <c r="BU16" s="51" t="s">
        <v>813</v>
      </c>
      <c r="BV16" s="51" t="s">
        <v>814</v>
      </c>
      <c r="BW16" s="43"/>
      <c r="BX16" s="43"/>
      <c r="BY16" s="43"/>
      <c r="BZ16" s="53"/>
      <c r="CA16" s="53"/>
      <c r="CB16" s="53"/>
      <c r="CC16" s="53" t="s">
        <v>815</v>
      </c>
      <c r="CD16" s="53" t="s">
        <v>650</v>
      </c>
      <c r="CE16" s="53"/>
      <c r="CF16" s="53" t="s">
        <v>816</v>
      </c>
      <c r="CG16" s="53" t="s">
        <v>817</v>
      </c>
      <c r="CH16" s="53" t="s">
        <v>303</v>
      </c>
      <c r="CI16" s="53" t="s">
        <v>818</v>
      </c>
      <c r="CJ16" s="53" t="s">
        <v>819</v>
      </c>
      <c r="CK16" s="53" t="s">
        <v>820</v>
      </c>
      <c r="CL16" s="53" t="s">
        <v>821</v>
      </c>
      <c r="CM16" s="53" t="s">
        <v>822</v>
      </c>
      <c r="CN16" s="54" t="s">
        <v>823</v>
      </c>
      <c r="CO16" s="53" t="s">
        <v>824</v>
      </c>
      <c r="CP16" s="53" t="s">
        <v>825</v>
      </c>
      <c r="CQ16" s="53" t="s">
        <v>826</v>
      </c>
      <c r="CR16" s="53" t="s">
        <v>827</v>
      </c>
      <c r="CS16" s="53" t="s">
        <v>828</v>
      </c>
      <c r="CT16" s="53" t="s">
        <v>829</v>
      </c>
      <c r="CU16" s="53" t="s">
        <v>830</v>
      </c>
      <c r="CV16" s="53"/>
      <c r="CW16" s="53" t="s">
        <v>831</v>
      </c>
      <c r="CX16" s="53" t="s">
        <v>832</v>
      </c>
      <c r="CY16" s="53" t="s">
        <v>833</v>
      </c>
      <c r="CZ16" s="53" t="s">
        <v>834</v>
      </c>
      <c r="DA16" s="53" t="s">
        <v>835</v>
      </c>
      <c r="DB16" s="53" t="s">
        <v>836</v>
      </c>
      <c r="DC16" s="53" t="s">
        <v>837</v>
      </c>
      <c r="DD16" s="53" t="s">
        <v>838</v>
      </c>
      <c r="DE16" s="53" t="s">
        <v>839</v>
      </c>
    </row>
    <row r="17" spans="1:109" ht="6.75" customHeight="1">
      <c r="A17" s="68"/>
      <c r="B17" s="73"/>
      <c r="C17" s="75"/>
      <c r="D17" s="76"/>
      <c r="E17" s="76"/>
      <c r="F17" s="76"/>
      <c r="G17" s="76"/>
      <c r="H17" s="76"/>
      <c r="I17" s="76"/>
      <c r="J17" s="76"/>
      <c r="K17" s="76"/>
      <c r="L17" s="76"/>
      <c r="M17" s="77"/>
      <c r="N17" s="78"/>
      <c r="O17" s="75"/>
      <c r="P17" s="78"/>
      <c r="Q17" s="78"/>
      <c r="R17" s="78"/>
      <c r="S17" s="78"/>
      <c r="T17" s="78"/>
      <c r="U17" s="78"/>
      <c r="V17" s="78"/>
      <c r="W17" s="78"/>
      <c r="X17" s="78"/>
      <c r="Y17" s="78"/>
      <c r="Z17" s="78"/>
      <c r="AA17" s="78"/>
      <c r="AB17" s="78"/>
      <c r="AC17" s="78"/>
      <c r="AD17" s="74"/>
      <c r="AF17" s="68"/>
      <c r="AG17" s="68"/>
      <c r="AH17" s="50" t="s">
        <v>840</v>
      </c>
      <c r="AI17" s="48" t="s">
        <v>37</v>
      </c>
      <c r="AJ17" s="43"/>
      <c r="AK17" s="43"/>
      <c r="AL17" s="47" t="str">
        <f t="shared" si="0"/>
        <v/>
      </c>
      <c r="AM17" s="47" t="str">
        <f t="shared" si="1"/>
        <v/>
      </c>
      <c r="AO17" s="43"/>
      <c r="AP17" s="43">
        <v>15</v>
      </c>
      <c r="AQ17" s="51"/>
      <c r="AR17" s="51"/>
      <c r="AS17" s="51"/>
      <c r="AT17" s="59" t="s">
        <v>841</v>
      </c>
      <c r="AU17" s="51" t="s">
        <v>842</v>
      </c>
      <c r="AV17" s="51"/>
      <c r="AW17" s="51" t="s">
        <v>843</v>
      </c>
      <c r="AX17" s="51" t="s">
        <v>844</v>
      </c>
      <c r="AY17" s="51" t="s">
        <v>845</v>
      </c>
      <c r="AZ17" s="51" t="s">
        <v>846</v>
      </c>
      <c r="BA17" s="51" t="s">
        <v>847</v>
      </c>
      <c r="BB17" s="51" t="s">
        <v>848</v>
      </c>
      <c r="BC17" s="51" t="s">
        <v>849</v>
      </c>
      <c r="BD17" s="51" t="s">
        <v>850</v>
      </c>
      <c r="BE17" s="52" t="s">
        <v>851</v>
      </c>
      <c r="BF17" s="51" t="s">
        <v>852</v>
      </c>
      <c r="BG17" s="51" t="s">
        <v>853</v>
      </c>
      <c r="BH17" s="51" t="s">
        <v>854</v>
      </c>
      <c r="BI17" s="51" t="s">
        <v>855</v>
      </c>
      <c r="BJ17" s="51" t="s">
        <v>856</v>
      </c>
      <c r="BK17" s="51" t="s">
        <v>857</v>
      </c>
      <c r="BL17" s="51" t="s">
        <v>858</v>
      </c>
      <c r="BM17" s="51"/>
      <c r="BN17" s="51" t="s">
        <v>859</v>
      </c>
      <c r="BO17" s="51" t="s">
        <v>860</v>
      </c>
      <c r="BP17" s="51" t="s">
        <v>861</v>
      </c>
      <c r="BQ17" s="51" t="s">
        <v>862</v>
      </c>
      <c r="BR17" s="51" t="s">
        <v>863</v>
      </c>
      <c r="BS17" s="51" t="s">
        <v>864</v>
      </c>
      <c r="BT17" s="51" t="s">
        <v>865</v>
      </c>
      <c r="BU17" s="51" t="s">
        <v>866</v>
      </c>
      <c r="BV17" s="51" t="s">
        <v>867</v>
      </c>
      <c r="BW17" s="43"/>
      <c r="BX17" s="43"/>
      <c r="BY17" s="43"/>
      <c r="BZ17" s="53"/>
      <c r="CA17" s="53"/>
      <c r="CB17" s="53"/>
      <c r="CC17" s="53" t="s">
        <v>401</v>
      </c>
      <c r="CD17" s="53" t="s">
        <v>868</v>
      </c>
      <c r="CE17" s="53"/>
      <c r="CF17" s="53" t="s">
        <v>869</v>
      </c>
      <c r="CG17" s="53" t="s">
        <v>870</v>
      </c>
      <c r="CH17" s="53" t="s">
        <v>342</v>
      </c>
      <c r="CI17" s="53" t="s">
        <v>871</v>
      </c>
      <c r="CJ17" s="53" t="s">
        <v>872</v>
      </c>
      <c r="CK17" s="53" t="s">
        <v>303</v>
      </c>
      <c r="CL17" s="53" t="s">
        <v>873</v>
      </c>
      <c r="CM17" s="53" t="s">
        <v>874</v>
      </c>
      <c r="CN17" s="54" t="s">
        <v>875</v>
      </c>
      <c r="CO17" s="53" t="s">
        <v>876</v>
      </c>
      <c r="CP17" s="53" t="s">
        <v>877</v>
      </c>
      <c r="CQ17" s="53" t="s">
        <v>878</v>
      </c>
      <c r="CR17" s="53" t="s">
        <v>879</v>
      </c>
      <c r="CS17" s="53" t="s">
        <v>880</v>
      </c>
      <c r="CT17" s="53" t="s">
        <v>881</v>
      </c>
      <c r="CU17" s="53" t="s">
        <v>882</v>
      </c>
      <c r="CV17" s="53"/>
      <c r="CW17" s="53" t="s">
        <v>883</v>
      </c>
      <c r="CX17" s="53" t="s">
        <v>884</v>
      </c>
      <c r="CY17" s="53" t="s">
        <v>885</v>
      </c>
      <c r="CZ17" s="53" t="s">
        <v>886</v>
      </c>
      <c r="DA17" s="53" t="s">
        <v>732</v>
      </c>
      <c r="DB17" s="53" t="s">
        <v>887</v>
      </c>
      <c r="DC17" s="53" t="s">
        <v>888</v>
      </c>
      <c r="DD17" s="53" t="s">
        <v>889</v>
      </c>
      <c r="DE17" s="53" t="s">
        <v>890</v>
      </c>
    </row>
    <row r="18" spans="1:109" ht="120" customHeight="1">
      <c r="A18" s="68"/>
      <c r="B18" s="73"/>
      <c r="C18" s="312" t="s">
        <v>891</v>
      </c>
      <c r="D18" s="312"/>
      <c r="E18" s="312"/>
      <c r="F18" s="312"/>
      <c r="G18" s="312"/>
      <c r="H18" s="312"/>
      <c r="I18" s="312"/>
      <c r="J18" s="312"/>
      <c r="K18" s="312"/>
      <c r="L18" s="312"/>
      <c r="M18" s="312"/>
      <c r="N18" s="312"/>
      <c r="O18" s="312"/>
      <c r="P18" s="312"/>
      <c r="Q18" s="312"/>
      <c r="R18" s="312"/>
      <c r="S18" s="312"/>
      <c r="T18" s="312"/>
      <c r="U18" s="312"/>
      <c r="V18" s="312"/>
      <c r="W18" s="312"/>
      <c r="X18" s="312"/>
      <c r="Y18" s="312"/>
      <c r="Z18" s="312"/>
      <c r="AA18" s="312"/>
      <c r="AB18" s="312"/>
      <c r="AC18" s="312"/>
      <c r="AD18" s="74"/>
      <c r="AF18" s="68"/>
      <c r="AG18" s="68"/>
      <c r="AH18" s="50" t="s">
        <v>892</v>
      </c>
      <c r="AI18" s="48" t="s">
        <v>38</v>
      </c>
      <c r="AJ18" s="43"/>
      <c r="AK18" s="43"/>
      <c r="AL18" s="47" t="str">
        <f t="shared" si="0"/>
        <v/>
      </c>
      <c r="AM18" s="47" t="str">
        <f t="shared" si="1"/>
        <v/>
      </c>
      <c r="AO18" s="43"/>
      <c r="AP18" s="43">
        <v>16</v>
      </c>
      <c r="AQ18" s="51"/>
      <c r="AR18" s="51"/>
      <c r="AS18" s="51"/>
      <c r="AT18" s="51"/>
      <c r="AU18" s="51" t="s">
        <v>893</v>
      </c>
      <c r="AV18" s="51"/>
      <c r="AW18" s="51" t="s">
        <v>894</v>
      </c>
      <c r="AX18" s="51" t="s">
        <v>895</v>
      </c>
      <c r="AY18" s="51" t="s">
        <v>896</v>
      </c>
      <c r="AZ18" s="51" t="s">
        <v>897</v>
      </c>
      <c r="BA18" s="51" t="s">
        <v>898</v>
      </c>
      <c r="BB18" s="51" t="s">
        <v>899</v>
      </c>
      <c r="BC18" s="51" t="s">
        <v>900</v>
      </c>
      <c r="BD18" s="51" t="s">
        <v>901</v>
      </c>
      <c r="BE18" s="52" t="s">
        <v>902</v>
      </c>
      <c r="BF18" s="51" t="s">
        <v>903</v>
      </c>
      <c r="BG18" s="51" t="s">
        <v>904</v>
      </c>
      <c r="BH18" s="51" t="s">
        <v>905</v>
      </c>
      <c r="BI18" s="51" t="s">
        <v>906</v>
      </c>
      <c r="BJ18" s="51" t="s">
        <v>907</v>
      </c>
      <c r="BK18" s="51" t="s">
        <v>908</v>
      </c>
      <c r="BL18" s="51" t="s">
        <v>909</v>
      </c>
      <c r="BM18" s="51"/>
      <c r="BN18" s="51" t="s">
        <v>910</v>
      </c>
      <c r="BO18" s="51" t="s">
        <v>911</v>
      </c>
      <c r="BP18" s="51" t="s">
        <v>912</v>
      </c>
      <c r="BQ18" s="51" t="s">
        <v>913</v>
      </c>
      <c r="BR18" s="51" t="s">
        <v>914</v>
      </c>
      <c r="BS18" s="51" t="s">
        <v>915</v>
      </c>
      <c r="BT18" s="51" t="s">
        <v>916</v>
      </c>
      <c r="BU18" s="51" t="s">
        <v>917</v>
      </c>
      <c r="BV18" s="51" t="s">
        <v>918</v>
      </c>
      <c r="BW18" s="43"/>
      <c r="BX18" s="43"/>
      <c r="BY18" s="43"/>
      <c r="BZ18" s="53"/>
      <c r="CA18" s="53"/>
      <c r="CB18" s="53"/>
      <c r="CC18" s="53"/>
      <c r="CD18" s="53" t="s">
        <v>919</v>
      </c>
      <c r="CE18" s="53"/>
      <c r="CF18" s="53" t="s">
        <v>920</v>
      </c>
      <c r="CG18" s="53" t="s">
        <v>921</v>
      </c>
      <c r="CH18" s="53" t="s">
        <v>922</v>
      </c>
      <c r="CI18" s="53" t="s">
        <v>923</v>
      </c>
      <c r="CJ18" s="53" t="s">
        <v>672</v>
      </c>
      <c r="CK18" s="53" t="s">
        <v>924</v>
      </c>
      <c r="CL18" s="53" t="s">
        <v>925</v>
      </c>
      <c r="CM18" s="53" t="s">
        <v>926</v>
      </c>
      <c r="CN18" s="54" t="s">
        <v>927</v>
      </c>
      <c r="CO18" s="53" t="s">
        <v>928</v>
      </c>
      <c r="CP18" s="53" t="s">
        <v>929</v>
      </c>
      <c r="CQ18" s="53" t="s">
        <v>930</v>
      </c>
      <c r="CR18" s="53" t="s">
        <v>931</v>
      </c>
      <c r="CS18" s="53" t="s">
        <v>932</v>
      </c>
      <c r="CT18" s="53" t="s">
        <v>933</v>
      </c>
      <c r="CU18" s="53" t="s">
        <v>934</v>
      </c>
      <c r="CV18" s="53"/>
      <c r="CW18" s="53" t="s">
        <v>935</v>
      </c>
      <c r="CX18" s="53" t="s">
        <v>936</v>
      </c>
      <c r="CY18" s="53" t="s">
        <v>937</v>
      </c>
      <c r="CZ18" s="53" t="s">
        <v>938</v>
      </c>
      <c r="DA18" s="53" t="s">
        <v>939</v>
      </c>
      <c r="DB18" s="53" t="s">
        <v>940</v>
      </c>
      <c r="DC18" s="53" t="s">
        <v>941</v>
      </c>
      <c r="DD18" s="53" t="s">
        <v>942</v>
      </c>
      <c r="DE18" s="53" t="s">
        <v>943</v>
      </c>
    </row>
    <row r="19" spans="1:109" ht="6.75" customHeight="1">
      <c r="A19" s="68"/>
      <c r="B19" s="73"/>
      <c r="C19" s="75"/>
      <c r="D19" s="76"/>
      <c r="E19" s="76"/>
      <c r="F19" s="76"/>
      <c r="G19" s="76"/>
      <c r="H19" s="76"/>
      <c r="I19" s="76"/>
      <c r="J19" s="76"/>
      <c r="K19" s="76"/>
      <c r="L19" s="76"/>
      <c r="M19" s="77"/>
      <c r="N19" s="78"/>
      <c r="O19" s="75"/>
      <c r="P19" s="78"/>
      <c r="Q19" s="78"/>
      <c r="R19" s="78"/>
      <c r="S19" s="78"/>
      <c r="T19" s="78"/>
      <c r="U19" s="78"/>
      <c r="V19" s="78"/>
      <c r="W19" s="78"/>
      <c r="X19" s="78"/>
      <c r="Y19" s="78"/>
      <c r="Z19" s="78"/>
      <c r="AA19" s="78"/>
      <c r="AB19" s="78"/>
      <c r="AC19" s="78"/>
      <c r="AD19" s="74"/>
      <c r="AF19" s="68"/>
      <c r="AG19" s="68"/>
      <c r="AH19" s="50" t="s">
        <v>944</v>
      </c>
      <c r="AI19" s="48" t="s">
        <v>39</v>
      </c>
      <c r="AJ19" s="43"/>
      <c r="AK19" s="43"/>
      <c r="AL19" s="47" t="str">
        <f t="shared" si="0"/>
        <v/>
      </c>
      <c r="AM19" s="47" t="str">
        <f t="shared" si="1"/>
        <v/>
      </c>
      <c r="AO19" s="43"/>
      <c r="AP19" s="43">
        <v>17</v>
      </c>
      <c r="AQ19" s="51"/>
      <c r="AR19" s="51"/>
      <c r="AS19" s="51"/>
      <c r="AT19" s="51"/>
      <c r="AU19" s="51" t="s">
        <v>945</v>
      </c>
      <c r="AV19" s="51"/>
      <c r="AW19" s="51" t="s">
        <v>946</v>
      </c>
      <c r="AX19" s="51" t="s">
        <v>947</v>
      </c>
      <c r="AY19" s="51" t="s">
        <v>948</v>
      </c>
      <c r="AZ19" s="51" t="s">
        <v>949</v>
      </c>
      <c r="BA19" s="51" t="s">
        <v>950</v>
      </c>
      <c r="BB19" s="51" t="s">
        <v>951</v>
      </c>
      <c r="BC19" s="51" t="s">
        <v>952</v>
      </c>
      <c r="BD19" s="51" t="s">
        <v>953</v>
      </c>
      <c r="BE19" s="52" t="s">
        <v>954</v>
      </c>
      <c r="BF19" s="51" t="s">
        <v>955</v>
      </c>
      <c r="BG19" s="51" t="s">
        <v>956</v>
      </c>
      <c r="BH19" s="51" t="s">
        <v>957</v>
      </c>
      <c r="BI19" s="51" t="s">
        <v>958</v>
      </c>
      <c r="BJ19" s="51" t="s">
        <v>959</v>
      </c>
      <c r="BK19" s="51" t="s">
        <v>960</v>
      </c>
      <c r="BL19" s="51" t="s">
        <v>961</v>
      </c>
      <c r="BM19" s="51"/>
      <c r="BN19" s="51" t="s">
        <v>962</v>
      </c>
      <c r="BO19" s="51" t="s">
        <v>963</v>
      </c>
      <c r="BP19" s="51" t="s">
        <v>964</v>
      </c>
      <c r="BQ19" s="51" t="s">
        <v>965</v>
      </c>
      <c r="BR19" s="51" t="s">
        <v>966</v>
      </c>
      <c r="BS19" s="51" t="s">
        <v>967</v>
      </c>
      <c r="BT19" s="51" t="s">
        <v>968</v>
      </c>
      <c r="BU19" s="51" t="s">
        <v>969</v>
      </c>
      <c r="BV19" s="51" t="s">
        <v>970</v>
      </c>
      <c r="BW19" s="43"/>
      <c r="BX19" s="43"/>
      <c r="BY19" s="43"/>
      <c r="BZ19" s="53"/>
      <c r="CA19" s="53"/>
      <c r="CB19" s="53"/>
      <c r="CC19" s="53"/>
      <c r="CD19" s="53" t="s">
        <v>971</v>
      </c>
      <c r="CE19" s="53"/>
      <c r="CF19" s="53" t="s">
        <v>972</v>
      </c>
      <c r="CG19" s="53" t="s">
        <v>973</v>
      </c>
      <c r="CH19" s="53" t="s">
        <v>974</v>
      </c>
      <c r="CI19" s="53" t="s">
        <v>975</v>
      </c>
      <c r="CJ19" s="53" t="s">
        <v>976</v>
      </c>
      <c r="CK19" s="53" t="s">
        <v>977</v>
      </c>
      <c r="CL19" s="53" t="s">
        <v>978</v>
      </c>
      <c r="CM19" s="53" t="s">
        <v>979</v>
      </c>
      <c r="CN19" s="54" t="s">
        <v>980</v>
      </c>
      <c r="CO19" s="53" t="s">
        <v>981</v>
      </c>
      <c r="CP19" s="53" t="s">
        <v>982</v>
      </c>
      <c r="CQ19" s="53" t="s">
        <v>983</v>
      </c>
      <c r="CR19" s="53" t="s">
        <v>984</v>
      </c>
      <c r="CS19" s="53" t="s">
        <v>985</v>
      </c>
      <c r="CT19" s="53" t="s">
        <v>986</v>
      </c>
      <c r="CU19" s="53" t="s">
        <v>987</v>
      </c>
      <c r="CV19" s="53"/>
      <c r="CW19" s="53" t="s">
        <v>988</v>
      </c>
      <c r="CX19" s="53" t="s">
        <v>989</v>
      </c>
      <c r="CY19" s="53" t="s">
        <v>990</v>
      </c>
      <c r="CZ19" s="53" t="s">
        <v>991</v>
      </c>
      <c r="DA19" s="53" t="s">
        <v>650</v>
      </c>
      <c r="DB19" s="53" t="s">
        <v>992</v>
      </c>
      <c r="DC19" s="53" t="s">
        <v>993</v>
      </c>
      <c r="DD19" s="53" t="s">
        <v>994</v>
      </c>
      <c r="DE19" s="53" t="s">
        <v>995</v>
      </c>
    </row>
    <row r="20" spans="1:109" ht="84" customHeight="1">
      <c r="A20" s="68"/>
      <c r="B20" s="73"/>
      <c r="C20" s="312" t="s">
        <v>996</v>
      </c>
      <c r="D20" s="312"/>
      <c r="E20" s="312"/>
      <c r="F20" s="312"/>
      <c r="G20" s="312"/>
      <c r="H20" s="312"/>
      <c r="I20" s="312"/>
      <c r="J20" s="312"/>
      <c r="K20" s="312"/>
      <c r="L20" s="312"/>
      <c r="M20" s="312"/>
      <c r="N20" s="312"/>
      <c r="O20" s="312"/>
      <c r="P20" s="312"/>
      <c r="Q20" s="312"/>
      <c r="R20" s="312"/>
      <c r="S20" s="312"/>
      <c r="T20" s="312"/>
      <c r="U20" s="312"/>
      <c r="V20" s="312"/>
      <c r="W20" s="312"/>
      <c r="X20" s="312"/>
      <c r="Y20" s="312"/>
      <c r="Z20" s="312"/>
      <c r="AA20" s="312"/>
      <c r="AB20" s="312"/>
      <c r="AC20" s="312"/>
      <c r="AD20" s="74"/>
      <c r="AF20" s="68"/>
      <c r="AG20" s="68"/>
      <c r="AH20" s="50" t="s">
        <v>997</v>
      </c>
      <c r="AI20" s="48" t="s">
        <v>40</v>
      </c>
      <c r="AJ20" s="43"/>
      <c r="AK20" s="43"/>
      <c r="AL20" s="47" t="str">
        <f t="shared" si="0"/>
        <v/>
      </c>
      <c r="AM20" s="47" t="str">
        <f t="shared" si="1"/>
        <v/>
      </c>
      <c r="AO20" s="43"/>
      <c r="AP20" s="43">
        <v>18</v>
      </c>
      <c r="AQ20" s="51"/>
      <c r="AR20" s="51"/>
      <c r="AS20" s="51"/>
      <c r="AT20" s="51"/>
      <c r="AU20" s="51" t="s">
        <v>998</v>
      </c>
      <c r="AV20" s="51"/>
      <c r="AW20" s="51" t="s">
        <v>999</v>
      </c>
      <c r="AX20" s="51" t="s">
        <v>1000</v>
      </c>
      <c r="AY20" s="59" t="s">
        <v>1001</v>
      </c>
      <c r="AZ20" s="51" t="s">
        <v>1002</v>
      </c>
      <c r="BA20" s="51" t="s">
        <v>1003</v>
      </c>
      <c r="BB20" s="51" t="s">
        <v>1004</v>
      </c>
      <c r="BC20" s="51" t="s">
        <v>1005</v>
      </c>
      <c r="BD20" s="51" t="s">
        <v>1006</v>
      </c>
      <c r="BE20" s="52" t="s">
        <v>1007</v>
      </c>
      <c r="BF20" s="51" t="s">
        <v>1008</v>
      </c>
      <c r="BG20" s="51" t="s">
        <v>1009</v>
      </c>
      <c r="BH20" s="51" t="s">
        <v>1010</v>
      </c>
      <c r="BI20" s="51" t="s">
        <v>1011</v>
      </c>
      <c r="BJ20" s="51" t="s">
        <v>1012</v>
      </c>
      <c r="BK20" s="51" t="s">
        <v>1013</v>
      </c>
      <c r="BL20" s="51" t="s">
        <v>1014</v>
      </c>
      <c r="BM20" s="51"/>
      <c r="BN20" s="51" t="s">
        <v>1015</v>
      </c>
      <c r="BO20" s="51" t="s">
        <v>1016</v>
      </c>
      <c r="BP20" s="51" t="s">
        <v>1017</v>
      </c>
      <c r="BQ20" s="51" t="s">
        <v>1018</v>
      </c>
      <c r="BR20" s="51" t="s">
        <v>1019</v>
      </c>
      <c r="BS20" s="51" t="s">
        <v>1020</v>
      </c>
      <c r="BT20" s="51" t="s">
        <v>1021</v>
      </c>
      <c r="BU20" s="51" t="s">
        <v>1022</v>
      </c>
      <c r="BV20" s="51" t="s">
        <v>1023</v>
      </c>
      <c r="BW20" s="43"/>
      <c r="BX20" s="43"/>
      <c r="BY20" s="43"/>
      <c r="BZ20" s="53"/>
      <c r="CA20" s="53"/>
      <c r="CB20" s="53"/>
      <c r="CC20" s="53"/>
      <c r="CD20" s="53" t="s">
        <v>1024</v>
      </c>
      <c r="CE20" s="53"/>
      <c r="CF20" s="53" t="s">
        <v>1025</v>
      </c>
      <c r="CG20" s="53" t="s">
        <v>342</v>
      </c>
      <c r="CH20" s="53" t="s">
        <v>401</v>
      </c>
      <c r="CI20" s="53" t="s">
        <v>1026</v>
      </c>
      <c r="CJ20" s="53" t="s">
        <v>1027</v>
      </c>
      <c r="CK20" s="53" t="s">
        <v>1028</v>
      </c>
      <c r="CL20" s="53" t="s">
        <v>1029</v>
      </c>
      <c r="CM20" s="53" t="s">
        <v>1030</v>
      </c>
      <c r="CN20" s="54" t="s">
        <v>1031</v>
      </c>
      <c r="CO20" s="53" t="s">
        <v>1032</v>
      </c>
      <c r="CP20" s="53" t="s">
        <v>1033</v>
      </c>
      <c r="CQ20" s="53" t="s">
        <v>1034</v>
      </c>
      <c r="CR20" s="53" t="s">
        <v>1035</v>
      </c>
      <c r="CS20" s="53" t="s">
        <v>1036</v>
      </c>
      <c r="CT20" s="53" t="s">
        <v>1037</v>
      </c>
      <c r="CU20" s="53" t="s">
        <v>1038</v>
      </c>
      <c r="CV20" s="53"/>
      <c r="CW20" s="53" t="s">
        <v>1039</v>
      </c>
      <c r="CX20" s="53" t="s">
        <v>1040</v>
      </c>
      <c r="CY20" s="53" t="s">
        <v>1041</v>
      </c>
      <c r="CZ20" s="53" t="s">
        <v>1042</v>
      </c>
      <c r="DA20" s="53" t="s">
        <v>1043</v>
      </c>
      <c r="DB20" s="53" t="s">
        <v>1044</v>
      </c>
      <c r="DC20" s="53" t="s">
        <v>1045</v>
      </c>
      <c r="DD20" s="53" t="s">
        <v>1046</v>
      </c>
      <c r="DE20" s="53" t="s">
        <v>1047</v>
      </c>
    </row>
    <row r="21" spans="1:109" ht="6.75" customHeight="1">
      <c r="A21" s="68"/>
      <c r="B21" s="73"/>
      <c r="C21" s="75"/>
      <c r="D21" s="79"/>
      <c r="E21" s="79"/>
      <c r="F21" s="79"/>
      <c r="G21" s="79"/>
      <c r="H21" s="79"/>
      <c r="I21" s="79"/>
      <c r="J21" s="79"/>
      <c r="K21" s="79"/>
      <c r="L21" s="79"/>
      <c r="M21" s="80"/>
      <c r="N21" s="81"/>
      <c r="O21" s="75"/>
      <c r="P21" s="81"/>
      <c r="Q21" s="81"/>
      <c r="R21" s="81"/>
      <c r="S21" s="81"/>
      <c r="T21" s="81"/>
      <c r="U21" s="81"/>
      <c r="V21" s="81"/>
      <c r="W21" s="81"/>
      <c r="X21" s="81"/>
      <c r="Y21" s="81"/>
      <c r="Z21" s="81"/>
      <c r="AA21" s="81"/>
      <c r="AB21" s="81"/>
      <c r="AC21" s="81"/>
      <c r="AD21" s="74"/>
      <c r="AF21" s="68"/>
      <c r="AG21" s="68"/>
      <c r="AH21" s="50" t="s">
        <v>1048</v>
      </c>
      <c r="AI21" s="48" t="s">
        <v>41</v>
      </c>
      <c r="AJ21" s="43"/>
      <c r="AK21" s="43"/>
      <c r="AL21" s="47" t="str">
        <f t="shared" si="0"/>
        <v/>
      </c>
      <c r="AM21" s="47" t="str">
        <f t="shared" si="1"/>
        <v/>
      </c>
      <c r="AO21" s="43"/>
      <c r="AP21" s="43">
        <v>19</v>
      </c>
      <c r="AQ21" s="51"/>
      <c r="AR21" s="51"/>
      <c r="AS21" s="51"/>
      <c r="AT21" s="51"/>
      <c r="AU21" s="51" t="s">
        <v>1049</v>
      </c>
      <c r="AV21" s="51"/>
      <c r="AW21" s="51" t="s">
        <v>1050</v>
      </c>
      <c r="AX21" s="51" t="s">
        <v>1051</v>
      </c>
      <c r="AY21" s="51"/>
      <c r="AZ21" s="51" t="s">
        <v>1052</v>
      </c>
      <c r="BA21" s="51" t="s">
        <v>1053</v>
      </c>
      <c r="BB21" s="51" t="s">
        <v>1054</v>
      </c>
      <c r="BC21" s="51" t="s">
        <v>1055</v>
      </c>
      <c r="BD21" s="51" t="s">
        <v>1056</v>
      </c>
      <c r="BE21" s="52" t="s">
        <v>1057</v>
      </c>
      <c r="BF21" s="51" t="s">
        <v>1058</v>
      </c>
      <c r="BG21" s="51" t="s">
        <v>1059</v>
      </c>
      <c r="BH21" s="51" t="s">
        <v>1060</v>
      </c>
      <c r="BI21" s="51" t="s">
        <v>1061</v>
      </c>
      <c r="BJ21" s="51" t="s">
        <v>1062</v>
      </c>
      <c r="BK21" s="51" t="s">
        <v>1063</v>
      </c>
      <c r="BL21" s="51" t="s">
        <v>1064</v>
      </c>
      <c r="BM21" s="51"/>
      <c r="BN21" s="51" t="s">
        <v>1065</v>
      </c>
      <c r="BO21" s="51" t="s">
        <v>1066</v>
      </c>
      <c r="BP21" s="51" t="s">
        <v>1067</v>
      </c>
      <c r="BQ21" s="51">
        <v>27099</v>
      </c>
      <c r="BR21" s="51" t="s">
        <v>1068</v>
      </c>
      <c r="BS21" s="51" t="s">
        <v>1069</v>
      </c>
      <c r="BT21" s="51" t="s">
        <v>1070</v>
      </c>
      <c r="BU21" s="51" t="s">
        <v>1071</v>
      </c>
      <c r="BV21" s="51" t="s">
        <v>1072</v>
      </c>
      <c r="BW21" s="43"/>
      <c r="BX21" s="43"/>
      <c r="BY21" s="43"/>
      <c r="BZ21" s="53"/>
      <c r="CA21" s="53"/>
      <c r="CB21" s="53"/>
      <c r="CC21" s="53"/>
      <c r="CD21" s="53" t="s">
        <v>1073</v>
      </c>
      <c r="CE21" s="53"/>
      <c r="CF21" s="53" t="s">
        <v>1074</v>
      </c>
      <c r="CG21" s="53" t="s">
        <v>1075</v>
      </c>
      <c r="CH21" s="53"/>
      <c r="CI21" s="53" t="s">
        <v>1076</v>
      </c>
      <c r="CJ21" s="53" t="s">
        <v>1077</v>
      </c>
      <c r="CK21" s="53" t="s">
        <v>1078</v>
      </c>
      <c r="CL21" s="53" t="s">
        <v>1079</v>
      </c>
      <c r="CM21" s="53" t="s">
        <v>1080</v>
      </c>
      <c r="CN21" s="54" t="s">
        <v>1081</v>
      </c>
      <c r="CO21" s="53" t="s">
        <v>1082</v>
      </c>
      <c r="CP21" s="53" t="s">
        <v>1083</v>
      </c>
      <c r="CQ21" s="53" t="s">
        <v>1084</v>
      </c>
      <c r="CR21" s="53" t="s">
        <v>1085</v>
      </c>
      <c r="CS21" s="53" t="s">
        <v>1086</v>
      </c>
      <c r="CT21" s="53" t="s">
        <v>1087</v>
      </c>
      <c r="CU21" s="53" t="s">
        <v>1088</v>
      </c>
      <c r="CV21" s="53"/>
      <c r="CW21" s="53" t="s">
        <v>1089</v>
      </c>
      <c r="CX21" s="53" t="s">
        <v>1090</v>
      </c>
      <c r="CY21" s="53" t="s">
        <v>1091</v>
      </c>
      <c r="CZ21" s="53" t="s">
        <v>401</v>
      </c>
      <c r="DA21" s="53" t="s">
        <v>868</v>
      </c>
      <c r="DB21" s="53" t="s">
        <v>1092</v>
      </c>
      <c r="DC21" s="53" t="s">
        <v>538</v>
      </c>
      <c r="DD21" s="53" t="s">
        <v>1093</v>
      </c>
      <c r="DE21" s="53" t="s">
        <v>1094</v>
      </c>
    </row>
    <row r="22" spans="1:109" ht="120" customHeight="1" thickBot="1">
      <c r="A22" s="68"/>
      <c r="B22" s="82"/>
      <c r="C22" s="311" t="s">
        <v>1095</v>
      </c>
      <c r="D22" s="311"/>
      <c r="E22" s="311"/>
      <c r="F22" s="311"/>
      <c r="G22" s="311"/>
      <c r="H22" s="311"/>
      <c r="I22" s="311"/>
      <c r="J22" s="311"/>
      <c r="K22" s="311"/>
      <c r="L22" s="311"/>
      <c r="M22" s="311"/>
      <c r="N22" s="311"/>
      <c r="O22" s="311"/>
      <c r="P22" s="311"/>
      <c r="Q22" s="311"/>
      <c r="R22" s="311"/>
      <c r="S22" s="311"/>
      <c r="T22" s="311"/>
      <c r="U22" s="311"/>
      <c r="V22" s="311"/>
      <c r="W22" s="311"/>
      <c r="X22" s="311"/>
      <c r="Y22" s="311"/>
      <c r="Z22" s="311"/>
      <c r="AA22" s="311"/>
      <c r="AB22" s="311"/>
      <c r="AC22" s="311"/>
      <c r="AD22" s="83"/>
      <c r="AF22" s="68"/>
      <c r="AG22" s="68"/>
      <c r="AH22" s="50" t="s">
        <v>1096</v>
      </c>
      <c r="AI22" s="48" t="s">
        <v>42</v>
      </c>
      <c r="AJ22" s="43"/>
      <c r="AK22" s="43"/>
      <c r="AL22" s="47" t="str">
        <f t="shared" si="0"/>
        <v/>
      </c>
      <c r="AM22" s="47" t="str">
        <f t="shared" si="1"/>
        <v/>
      </c>
      <c r="AO22" s="43"/>
      <c r="AP22" s="43">
        <v>20</v>
      </c>
      <c r="AQ22" s="51"/>
      <c r="AR22" s="51"/>
      <c r="AS22" s="51"/>
      <c r="AT22" s="51"/>
      <c r="AU22" s="51" t="s">
        <v>1097</v>
      </c>
      <c r="AV22" s="51"/>
      <c r="AW22" s="51" t="s">
        <v>1098</v>
      </c>
      <c r="AX22" s="51" t="s">
        <v>1099</v>
      </c>
      <c r="AY22" s="51"/>
      <c r="AZ22" s="51" t="s">
        <v>1100</v>
      </c>
      <c r="BA22" s="51" t="s">
        <v>1101</v>
      </c>
      <c r="BB22" s="51" t="s">
        <v>1102</v>
      </c>
      <c r="BC22" s="51" t="s">
        <v>1103</v>
      </c>
      <c r="BD22" s="51" t="s">
        <v>1104</v>
      </c>
      <c r="BE22" s="52" t="s">
        <v>1105</v>
      </c>
      <c r="BF22" s="51" t="s">
        <v>1106</v>
      </c>
      <c r="BG22" s="51" t="s">
        <v>1107</v>
      </c>
      <c r="BH22" s="51" t="s">
        <v>1108</v>
      </c>
      <c r="BI22" s="51" t="s">
        <v>1109</v>
      </c>
      <c r="BJ22" s="51" t="s">
        <v>1110</v>
      </c>
      <c r="BK22" s="51" t="s">
        <v>1111</v>
      </c>
      <c r="BL22" s="51">
        <v>22099</v>
      </c>
      <c r="BM22" s="51"/>
      <c r="BN22" s="51" t="s">
        <v>1112</v>
      </c>
      <c r="BO22" s="84" t="s">
        <v>1113</v>
      </c>
      <c r="BP22" s="51" t="s">
        <v>1114</v>
      </c>
      <c r="BQ22" s="51"/>
      <c r="BR22" s="51" t="s">
        <v>1115</v>
      </c>
      <c r="BS22" s="51" t="s">
        <v>1116</v>
      </c>
      <c r="BT22" s="51" t="s">
        <v>1117</v>
      </c>
      <c r="BU22" s="51" t="s">
        <v>1118</v>
      </c>
      <c r="BV22" s="51" t="s">
        <v>1119</v>
      </c>
      <c r="BW22" s="43"/>
      <c r="BX22" s="43"/>
      <c r="BY22" s="43"/>
      <c r="BZ22" s="53"/>
      <c r="CA22" s="53"/>
      <c r="CB22" s="53"/>
      <c r="CC22" s="53"/>
      <c r="CD22" s="53" t="s">
        <v>997</v>
      </c>
      <c r="CE22" s="53"/>
      <c r="CF22" s="53" t="s">
        <v>1120</v>
      </c>
      <c r="CG22" s="53" t="s">
        <v>493</v>
      </c>
      <c r="CH22" s="53"/>
      <c r="CI22" s="53" t="s">
        <v>1121</v>
      </c>
      <c r="CJ22" s="53" t="s">
        <v>1122</v>
      </c>
      <c r="CK22" s="53" t="s">
        <v>1123</v>
      </c>
      <c r="CL22" s="53" t="s">
        <v>1124</v>
      </c>
      <c r="CM22" s="53" t="s">
        <v>1125</v>
      </c>
      <c r="CN22" s="54" t="s">
        <v>1126</v>
      </c>
      <c r="CO22" s="53" t="s">
        <v>1127</v>
      </c>
      <c r="CP22" s="53" t="s">
        <v>1128</v>
      </c>
      <c r="CQ22" s="53" t="s">
        <v>1129</v>
      </c>
      <c r="CR22" s="53" t="s">
        <v>1130</v>
      </c>
      <c r="CS22" s="53" t="s">
        <v>1131</v>
      </c>
      <c r="CT22" s="53" t="s">
        <v>1132</v>
      </c>
      <c r="CU22" s="53" t="s">
        <v>401</v>
      </c>
      <c r="CV22" s="53"/>
      <c r="CW22" s="53" t="s">
        <v>1133</v>
      </c>
      <c r="CX22" s="85" t="s">
        <v>1134</v>
      </c>
      <c r="CY22" s="53" t="s">
        <v>1135</v>
      </c>
      <c r="CZ22" s="53"/>
      <c r="DA22" s="53" t="s">
        <v>1136</v>
      </c>
      <c r="DB22" s="53" t="s">
        <v>1137</v>
      </c>
      <c r="DC22" s="53" t="s">
        <v>1138</v>
      </c>
      <c r="DD22" s="53" t="s">
        <v>1139</v>
      </c>
      <c r="DE22" s="53" t="s">
        <v>1140</v>
      </c>
    </row>
    <row r="23" spans="1:109" ht="15" customHeight="1" thickBot="1">
      <c r="A23" s="68"/>
      <c r="B23" s="68"/>
      <c r="C23" s="86"/>
      <c r="D23" s="68"/>
      <c r="E23" s="68"/>
      <c r="F23" s="68"/>
      <c r="G23" s="68"/>
      <c r="H23" s="68"/>
      <c r="I23" s="68"/>
      <c r="J23" s="68"/>
      <c r="K23" s="68"/>
      <c r="L23" s="68"/>
      <c r="M23" s="68"/>
      <c r="N23" s="68"/>
      <c r="O23" s="68"/>
      <c r="P23" s="68"/>
      <c r="Q23" s="68"/>
      <c r="R23" s="68"/>
      <c r="S23" s="68"/>
      <c r="T23" s="68"/>
      <c r="U23" s="68"/>
      <c r="V23" s="68"/>
      <c r="W23" s="68"/>
      <c r="X23" s="68"/>
      <c r="Y23" s="68"/>
      <c r="Z23" s="68"/>
      <c r="AA23" s="68"/>
      <c r="AB23" s="68"/>
      <c r="AC23" s="68"/>
      <c r="AD23" s="68"/>
      <c r="AF23" s="68"/>
      <c r="AG23" s="68"/>
      <c r="AH23" s="50" t="s">
        <v>1141</v>
      </c>
      <c r="AI23" s="48" t="s">
        <v>43</v>
      </c>
      <c r="AJ23" s="43"/>
      <c r="AK23" s="43"/>
      <c r="AL23" s="47" t="str">
        <f t="shared" si="0"/>
        <v/>
      </c>
      <c r="AM23" s="47" t="str">
        <f t="shared" si="1"/>
        <v/>
      </c>
      <c r="AO23" s="43"/>
      <c r="AP23" s="43">
        <v>21</v>
      </c>
      <c r="AQ23" s="51"/>
      <c r="AR23" s="51"/>
      <c r="AS23" s="51"/>
      <c r="AT23" s="51"/>
      <c r="AU23" s="51" t="s">
        <v>1142</v>
      </c>
      <c r="AV23" s="51"/>
      <c r="AW23" s="51" t="s">
        <v>1143</v>
      </c>
      <c r="AX23" s="51" t="s">
        <v>1144</v>
      </c>
      <c r="AY23" s="51"/>
      <c r="AZ23" s="51" t="s">
        <v>1145</v>
      </c>
      <c r="BA23" s="51" t="s">
        <v>1146</v>
      </c>
      <c r="BB23" s="51" t="s">
        <v>1147</v>
      </c>
      <c r="BC23" s="51" t="s">
        <v>1148</v>
      </c>
      <c r="BD23" s="51" t="s">
        <v>1149</v>
      </c>
      <c r="BE23" s="52" t="s">
        <v>1150</v>
      </c>
      <c r="BF23" s="51" t="s">
        <v>1151</v>
      </c>
      <c r="BG23" s="51" t="s">
        <v>1152</v>
      </c>
      <c r="BH23" s="51" t="s">
        <v>1153</v>
      </c>
      <c r="BI23" s="51" t="s">
        <v>1154</v>
      </c>
      <c r="BJ23" s="51" t="s">
        <v>1155</v>
      </c>
      <c r="BK23" s="51" t="s">
        <v>1156</v>
      </c>
      <c r="BL23" s="51"/>
      <c r="BM23" s="51"/>
      <c r="BN23" s="51" t="s">
        <v>1157</v>
      </c>
      <c r="BO23" s="84" t="s">
        <v>1158</v>
      </c>
      <c r="BP23" s="51" t="s">
        <v>1159</v>
      </c>
      <c r="BQ23" s="51"/>
      <c r="BR23" s="51" t="s">
        <v>1160</v>
      </c>
      <c r="BS23" s="51" t="s">
        <v>1161</v>
      </c>
      <c r="BT23" s="51" t="s">
        <v>1162</v>
      </c>
      <c r="BU23" s="51" t="s">
        <v>1163</v>
      </c>
      <c r="BV23" s="51" t="s">
        <v>1164</v>
      </c>
      <c r="BW23" s="43"/>
      <c r="BX23" s="43"/>
      <c r="BY23" s="43"/>
      <c r="BZ23" s="53"/>
      <c r="CA23" s="53"/>
      <c r="CB23" s="53"/>
      <c r="CC23" s="53"/>
      <c r="CD23" s="53" t="s">
        <v>1165</v>
      </c>
      <c r="CE23" s="53"/>
      <c r="CF23" s="53" t="s">
        <v>1166</v>
      </c>
      <c r="CG23" s="53" t="s">
        <v>1167</v>
      </c>
      <c r="CH23" s="53"/>
      <c r="CI23" s="53" t="s">
        <v>1168</v>
      </c>
      <c r="CJ23" s="53" t="s">
        <v>1169</v>
      </c>
      <c r="CK23" s="53" t="s">
        <v>1170</v>
      </c>
      <c r="CL23" s="53" t="s">
        <v>1171</v>
      </c>
      <c r="CM23" s="53" t="s">
        <v>1172</v>
      </c>
      <c r="CN23" s="54" t="s">
        <v>1173</v>
      </c>
      <c r="CO23" s="53" t="s">
        <v>1174</v>
      </c>
      <c r="CP23" s="53" t="s">
        <v>1175</v>
      </c>
      <c r="CQ23" s="53" t="s">
        <v>1176</v>
      </c>
      <c r="CR23" s="53" t="s">
        <v>1177</v>
      </c>
      <c r="CS23" s="53" t="s">
        <v>1178</v>
      </c>
      <c r="CT23" s="53" t="s">
        <v>1179</v>
      </c>
      <c r="CU23" s="53"/>
      <c r="CV23" s="53"/>
      <c r="CW23" s="53" t="s">
        <v>1180</v>
      </c>
      <c r="CX23" s="85" t="s">
        <v>1181</v>
      </c>
      <c r="CY23" s="53" t="s">
        <v>1182</v>
      </c>
      <c r="CZ23" s="53"/>
      <c r="DA23" s="53" t="s">
        <v>1183</v>
      </c>
      <c r="DB23" s="53" t="s">
        <v>1184</v>
      </c>
      <c r="DC23" s="53" t="s">
        <v>1185</v>
      </c>
      <c r="DD23" s="53" t="s">
        <v>1186</v>
      </c>
      <c r="DE23" s="53" t="s">
        <v>1187</v>
      </c>
    </row>
    <row r="24" spans="1:109" ht="15" customHeight="1">
      <c r="A24" s="46"/>
      <c r="B24" s="61"/>
      <c r="C24" s="62" t="s">
        <v>1188</v>
      </c>
      <c r="D24" s="63"/>
      <c r="E24" s="63"/>
      <c r="F24" s="63"/>
      <c r="G24" s="63"/>
      <c r="H24" s="63"/>
      <c r="I24" s="63"/>
      <c r="J24" s="63"/>
      <c r="K24" s="63"/>
      <c r="L24" s="63"/>
      <c r="M24" s="63"/>
      <c r="N24" s="63"/>
      <c r="O24" s="63"/>
      <c r="P24" s="63"/>
      <c r="Q24" s="63"/>
      <c r="R24" s="63"/>
      <c r="S24" s="63"/>
      <c r="T24" s="63"/>
      <c r="U24" s="63"/>
      <c r="V24" s="63"/>
      <c r="W24" s="63"/>
      <c r="X24" s="63"/>
      <c r="Y24" s="63"/>
      <c r="Z24" s="63"/>
      <c r="AA24" s="63"/>
      <c r="AB24" s="63"/>
      <c r="AC24" s="63"/>
      <c r="AD24" s="67"/>
      <c r="AF24" s="68"/>
      <c r="AG24" s="68"/>
      <c r="AH24" s="50" t="s">
        <v>1189</v>
      </c>
      <c r="AI24" s="48" t="s">
        <v>44</v>
      </c>
      <c r="AJ24" s="43"/>
      <c r="AK24" s="43"/>
      <c r="AL24" s="47" t="str">
        <f t="shared" si="0"/>
        <v/>
      </c>
      <c r="AM24" s="47" t="str">
        <f t="shared" si="1"/>
        <v/>
      </c>
      <c r="AO24" s="43"/>
      <c r="AP24" s="43">
        <v>22</v>
      </c>
      <c r="AQ24" s="51"/>
      <c r="AR24" s="51"/>
      <c r="AS24" s="51"/>
      <c r="AT24" s="51"/>
      <c r="AU24" s="51" t="s">
        <v>1190</v>
      </c>
      <c r="AV24" s="51"/>
      <c r="AW24" s="51" t="s">
        <v>1191</v>
      </c>
      <c r="AX24" s="51" t="s">
        <v>1192</v>
      </c>
      <c r="AY24" s="51"/>
      <c r="AZ24" s="51" t="s">
        <v>1193</v>
      </c>
      <c r="BA24" s="51" t="s">
        <v>1194</v>
      </c>
      <c r="BB24" s="51" t="s">
        <v>1195</v>
      </c>
      <c r="BC24" s="51" t="s">
        <v>1196</v>
      </c>
      <c r="BD24" s="51" t="s">
        <v>1197</v>
      </c>
      <c r="BE24" s="52" t="s">
        <v>1198</v>
      </c>
      <c r="BF24" s="51" t="s">
        <v>1199</v>
      </c>
      <c r="BG24" s="51" t="s">
        <v>1200</v>
      </c>
      <c r="BH24" s="51">
        <v>18099</v>
      </c>
      <c r="BI24" s="51" t="s">
        <v>1201</v>
      </c>
      <c r="BJ24" s="51" t="s">
        <v>1202</v>
      </c>
      <c r="BK24" s="51" t="s">
        <v>1203</v>
      </c>
      <c r="BL24" s="51"/>
      <c r="BM24" s="51"/>
      <c r="BN24" s="51" t="s">
        <v>1204</v>
      </c>
      <c r="BO24" s="51">
        <v>25099</v>
      </c>
      <c r="BP24" s="51" t="s">
        <v>1205</v>
      </c>
      <c r="BQ24" s="51"/>
      <c r="BR24" s="51" t="s">
        <v>1206</v>
      </c>
      <c r="BS24" s="51" t="s">
        <v>1207</v>
      </c>
      <c r="BT24" s="51" t="s">
        <v>1208</v>
      </c>
      <c r="BU24" s="51" t="s">
        <v>1209</v>
      </c>
      <c r="BV24" s="51" t="s">
        <v>1210</v>
      </c>
      <c r="BW24" s="43"/>
      <c r="BX24" s="43"/>
      <c r="BY24" s="43"/>
      <c r="BZ24" s="53"/>
      <c r="CA24" s="53"/>
      <c r="CB24" s="53"/>
      <c r="CC24" s="53"/>
      <c r="CD24" s="53" t="s">
        <v>1211</v>
      </c>
      <c r="CE24" s="53"/>
      <c r="CF24" s="53" t="s">
        <v>1212</v>
      </c>
      <c r="CG24" s="53" t="s">
        <v>1213</v>
      </c>
      <c r="CH24" s="53"/>
      <c r="CI24" s="53" t="s">
        <v>1214</v>
      </c>
      <c r="CJ24" s="53" t="s">
        <v>1215</v>
      </c>
      <c r="CK24" s="53" t="s">
        <v>1216</v>
      </c>
      <c r="CL24" s="53" t="s">
        <v>487</v>
      </c>
      <c r="CM24" s="53" t="s">
        <v>1217</v>
      </c>
      <c r="CN24" s="54" t="s">
        <v>1218</v>
      </c>
      <c r="CO24" s="53" t="s">
        <v>1219</v>
      </c>
      <c r="CP24" s="53" t="s">
        <v>1220</v>
      </c>
      <c r="CQ24" s="53" t="s">
        <v>401</v>
      </c>
      <c r="CR24" s="53" t="s">
        <v>1221</v>
      </c>
      <c r="CS24" s="53" t="s">
        <v>1222</v>
      </c>
      <c r="CT24" s="53" t="s">
        <v>1223</v>
      </c>
      <c r="CU24" s="53"/>
      <c r="CV24" s="53"/>
      <c r="CW24" s="53" t="s">
        <v>1224</v>
      </c>
      <c r="CX24" s="53" t="s">
        <v>401</v>
      </c>
      <c r="CY24" s="53" t="s">
        <v>1225</v>
      </c>
      <c r="CZ24" s="53"/>
      <c r="DA24" s="53" t="s">
        <v>1226</v>
      </c>
      <c r="DB24" s="53" t="s">
        <v>1227</v>
      </c>
      <c r="DC24" s="53" t="s">
        <v>874</v>
      </c>
      <c r="DD24" s="53" t="s">
        <v>1228</v>
      </c>
      <c r="DE24" s="53" t="s">
        <v>1229</v>
      </c>
    </row>
    <row r="25" spans="1:109" ht="36" customHeight="1" thickBot="1">
      <c r="A25" s="68"/>
      <c r="B25" s="82"/>
      <c r="C25" s="311" t="s">
        <v>1230</v>
      </c>
      <c r="D25" s="311"/>
      <c r="E25" s="311"/>
      <c r="F25" s="311"/>
      <c r="G25" s="311"/>
      <c r="H25" s="311"/>
      <c r="I25" s="311"/>
      <c r="J25" s="311"/>
      <c r="K25" s="311"/>
      <c r="L25" s="311"/>
      <c r="M25" s="311"/>
      <c r="N25" s="311"/>
      <c r="O25" s="311"/>
      <c r="P25" s="311"/>
      <c r="Q25" s="311"/>
      <c r="R25" s="311"/>
      <c r="S25" s="311"/>
      <c r="T25" s="311"/>
      <c r="U25" s="311"/>
      <c r="V25" s="311"/>
      <c r="W25" s="311"/>
      <c r="X25" s="311"/>
      <c r="Y25" s="311"/>
      <c r="Z25" s="311"/>
      <c r="AA25" s="311"/>
      <c r="AB25" s="311"/>
      <c r="AC25" s="311"/>
      <c r="AD25" s="83"/>
      <c r="AF25" s="68"/>
      <c r="AG25" s="68"/>
      <c r="AH25" s="50" t="s">
        <v>882</v>
      </c>
      <c r="AI25" s="48" t="s">
        <v>45</v>
      </c>
      <c r="AJ25" s="43"/>
      <c r="AK25" s="43"/>
      <c r="AL25" s="47" t="str">
        <f t="shared" si="0"/>
        <v/>
      </c>
      <c r="AM25" s="47" t="str">
        <f t="shared" si="1"/>
        <v/>
      </c>
      <c r="AO25" s="43"/>
      <c r="AP25" s="43">
        <v>23</v>
      </c>
      <c r="AQ25" s="51"/>
      <c r="AR25" s="51"/>
      <c r="AS25" s="51"/>
      <c r="AT25" s="51"/>
      <c r="AU25" s="51" t="s">
        <v>1231</v>
      </c>
      <c r="AV25" s="51"/>
      <c r="AW25" s="51" t="s">
        <v>1232</v>
      </c>
      <c r="AX25" s="51" t="s">
        <v>1233</v>
      </c>
      <c r="AY25" s="51"/>
      <c r="AZ25" s="51" t="s">
        <v>1234</v>
      </c>
      <c r="BA25" s="51" t="s">
        <v>1235</v>
      </c>
      <c r="BB25" s="51" t="s">
        <v>1236</v>
      </c>
      <c r="BC25" s="51" t="s">
        <v>1237</v>
      </c>
      <c r="BD25" s="51" t="s">
        <v>1238</v>
      </c>
      <c r="BE25" s="52" t="s">
        <v>1239</v>
      </c>
      <c r="BF25" s="51" t="s">
        <v>1240</v>
      </c>
      <c r="BG25" s="51" t="s">
        <v>1241</v>
      </c>
      <c r="BH25" s="51"/>
      <c r="BI25" s="51" t="s">
        <v>1242</v>
      </c>
      <c r="BJ25" s="51" t="s">
        <v>1243</v>
      </c>
      <c r="BK25" s="51" t="s">
        <v>1244</v>
      </c>
      <c r="BL25" s="51"/>
      <c r="BM25" s="51"/>
      <c r="BN25" s="51" t="s">
        <v>1245</v>
      </c>
      <c r="BO25" s="51"/>
      <c r="BP25" s="51" t="s">
        <v>1246</v>
      </c>
      <c r="BQ25" s="51"/>
      <c r="BR25" s="51" t="s">
        <v>1247</v>
      </c>
      <c r="BS25" s="51" t="s">
        <v>1248</v>
      </c>
      <c r="BT25" s="51" t="s">
        <v>1249</v>
      </c>
      <c r="BU25" s="51" t="s">
        <v>1250</v>
      </c>
      <c r="BV25" s="51" t="s">
        <v>1251</v>
      </c>
      <c r="BW25" s="43"/>
      <c r="BX25" s="43"/>
      <c r="BY25" s="43"/>
      <c r="BZ25" s="53"/>
      <c r="CA25" s="53"/>
      <c r="CB25" s="53"/>
      <c r="CC25" s="53"/>
      <c r="CD25" s="53" t="s">
        <v>1252</v>
      </c>
      <c r="CE25" s="53"/>
      <c r="CF25" s="53" t="s">
        <v>1253</v>
      </c>
      <c r="CG25" s="53" t="s">
        <v>1254</v>
      </c>
      <c r="CH25" s="53"/>
      <c r="CI25" s="53" t="s">
        <v>1255</v>
      </c>
      <c r="CJ25" s="53" t="s">
        <v>1026</v>
      </c>
      <c r="CK25" s="53" t="s">
        <v>1256</v>
      </c>
      <c r="CL25" s="53" t="s">
        <v>1257</v>
      </c>
      <c r="CM25" s="53" t="s">
        <v>1258</v>
      </c>
      <c r="CN25" s="54" t="s">
        <v>1259</v>
      </c>
      <c r="CO25" s="53" t="s">
        <v>1260</v>
      </c>
      <c r="CP25" s="53" t="s">
        <v>1261</v>
      </c>
      <c r="CQ25" s="53"/>
      <c r="CR25" s="53" t="s">
        <v>1262</v>
      </c>
      <c r="CS25" s="53" t="s">
        <v>1263</v>
      </c>
      <c r="CT25" s="53" t="s">
        <v>1264</v>
      </c>
      <c r="CU25" s="53"/>
      <c r="CV25" s="53"/>
      <c r="CW25" s="53" t="s">
        <v>1265</v>
      </c>
      <c r="CX25" s="53"/>
      <c r="CY25" s="53" t="s">
        <v>1266</v>
      </c>
      <c r="CZ25" s="53"/>
      <c r="DA25" s="53" t="s">
        <v>1024</v>
      </c>
      <c r="DB25" s="53" t="s">
        <v>1267</v>
      </c>
      <c r="DC25" s="53" t="s">
        <v>1268</v>
      </c>
      <c r="DD25" s="53" t="s">
        <v>1269</v>
      </c>
      <c r="DE25" s="53" t="s">
        <v>1270</v>
      </c>
    </row>
    <row r="26" spans="1:109" ht="15" customHeight="1" thickBot="1">
      <c r="A26" s="56"/>
      <c r="B26" s="46"/>
      <c r="C26" s="46"/>
      <c r="D26" s="46"/>
      <c r="E26" s="46"/>
      <c r="F26" s="46"/>
      <c r="G26" s="46"/>
      <c r="H26" s="46"/>
      <c r="I26" s="46"/>
      <c r="J26" s="46"/>
      <c r="K26" s="46"/>
      <c r="L26" s="46"/>
      <c r="M26" s="46"/>
      <c r="N26" s="46"/>
      <c r="O26" s="46"/>
      <c r="P26" s="46"/>
      <c r="Q26" s="46"/>
      <c r="R26" s="46"/>
      <c r="S26" s="46"/>
      <c r="T26" s="46"/>
      <c r="U26" s="46"/>
      <c r="V26" s="46"/>
      <c r="W26" s="46"/>
      <c r="X26" s="46"/>
      <c r="Y26" s="46"/>
      <c r="Z26" s="46"/>
      <c r="AA26" s="46"/>
      <c r="AB26" s="46"/>
      <c r="AC26" s="46"/>
      <c r="AD26" s="46"/>
      <c r="AE26" s="46"/>
      <c r="AF26" s="46"/>
      <c r="AG26" s="46"/>
      <c r="AH26" s="50" t="s">
        <v>1271</v>
      </c>
      <c r="AI26" s="48" t="s">
        <v>46</v>
      </c>
      <c r="AJ26" s="43"/>
      <c r="AK26" s="43"/>
      <c r="AL26" s="47" t="str">
        <f t="shared" si="0"/>
        <v/>
      </c>
      <c r="AM26" s="47" t="str">
        <f t="shared" si="1"/>
        <v/>
      </c>
      <c r="AO26" s="43"/>
      <c r="AP26" s="43">
        <v>24</v>
      </c>
      <c r="AQ26" s="51"/>
      <c r="AR26" s="51"/>
      <c r="AS26" s="51"/>
      <c r="AT26" s="51"/>
      <c r="AU26" s="51" t="s">
        <v>1272</v>
      </c>
      <c r="AV26" s="51"/>
      <c r="AW26" s="51" t="s">
        <v>1273</v>
      </c>
      <c r="AX26" s="51" t="s">
        <v>1274</v>
      </c>
      <c r="AY26" s="51"/>
      <c r="AZ26" s="51" t="s">
        <v>1275</v>
      </c>
      <c r="BA26" s="51" t="s">
        <v>1276</v>
      </c>
      <c r="BB26" s="51" t="s">
        <v>1277</v>
      </c>
      <c r="BC26" s="51" t="s">
        <v>1278</v>
      </c>
      <c r="BD26" s="51" t="s">
        <v>1279</v>
      </c>
      <c r="BE26" s="52" t="s">
        <v>1280</v>
      </c>
      <c r="BF26" s="51" t="s">
        <v>1281</v>
      </c>
      <c r="BG26" s="51" t="s">
        <v>1282</v>
      </c>
      <c r="BH26" s="51"/>
      <c r="BI26" s="51" t="s">
        <v>1283</v>
      </c>
      <c r="BJ26" s="51" t="s">
        <v>1284</v>
      </c>
      <c r="BK26" s="51" t="s">
        <v>1285</v>
      </c>
      <c r="BL26" s="51"/>
      <c r="BM26" s="51"/>
      <c r="BN26" s="51" t="s">
        <v>1286</v>
      </c>
      <c r="BO26" s="51"/>
      <c r="BP26" s="51" t="s">
        <v>1287</v>
      </c>
      <c r="BQ26" s="51"/>
      <c r="BR26" s="51" t="s">
        <v>1288</v>
      </c>
      <c r="BS26" s="51" t="s">
        <v>1289</v>
      </c>
      <c r="BT26" s="51" t="s">
        <v>1290</v>
      </c>
      <c r="BU26" s="51" t="s">
        <v>1291</v>
      </c>
      <c r="BV26" s="51" t="s">
        <v>1292</v>
      </c>
      <c r="BW26" s="43"/>
      <c r="BX26" s="43"/>
      <c r="BY26" s="43"/>
      <c r="BZ26" s="53"/>
      <c r="CA26" s="53"/>
      <c r="CB26" s="53"/>
      <c r="CC26" s="53"/>
      <c r="CD26" s="53" t="s">
        <v>1026</v>
      </c>
      <c r="CE26" s="53"/>
      <c r="CF26" s="53" t="s">
        <v>1293</v>
      </c>
      <c r="CG26" s="53" t="s">
        <v>1035</v>
      </c>
      <c r="CH26" s="53"/>
      <c r="CI26" s="53" t="s">
        <v>1294</v>
      </c>
      <c r="CJ26" s="53" t="s">
        <v>1295</v>
      </c>
      <c r="CK26" s="53" t="s">
        <v>1296</v>
      </c>
      <c r="CL26" s="53" t="s">
        <v>586</v>
      </c>
      <c r="CM26" s="53" t="s">
        <v>1297</v>
      </c>
      <c r="CN26" s="54" t="s">
        <v>1298</v>
      </c>
      <c r="CO26" s="53" t="s">
        <v>1299</v>
      </c>
      <c r="CP26" s="53" t="s">
        <v>1300</v>
      </c>
      <c r="CQ26" s="53"/>
      <c r="CR26" s="53" t="s">
        <v>1301</v>
      </c>
      <c r="CS26" s="53" t="s">
        <v>1302</v>
      </c>
      <c r="CT26" s="53" t="s">
        <v>1303</v>
      </c>
      <c r="CU26" s="53"/>
      <c r="CV26" s="53"/>
      <c r="CW26" s="53" t="s">
        <v>1304</v>
      </c>
      <c r="CX26" s="53"/>
      <c r="CY26" s="53" t="s">
        <v>1305</v>
      </c>
      <c r="CZ26" s="53"/>
      <c r="DA26" s="53" t="s">
        <v>1306</v>
      </c>
      <c r="DB26" s="53" t="s">
        <v>1307</v>
      </c>
      <c r="DC26" s="53" t="s">
        <v>1308</v>
      </c>
      <c r="DD26" s="53" t="s">
        <v>1309</v>
      </c>
      <c r="DE26" s="53" t="s">
        <v>1310</v>
      </c>
    </row>
    <row r="27" spans="1:109" ht="15" customHeight="1">
      <c r="A27" s="56"/>
      <c r="B27" s="87"/>
      <c r="C27" s="88"/>
      <c r="D27" s="88"/>
      <c r="E27" s="88"/>
      <c r="F27" s="88"/>
      <c r="G27" s="88"/>
      <c r="H27" s="88"/>
      <c r="I27" s="88"/>
      <c r="J27" s="88"/>
      <c r="K27" s="88"/>
      <c r="L27" s="88"/>
      <c r="M27" s="88"/>
      <c r="N27" s="88"/>
      <c r="O27" s="88"/>
      <c r="P27" s="88"/>
      <c r="Q27" s="88"/>
      <c r="R27" s="88"/>
      <c r="S27" s="88"/>
      <c r="T27" s="88"/>
      <c r="U27" s="88"/>
      <c r="V27" s="88"/>
      <c r="W27" s="88"/>
      <c r="X27" s="88"/>
      <c r="Y27" s="88"/>
      <c r="Z27" s="88"/>
      <c r="AA27" s="88"/>
      <c r="AB27" s="88"/>
      <c r="AC27" s="88"/>
      <c r="AD27" s="89"/>
      <c r="AE27" s="46"/>
      <c r="AF27" s="46"/>
      <c r="AG27" s="46"/>
      <c r="AH27" s="50" t="s">
        <v>1311</v>
      </c>
      <c r="AI27" s="48" t="s">
        <v>47</v>
      </c>
      <c r="AJ27" s="43"/>
      <c r="AK27" s="90"/>
      <c r="AL27" s="47" t="str">
        <f t="shared" si="0"/>
        <v/>
      </c>
      <c r="AM27" s="47" t="str">
        <f t="shared" si="1"/>
        <v/>
      </c>
      <c r="AO27" s="90"/>
      <c r="AP27" s="43">
        <v>25</v>
      </c>
      <c r="AQ27" s="91"/>
      <c r="AR27" s="91"/>
      <c r="AS27" s="91"/>
      <c r="AT27" s="91"/>
      <c r="AU27" s="51" t="s">
        <v>1312</v>
      </c>
      <c r="AV27" s="91"/>
      <c r="AW27" s="51" t="s">
        <v>1313</v>
      </c>
      <c r="AX27" s="51" t="s">
        <v>1314</v>
      </c>
      <c r="AY27" s="91"/>
      <c r="AZ27" s="51" t="s">
        <v>1315</v>
      </c>
      <c r="BA27" s="51" t="s">
        <v>1316</v>
      </c>
      <c r="BB27" s="51" t="s">
        <v>1317</v>
      </c>
      <c r="BC27" s="51" t="s">
        <v>1318</v>
      </c>
      <c r="BD27" s="51" t="s">
        <v>1319</v>
      </c>
      <c r="BE27" s="52" t="s">
        <v>1320</v>
      </c>
      <c r="BF27" s="51" t="s">
        <v>1321</v>
      </c>
      <c r="BG27" s="51" t="s">
        <v>1322</v>
      </c>
      <c r="BH27" s="91"/>
      <c r="BI27" s="51" t="s">
        <v>1323</v>
      </c>
      <c r="BJ27" s="51" t="s">
        <v>1324</v>
      </c>
      <c r="BK27" s="51" t="s">
        <v>1325</v>
      </c>
      <c r="BL27" s="91"/>
      <c r="BM27" s="91"/>
      <c r="BN27" s="51" t="s">
        <v>1326</v>
      </c>
      <c r="BO27" s="91"/>
      <c r="BP27" s="51" t="s">
        <v>1327</v>
      </c>
      <c r="BQ27" s="91"/>
      <c r="BR27" s="51" t="s">
        <v>1328</v>
      </c>
      <c r="BS27" s="51" t="s">
        <v>1329</v>
      </c>
      <c r="BT27" s="51" t="s">
        <v>1330</v>
      </c>
      <c r="BU27" s="51" t="s">
        <v>1331</v>
      </c>
      <c r="BV27" s="51" t="s">
        <v>1332</v>
      </c>
      <c r="BW27" s="90"/>
      <c r="BX27" s="90"/>
      <c r="BY27" s="90"/>
      <c r="BZ27" s="92"/>
      <c r="CA27" s="92"/>
      <c r="CB27" s="92"/>
      <c r="CC27" s="92"/>
      <c r="CD27" s="53" t="s">
        <v>1333</v>
      </c>
      <c r="CE27" s="92"/>
      <c r="CF27" s="53" t="s">
        <v>1334</v>
      </c>
      <c r="CG27" s="53" t="s">
        <v>1335</v>
      </c>
      <c r="CH27" s="92"/>
      <c r="CI27" s="53" t="s">
        <v>1336</v>
      </c>
      <c r="CJ27" s="53" t="s">
        <v>1294</v>
      </c>
      <c r="CK27" s="53" t="s">
        <v>1337</v>
      </c>
      <c r="CL27" s="53" t="s">
        <v>1338</v>
      </c>
      <c r="CM27" s="53" t="s">
        <v>1028</v>
      </c>
      <c r="CN27" s="54" t="s">
        <v>1339</v>
      </c>
      <c r="CO27" s="53" t="s">
        <v>1340</v>
      </c>
      <c r="CP27" s="53" t="s">
        <v>1341</v>
      </c>
      <c r="CQ27" s="92"/>
      <c r="CR27" s="53" t="s">
        <v>1342</v>
      </c>
      <c r="CS27" s="53" t="s">
        <v>1343</v>
      </c>
      <c r="CT27" s="53" t="s">
        <v>1344</v>
      </c>
      <c r="CU27" s="92"/>
      <c r="CV27" s="92"/>
      <c r="CW27" s="53" t="s">
        <v>1345</v>
      </c>
      <c r="CX27" s="92"/>
      <c r="CY27" s="53" t="s">
        <v>1346</v>
      </c>
      <c r="CZ27" s="92"/>
      <c r="DA27" s="53" t="s">
        <v>1347</v>
      </c>
      <c r="DB27" s="53" t="s">
        <v>1348</v>
      </c>
      <c r="DC27" s="53" t="s">
        <v>1349</v>
      </c>
      <c r="DD27" s="53" t="s">
        <v>1350</v>
      </c>
      <c r="DE27" s="53" t="s">
        <v>339</v>
      </c>
    </row>
    <row r="28" spans="1:109" ht="48" customHeight="1">
      <c r="A28" s="56"/>
      <c r="B28" s="93"/>
      <c r="C28" s="309" t="s">
        <v>1351</v>
      </c>
      <c r="D28" s="309"/>
      <c r="E28" s="309"/>
      <c r="F28" s="309"/>
      <c r="G28" s="309"/>
      <c r="H28" s="309"/>
      <c r="I28" s="309"/>
      <c r="J28" s="309"/>
      <c r="K28" s="309"/>
      <c r="L28" s="309"/>
      <c r="M28" s="309"/>
      <c r="N28" s="309"/>
      <c r="O28" s="309"/>
      <c r="P28" s="309"/>
      <c r="Q28" s="309"/>
      <c r="R28" s="309"/>
      <c r="S28" s="309"/>
      <c r="T28" s="309"/>
      <c r="U28" s="309"/>
      <c r="V28" s="309"/>
      <c r="W28" s="309"/>
      <c r="X28" s="309"/>
      <c r="Y28" s="309"/>
      <c r="Z28" s="309"/>
      <c r="AA28" s="309"/>
      <c r="AB28" s="309"/>
      <c r="AC28" s="309"/>
      <c r="AD28" s="95"/>
      <c r="AE28" s="46"/>
      <c r="AF28" s="46"/>
      <c r="AG28" s="46"/>
      <c r="AH28" s="50" t="s">
        <v>1040</v>
      </c>
      <c r="AI28" s="48" t="s">
        <v>48</v>
      </c>
      <c r="AJ28" s="43"/>
      <c r="AK28" s="90"/>
      <c r="AL28" s="47" t="str">
        <f t="shared" si="0"/>
        <v/>
      </c>
      <c r="AM28" s="47" t="str">
        <f t="shared" si="1"/>
        <v/>
      </c>
      <c r="AO28" s="90"/>
      <c r="AP28" s="43">
        <v>26</v>
      </c>
      <c r="AQ28" s="91"/>
      <c r="AR28" s="91"/>
      <c r="AS28" s="91"/>
      <c r="AT28" s="91"/>
      <c r="AU28" s="51" t="s">
        <v>1352</v>
      </c>
      <c r="AV28" s="91"/>
      <c r="AW28" s="51" t="s">
        <v>1353</v>
      </c>
      <c r="AX28" s="51" t="s">
        <v>1354</v>
      </c>
      <c r="AY28" s="91"/>
      <c r="AZ28" s="51" t="s">
        <v>1355</v>
      </c>
      <c r="BA28" s="51" t="s">
        <v>1356</v>
      </c>
      <c r="BB28" s="51" t="s">
        <v>1357</v>
      </c>
      <c r="BC28" s="51" t="s">
        <v>1358</v>
      </c>
      <c r="BD28" s="51" t="s">
        <v>1359</v>
      </c>
      <c r="BE28" s="52" t="s">
        <v>1360</v>
      </c>
      <c r="BF28" s="51" t="s">
        <v>1361</v>
      </c>
      <c r="BG28" s="51" t="s">
        <v>1362</v>
      </c>
      <c r="BH28" s="91"/>
      <c r="BI28" s="51" t="s">
        <v>1363</v>
      </c>
      <c r="BJ28" s="51" t="s">
        <v>1364</v>
      </c>
      <c r="BK28" s="51" t="s">
        <v>1365</v>
      </c>
      <c r="BL28" s="91"/>
      <c r="BM28" s="91"/>
      <c r="BN28" s="51" t="s">
        <v>1366</v>
      </c>
      <c r="BO28" s="91"/>
      <c r="BP28" s="51" t="s">
        <v>1367</v>
      </c>
      <c r="BQ28" s="91"/>
      <c r="BR28" s="51" t="s">
        <v>1368</v>
      </c>
      <c r="BS28" s="51" t="s">
        <v>1369</v>
      </c>
      <c r="BT28" s="51" t="s">
        <v>1370</v>
      </c>
      <c r="BU28" s="51" t="s">
        <v>1371</v>
      </c>
      <c r="BV28" s="51" t="s">
        <v>1372</v>
      </c>
      <c r="BW28" s="90"/>
      <c r="BX28" s="90"/>
      <c r="BY28" s="90"/>
      <c r="BZ28" s="92"/>
      <c r="CA28" s="92"/>
      <c r="CB28" s="92"/>
      <c r="CC28" s="92"/>
      <c r="CD28" s="53" t="s">
        <v>1373</v>
      </c>
      <c r="CE28" s="92"/>
      <c r="CF28" s="53" t="s">
        <v>1374</v>
      </c>
      <c r="CG28" s="53" t="s">
        <v>726</v>
      </c>
      <c r="CH28" s="92"/>
      <c r="CI28" s="53" t="s">
        <v>1375</v>
      </c>
      <c r="CJ28" s="53" t="s">
        <v>1376</v>
      </c>
      <c r="CK28" s="53" t="s">
        <v>1377</v>
      </c>
      <c r="CL28" s="53" t="s">
        <v>1378</v>
      </c>
      <c r="CM28" s="53" t="s">
        <v>1379</v>
      </c>
      <c r="CN28" s="54" t="s">
        <v>1380</v>
      </c>
      <c r="CO28" s="53" t="s">
        <v>1381</v>
      </c>
      <c r="CP28" s="53" t="s">
        <v>1382</v>
      </c>
      <c r="CQ28" s="92"/>
      <c r="CR28" s="53" t="s">
        <v>1383</v>
      </c>
      <c r="CS28" s="53" t="s">
        <v>1384</v>
      </c>
      <c r="CT28" s="53" t="s">
        <v>1385</v>
      </c>
      <c r="CU28" s="92"/>
      <c r="CV28" s="92"/>
      <c r="CW28" s="53" t="s">
        <v>1386</v>
      </c>
      <c r="CX28" s="92"/>
      <c r="CY28" s="53" t="s">
        <v>1387</v>
      </c>
      <c r="CZ28" s="92"/>
      <c r="DA28" s="53" t="s">
        <v>1388</v>
      </c>
      <c r="DB28" s="53" t="s">
        <v>1389</v>
      </c>
      <c r="DC28" s="53" t="s">
        <v>1390</v>
      </c>
      <c r="DD28" s="53" t="s">
        <v>1391</v>
      </c>
      <c r="DE28" s="53" t="s">
        <v>1392</v>
      </c>
    </row>
    <row r="29" spans="1:109" ht="6.75" customHeight="1">
      <c r="A29" s="56"/>
      <c r="B29" s="93"/>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5"/>
      <c r="AE29" s="46"/>
      <c r="AF29" s="46"/>
      <c r="AG29" s="46"/>
      <c r="AH29" s="50" t="s">
        <v>1393</v>
      </c>
      <c r="AI29" s="48" t="s">
        <v>49</v>
      </c>
      <c r="AJ29" s="43"/>
      <c r="AK29" s="90"/>
      <c r="AL29" s="47" t="str">
        <f t="shared" si="0"/>
        <v/>
      </c>
      <c r="AM29" s="47" t="str">
        <f t="shared" si="1"/>
        <v/>
      </c>
      <c r="AO29" s="90"/>
      <c r="AP29" s="43">
        <v>27</v>
      </c>
      <c r="AQ29" s="91"/>
      <c r="AR29" s="91"/>
      <c r="AS29" s="91"/>
      <c r="AT29" s="91"/>
      <c r="AU29" s="51" t="s">
        <v>1394</v>
      </c>
      <c r="AV29" s="91"/>
      <c r="AW29" s="51" t="s">
        <v>1395</v>
      </c>
      <c r="AX29" s="51" t="s">
        <v>1396</v>
      </c>
      <c r="AY29" s="91"/>
      <c r="AZ29" s="51" t="s">
        <v>1397</v>
      </c>
      <c r="BA29" s="51" t="s">
        <v>1398</v>
      </c>
      <c r="BB29" s="51" t="s">
        <v>1399</v>
      </c>
      <c r="BC29" s="51" t="s">
        <v>1400</v>
      </c>
      <c r="BD29" s="51" t="s">
        <v>1401</v>
      </c>
      <c r="BE29" s="52" t="s">
        <v>1402</v>
      </c>
      <c r="BF29" s="51" t="s">
        <v>1403</v>
      </c>
      <c r="BG29" s="51" t="s">
        <v>1404</v>
      </c>
      <c r="BH29" s="91"/>
      <c r="BI29" s="51" t="s">
        <v>1405</v>
      </c>
      <c r="BJ29" s="51" t="s">
        <v>1406</v>
      </c>
      <c r="BK29" s="51" t="s">
        <v>1407</v>
      </c>
      <c r="BL29" s="91"/>
      <c r="BM29" s="91"/>
      <c r="BN29" s="51" t="s">
        <v>1408</v>
      </c>
      <c r="BO29" s="91"/>
      <c r="BP29" s="51" t="s">
        <v>1409</v>
      </c>
      <c r="BQ29" s="91"/>
      <c r="BR29" s="51" t="s">
        <v>1410</v>
      </c>
      <c r="BS29" s="51" t="s">
        <v>1411</v>
      </c>
      <c r="BT29" s="51" t="s">
        <v>1412</v>
      </c>
      <c r="BU29" s="51" t="s">
        <v>1413</v>
      </c>
      <c r="BV29" s="51" t="s">
        <v>1414</v>
      </c>
      <c r="BW29" s="90"/>
      <c r="BX29" s="90"/>
      <c r="BY29" s="90"/>
      <c r="BZ29" s="92"/>
      <c r="CA29" s="92"/>
      <c r="CB29" s="92"/>
      <c r="CC29" s="92"/>
      <c r="CD29" s="53" t="s">
        <v>1415</v>
      </c>
      <c r="CE29" s="92"/>
      <c r="CF29" s="53" t="s">
        <v>1416</v>
      </c>
      <c r="CG29" s="53" t="s">
        <v>1417</v>
      </c>
      <c r="CH29" s="92"/>
      <c r="CI29" s="53" t="s">
        <v>1418</v>
      </c>
      <c r="CJ29" s="53" t="s">
        <v>1419</v>
      </c>
      <c r="CK29" s="53" t="s">
        <v>1420</v>
      </c>
      <c r="CL29" s="53" t="s">
        <v>1421</v>
      </c>
      <c r="CM29" s="53" t="s">
        <v>1422</v>
      </c>
      <c r="CN29" s="54" t="s">
        <v>1423</v>
      </c>
      <c r="CO29" s="53" t="s">
        <v>1424</v>
      </c>
      <c r="CP29" s="53" t="s">
        <v>1425</v>
      </c>
      <c r="CQ29" s="92"/>
      <c r="CR29" s="53" t="s">
        <v>1047</v>
      </c>
      <c r="CS29" s="53" t="s">
        <v>1426</v>
      </c>
      <c r="CT29" s="53" t="s">
        <v>1427</v>
      </c>
      <c r="CU29" s="92"/>
      <c r="CV29" s="92"/>
      <c r="CW29" s="53" t="s">
        <v>1428</v>
      </c>
      <c r="CX29" s="92"/>
      <c r="CY29" s="53" t="s">
        <v>1429</v>
      </c>
      <c r="CZ29" s="92"/>
      <c r="DA29" s="53" t="s">
        <v>1430</v>
      </c>
      <c r="DB29" s="53" t="s">
        <v>1431</v>
      </c>
      <c r="DC29" s="53" t="s">
        <v>1432</v>
      </c>
      <c r="DD29" s="53" t="s">
        <v>1433</v>
      </c>
      <c r="DE29" s="53" t="s">
        <v>1434</v>
      </c>
    </row>
    <row r="30" spans="1:109" ht="36" customHeight="1">
      <c r="A30" s="68"/>
      <c r="B30" s="93"/>
      <c r="C30" s="313" t="s">
        <v>1435</v>
      </c>
      <c r="D30" s="313"/>
      <c r="E30" s="313"/>
      <c r="F30" s="313"/>
      <c r="G30" s="313"/>
      <c r="H30" s="313"/>
      <c r="I30" s="313"/>
      <c r="J30" s="313"/>
      <c r="K30" s="313"/>
      <c r="L30" s="313"/>
      <c r="M30" s="313"/>
      <c r="N30" s="313"/>
      <c r="O30" s="313"/>
      <c r="P30" s="313"/>
      <c r="Q30" s="313"/>
      <c r="R30" s="313"/>
      <c r="S30" s="313"/>
      <c r="T30" s="313"/>
      <c r="U30" s="313"/>
      <c r="V30" s="313"/>
      <c r="W30" s="313"/>
      <c r="X30" s="313"/>
      <c r="Y30" s="313"/>
      <c r="Z30" s="313"/>
      <c r="AA30" s="313"/>
      <c r="AB30" s="313"/>
      <c r="AC30" s="313"/>
      <c r="AD30" s="95"/>
      <c r="AE30" s="68"/>
      <c r="AF30" s="68"/>
      <c r="AG30" s="68"/>
      <c r="AH30" s="50" t="s">
        <v>1436</v>
      </c>
      <c r="AI30" s="48" t="s">
        <v>50</v>
      </c>
      <c r="AJ30" s="43"/>
      <c r="AK30" s="90"/>
      <c r="AL30" s="47" t="str">
        <f t="shared" si="0"/>
        <v/>
      </c>
      <c r="AM30" s="47" t="str">
        <f t="shared" si="1"/>
        <v/>
      </c>
      <c r="AO30" s="90"/>
      <c r="AP30" s="43">
        <v>28</v>
      </c>
      <c r="AQ30" s="91"/>
      <c r="AR30" s="91"/>
      <c r="AS30" s="91"/>
      <c r="AT30" s="91"/>
      <c r="AU30" s="51" t="s">
        <v>1437</v>
      </c>
      <c r="AV30" s="91"/>
      <c r="AW30" s="51" t="s">
        <v>1438</v>
      </c>
      <c r="AX30" s="51" t="s">
        <v>1439</v>
      </c>
      <c r="AY30" s="91"/>
      <c r="AZ30" s="51" t="s">
        <v>1440</v>
      </c>
      <c r="BA30" s="51" t="s">
        <v>1441</v>
      </c>
      <c r="BB30" s="51" t="s">
        <v>1442</v>
      </c>
      <c r="BC30" s="51" t="s">
        <v>1443</v>
      </c>
      <c r="BD30" s="51" t="s">
        <v>1444</v>
      </c>
      <c r="BE30" s="52" t="s">
        <v>1445</v>
      </c>
      <c r="BF30" s="51" t="s">
        <v>1446</v>
      </c>
      <c r="BG30" s="51" t="s">
        <v>1447</v>
      </c>
      <c r="BH30" s="91"/>
      <c r="BI30" s="51" t="s">
        <v>1448</v>
      </c>
      <c r="BJ30" s="51" t="s">
        <v>1449</v>
      </c>
      <c r="BK30" s="51" t="s">
        <v>1450</v>
      </c>
      <c r="BL30" s="91"/>
      <c r="BM30" s="91"/>
      <c r="BN30" s="51" t="s">
        <v>1451</v>
      </c>
      <c r="BO30" s="91"/>
      <c r="BP30" s="51" t="s">
        <v>1452</v>
      </c>
      <c r="BQ30" s="91"/>
      <c r="BR30" s="51" t="s">
        <v>1453</v>
      </c>
      <c r="BS30" s="51" t="s">
        <v>1454</v>
      </c>
      <c r="BT30" s="51" t="s">
        <v>1455</v>
      </c>
      <c r="BU30" s="51" t="s">
        <v>1456</v>
      </c>
      <c r="BV30" s="51" t="s">
        <v>1457</v>
      </c>
      <c r="BW30" s="90"/>
      <c r="BX30" s="90"/>
      <c r="BY30" s="90"/>
      <c r="BZ30" s="92"/>
      <c r="CA30" s="92"/>
      <c r="CB30" s="92"/>
      <c r="CC30" s="92"/>
      <c r="CD30" s="53" t="s">
        <v>1458</v>
      </c>
      <c r="CE30" s="92"/>
      <c r="CF30" s="53" t="s">
        <v>1459</v>
      </c>
      <c r="CG30" s="53" t="s">
        <v>1460</v>
      </c>
      <c r="CH30" s="92"/>
      <c r="CI30" s="53" t="s">
        <v>1461</v>
      </c>
      <c r="CJ30" s="53" t="s">
        <v>1462</v>
      </c>
      <c r="CK30" s="53" t="s">
        <v>1463</v>
      </c>
      <c r="CL30" s="53" t="s">
        <v>1464</v>
      </c>
      <c r="CM30" s="53" t="s">
        <v>1465</v>
      </c>
      <c r="CN30" s="54" t="s">
        <v>1466</v>
      </c>
      <c r="CO30" s="53" t="s">
        <v>1467</v>
      </c>
      <c r="CP30" s="53" t="s">
        <v>1468</v>
      </c>
      <c r="CQ30" s="92"/>
      <c r="CR30" s="53" t="s">
        <v>1469</v>
      </c>
      <c r="CS30" s="53" t="s">
        <v>1470</v>
      </c>
      <c r="CT30" s="53" t="s">
        <v>1471</v>
      </c>
      <c r="CU30" s="92"/>
      <c r="CV30" s="92"/>
      <c r="CW30" s="53" t="s">
        <v>1472</v>
      </c>
      <c r="CX30" s="92"/>
      <c r="CY30" s="53" t="s">
        <v>1473</v>
      </c>
      <c r="CZ30" s="92"/>
      <c r="DA30" s="53" t="s">
        <v>1474</v>
      </c>
      <c r="DB30" s="53" t="s">
        <v>1475</v>
      </c>
      <c r="DC30" s="53" t="s">
        <v>303</v>
      </c>
      <c r="DD30" s="53" t="s">
        <v>1476</v>
      </c>
      <c r="DE30" s="53" t="s">
        <v>1477</v>
      </c>
    </row>
    <row r="31" spans="1:109" ht="6.75" customHeight="1">
      <c r="A31" s="68"/>
      <c r="B31" s="93"/>
      <c r="C31" s="96"/>
      <c r="D31" s="96"/>
      <c r="E31" s="96"/>
      <c r="F31" s="96"/>
      <c r="G31" s="96"/>
      <c r="H31" s="96"/>
      <c r="I31" s="96"/>
      <c r="J31" s="96"/>
      <c r="K31" s="96"/>
      <c r="L31" s="96"/>
      <c r="M31" s="96"/>
      <c r="N31" s="96"/>
      <c r="O31" s="96"/>
      <c r="P31" s="96"/>
      <c r="Q31" s="96"/>
      <c r="R31" s="96"/>
      <c r="S31" s="96"/>
      <c r="T31" s="96"/>
      <c r="U31" s="96"/>
      <c r="V31" s="96"/>
      <c r="W31" s="96"/>
      <c r="X31" s="96"/>
      <c r="Y31" s="96"/>
      <c r="Z31" s="96"/>
      <c r="AA31" s="96"/>
      <c r="AB31" s="96"/>
      <c r="AC31" s="96"/>
      <c r="AD31" s="95"/>
      <c r="AE31" s="68"/>
      <c r="AF31" s="68"/>
      <c r="AG31" s="68"/>
      <c r="AH31" s="50" t="s">
        <v>1478</v>
      </c>
      <c r="AI31" s="48" t="s">
        <v>51</v>
      </c>
      <c r="AJ31" s="43"/>
      <c r="AK31" s="90"/>
      <c r="AL31" s="47" t="str">
        <f t="shared" si="0"/>
        <v/>
      </c>
      <c r="AM31" s="47" t="str">
        <f t="shared" si="1"/>
        <v/>
      </c>
      <c r="AO31" s="90"/>
      <c r="AP31" s="43">
        <v>29</v>
      </c>
      <c r="AQ31" s="91"/>
      <c r="AR31" s="91"/>
      <c r="AS31" s="91"/>
      <c r="AT31" s="91"/>
      <c r="AU31" s="51" t="s">
        <v>1479</v>
      </c>
      <c r="AV31" s="91"/>
      <c r="AW31" s="51" t="s">
        <v>1480</v>
      </c>
      <c r="AX31" s="51" t="s">
        <v>1481</v>
      </c>
      <c r="AY31" s="91"/>
      <c r="AZ31" s="51" t="s">
        <v>1482</v>
      </c>
      <c r="BA31" s="51" t="s">
        <v>1483</v>
      </c>
      <c r="BB31" s="51" t="s">
        <v>1484</v>
      </c>
      <c r="BC31" s="51" t="s">
        <v>1485</v>
      </c>
      <c r="BD31" s="51" t="s">
        <v>1486</v>
      </c>
      <c r="BE31" s="52" t="s">
        <v>1487</v>
      </c>
      <c r="BF31" s="51" t="s">
        <v>1488</v>
      </c>
      <c r="BG31" s="51" t="s">
        <v>1489</v>
      </c>
      <c r="BH31" s="91"/>
      <c r="BI31" s="51" t="s">
        <v>1490</v>
      </c>
      <c r="BJ31" s="51" t="s">
        <v>1491</v>
      </c>
      <c r="BK31" s="51" t="s">
        <v>1492</v>
      </c>
      <c r="BL31" s="91"/>
      <c r="BM31" s="91"/>
      <c r="BN31" s="51" t="s">
        <v>1493</v>
      </c>
      <c r="BO31" s="91"/>
      <c r="BP31" s="51" t="s">
        <v>1494</v>
      </c>
      <c r="BQ31" s="91"/>
      <c r="BR31" s="51" t="s">
        <v>1495</v>
      </c>
      <c r="BS31" s="51" t="s">
        <v>1496</v>
      </c>
      <c r="BT31" s="51" t="s">
        <v>1497</v>
      </c>
      <c r="BU31" s="51" t="s">
        <v>1498</v>
      </c>
      <c r="BV31" s="51" t="s">
        <v>1499</v>
      </c>
      <c r="BW31" s="90"/>
      <c r="BX31" s="90"/>
      <c r="BY31" s="90"/>
      <c r="BZ31" s="92"/>
      <c r="CA31" s="92"/>
      <c r="CB31" s="92"/>
      <c r="CC31" s="92"/>
      <c r="CD31" s="53" t="s">
        <v>1500</v>
      </c>
      <c r="CE31" s="92"/>
      <c r="CF31" s="53" t="s">
        <v>1501</v>
      </c>
      <c r="CG31" s="53" t="s">
        <v>1047</v>
      </c>
      <c r="CH31" s="92"/>
      <c r="CI31" s="53" t="s">
        <v>987</v>
      </c>
      <c r="CJ31" s="53" t="s">
        <v>1502</v>
      </c>
      <c r="CK31" s="53" t="s">
        <v>1503</v>
      </c>
      <c r="CL31" s="53" t="s">
        <v>1504</v>
      </c>
      <c r="CM31" s="53" t="s">
        <v>415</v>
      </c>
      <c r="CN31" s="54" t="s">
        <v>1505</v>
      </c>
      <c r="CO31" s="53" t="s">
        <v>1506</v>
      </c>
      <c r="CP31" s="53" t="s">
        <v>1507</v>
      </c>
      <c r="CQ31" s="92"/>
      <c r="CR31" s="53" t="s">
        <v>1508</v>
      </c>
      <c r="CS31" s="53" t="s">
        <v>1509</v>
      </c>
      <c r="CT31" s="53" t="s">
        <v>1510</v>
      </c>
      <c r="CU31" s="92"/>
      <c r="CV31" s="92"/>
      <c r="CW31" s="53" t="s">
        <v>1311</v>
      </c>
      <c r="CX31" s="92"/>
      <c r="CY31" s="53" t="s">
        <v>1511</v>
      </c>
      <c r="CZ31" s="92"/>
      <c r="DA31" s="53" t="s">
        <v>1512</v>
      </c>
      <c r="DB31" s="53" t="s">
        <v>1513</v>
      </c>
      <c r="DC31" s="53" t="s">
        <v>1514</v>
      </c>
      <c r="DD31" s="53" t="s">
        <v>1515</v>
      </c>
      <c r="DE31" s="53" t="s">
        <v>1516</v>
      </c>
    </row>
    <row r="32" spans="1:109" ht="15" customHeight="1">
      <c r="A32" s="68"/>
      <c r="B32" s="93"/>
      <c r="C32" s="313" t="s">
        <v>1517</v>
      </c>
      <c r="D32" s="313"/>
      <c r="E32" s="313"/>
      <c r="F32" s="313"/>
      <c r="G32" s="313"/>
      <c r="H32" s="313"/>
      <c r="I32" s="313"/>
      <c r="J32" s="313"/>
      <c r="K32" s="313"/>
      <c r="L32" s="313"/>
      <c r="M32" s="313"/>
      <c r="N32" s="313"/>
      <c r="O32" s="313"/>
      <c r="P32" s="313"/>
      <c r="Q32" s="313"/>
      <c r="R32" s="313"/>
      <c r="S32" s="313"/>
      <c r="T32" s="313"/>
      <c r="U32" s="313"/>
      <c r="V32" s="313"/>
      <c r="W32" s="313"/>
      <c r="X32" s="313"/>
      <c r="Y32" s="313"/>
      <c r="Z32" s="313"/>
      <c r="AA32" s="313"/>
      <c r="AB32" s="313"/>
      <c r="AC32" s="313"/>
      <c r="AD32" s="95"/>
      <c r="AE32" s="68"/>
      <c r="AF32" s="68"/>
      <c r="AG32" s="68"/>
      <c r="AH32" s="50" t="s">
        <v>1518</v>
      </c>
      <c r="AI32" s="48" t="s">
        <v>52</v>
      </c>
      <c r="AJ32" s="43"/>
      <c r="AK32" s="90"/>
      <c r="AL32" s="47" t="str">
        <f t="shared" si="0"/>
        <v/>
      </c>
      <c r="AM32" s="47" t="str">
        <f t="shared" si="1"/>
        <v/>
      </c>
      <c r="AO32" s="90"/>
      <c r="AP32" s="43">
        <v>30</v>
      </c>
      <c r="AQ32" s="91"/>
      <c r="AR32" s="91"/>
      <c r="AS32" s="91"/>
      <c r="AT32" s="91"/>
      <c r="AU32" s="51" t="s">
        <v>1519</v>
      </c>
      <c r="AV32" s="91"/>
      <c r="AW32" s="51" t="s">
        <v>1520</v>
      </c>
      <c r="AX32" s="51" t="s">
        <v>1521</v>
      </c>
      <c r="AY32" s="91"/>
      <c r="AZ32" s="51" t="s">
        <v>1522</v>
      </c>
      <c r="BA32" s="51" t="s">
        <v>1523</v>
      </c>
      <c r="BB32" s="51" t="s">
        <v>1524</v>
      </c>
      <c r="BC32" s="51" t="s">
        <v>1525</v>
      </c>
      <c r="BD32" s="51" t="s">
        <v>1526</v>
      </c>
      <c r="BE32" s="52" t="s">
        <v>1527</v>
      </c>
      <c r="BF32" s="51" t="s">
        <v>1528</v>
      </c>
      <c r="BG32" s="51" t="s">
        <v>1529</v>
      </c>
      <c r="BH32" s="91"/>
      <c r="BI32" s="51" t="s">
        <v>1530</v>
      </c>
      <c r="BJ32" s="51" t="s">
        <v>1531</v>
      </c>
      <c r="BK32" s="51" t="s">
        <v>1532</v>
      </c>
      <c r="BL32" s="91"/>
      <c r="BM32" s="91"/>
      <c r="BN32" s="51" t="s">
        <v>1533</v>
      </c>
      <c r="BO32" s="91"/>
      <c r="BP32" s="51" t="s">
        <v>1534</v>
      </c>
      <c r="BQ32" s="91"/>
      <c r="BR32" s="51" t="s">
        <v>1535</v>
      </c>
      <c r="BS32" s="51" t="s">
        <v>1536</v>
      </c>
      <c r="BT32" s="51" t="s">
        <v>1537</v>
      </c>
      <c r="BU32" s="51" t="s">
        <v>1538</v>
      </c>
      <c r="BV32" s="51" t="s">
        <v>1539</v>
      </c>
      <c r="BW32" s="90"/>
      <c r="BX32" s="90"/>
      <c r="BY32" s="90"/>
      <c r="BZ32" s="92"/>
      <c r="CA32" s="92"/>
      <c r="CB32" s="92"/>
      <c r="CC32" s="92"/>
      <c r="CD32" s="53" t="s">
        <v>1540</v>
      </c>
      <c r="CE32" s="92"/>
      <c r="CF32" s="53" t="s">
        <v>1541</v>
      </c>
      <c r="CG32" s="53" t="s">
        <v>1542</v>
      </c>
      <c r="CH32" s="92"/>
      <c r="CI32" s="53" t="s">
        <v>1543</v>
      </c>
      <c r="CJ32" s="53" t="s">
        <v>1544</v>
      </c>
      <c r="CK32" s="53" t="s">
        <v>1545</v>
      </c>
      <c r="CL32" s="53" t="s">
        <v>1546</v>
      </c>
      <c r="CM32" s="53" t="s">
        <v>1547</v>
      </c>
      <c r="CN32" s="54" t="s">
        <v>1548</v>
      </c>
      <c r="CO32" s="53" t="s">
        <v>1549</v>
      </c>
      <c r="CP32" s="53" t="s">
        <v>1550</v>
      </c>
      <c r="CQ32" s="92"/>
      <c r="CR32" s="53" t="s">
        <v>1551</v>
      </c>
      <c r="CS32" s="53" t="s">
        <v>1552</v>
      </c>
      <c r="CT32" s="53" t="s">
        <v>1553</v>
      </c>
      <c r="CU32" s="92"/>
      <c r="CV32" s="92"/>
      <c r="CW32" s="53" t="s">
        <v>1554</v>
      </c>
      <c r="CX32" s="92"/>
      <c r="CY32" s="53" t="s">
        <v>1555</v>
      </c>
      <c r="CZ32" s="92"/>
      <c r="DA32" s="53" t="s">
        <v>1026</v>
      </c>
      <c r="DB32" s="53" t="s">
        <v>1556</v>
      </c>
      <c r="DC32" s="53" t="s">
        <v>1557</v>
      </c>
      <c r="DD32" s="53" t="s">
        <v>1558</v>
      </c>
      <c r="DE32" s="53" t="s">
        <v>1559</v>
      </c>
    </row>
    <row r="33" spans="1:109" ht="6.75" customHeight="1">
      <c r="A33" s="68"/>
      <c r="B33" s="93"/>
      <c r="C33" s="60"/>
      <c r="D33" s="60"/>
      <c r="E33" s="60"/>
      <c r="F33" s="60"/>
      <c r="G33" s="60"/>
      <c r="H33" s="60"/>
      <c r="I33" s="60"/>
      <c r="J33" s="60"/>
      <c r="K33" s="60"/>
      <c r="L33" s="60"/>
      <c r="M33" s="60"/>
      <c r="N33" s="60"/>
      <c r="O33" s="60"/>
      <c r="P33" s="60"/>
      <c r="Q33" s="60"/>
      <c r="R33" s="60"/>
      <c r="S33" s="60"/>
      <c r="T33" s="60"/>
      <c r="U33" s="60"/>
      <c r="V33" s="60"/>
      <c r="W33" s="60"/>
      <c r="X33" s="60"/>
      <c r="Y33" s="60"/>
      <c r="Z33" s="60"/>
      <c r="AA33" s="60"/>
      <c r="AB33" s="60"/>
      <c r="AC33" s="60"/>
      <c r="AD33" s="95"/>
      <c r="AE33" s="68"/>
      <c r="AF33" s="68"/>
      <c r="AG33" s="68"/>
      <c r="AH33" s="50" t="s">
        <v>1560</v>
      </c>
      <c r="AI33" s="48" t="s">
        <v>53</v>
      </c>
      <c r="AJ33" s="43"/>
      <c r="AK33" s="90"/>
      <c r="AL33" s="47" t="str">
        <f t="shared" si="0"/>
        <v/>
      </c>
      <c r="AM33" s="47" t="str">
        <f t="shared" si="1"/>
        <v/>
      </c>
      <c r="AO33" s="90"/>
      <c r="AP33" s="43">
        <v>31</v>
      </c>
      <c r="AQ33" s="91"/>
      <c r="AR33" s="91"/>
      <c r="AS33" s="91"/>
      <c r="AT33" s="91"/>
      <c r="AU33" s="51" t="s">
        <v>1561</v>
      </c>
      <c r="AV33" s="91"/>
      <c r="AW33" s="51" t="s">
        <v>1562</v>
      </c>
      <c r="AX33" s="51" t="s">
        <v>1563</v>
      </c>
      <c r="AY33" s="91"/>
      <c r="AZ33" s="51" t="s">
        <v>1564</v>
      </c>
      <c r="BA33" s="51" t="s">
        <v>1565</v>
      </c>
      <c r="BB33" s="51" t="s">
        <v>1566</v>
      </c>
      <c r="BC33" s="51" t="s">
        <v>1567</v>
      </c>
      <c r="BD33" s="51" t="s">
        <v>1568</v>
      </c>
      <c r="BE33" s="52" t="s">
        <v>1569</v>
      </c>
      <c r="BF33" s="51" t="s">
        <v>1570</v>
      </c>
      <c r="BG33" s="51" t="s">
        <v>1571</v>
      </c>
      <c r="BH33" s="91"/>
      <c r="BI33" s="51" t="s">
        <v>1572</v>
      </c>
      <c r="BJ33" s="51" t="s">
        <v>1573</v>
      </c>
      <c r="BK33" s="51" t="s">
        <v>1574</v>
      </c>
      <c r="BL33" s="91"/>
      <c r="BM33" s="91"/>
      <c r="BN33" s="51" t="s">
        <v>1575</v>
      </c>
      <c r="BO33" s="91"/>
      <c r="BP33" s="51" t="s">
        <v>1576</v>
      </c>
      <c r="BQ33" s="91"/>
      <c r="BR33" s="51" t="s">
        <v>1577</v>
      </c>
      <c r="BS33" s="51" t="s">
        <v>1578</v>
      </c>
      <c r="BT33" s="51" t="s">
        <v>1579</v>
      </c>
      <c r="BU33" s="51" t="s">
        <v>1580</v>
      </c>
      <c r="BV33" s="51" t="s">
        <v>1581</v>
      </c>
      <c r="BW33" s="90"/>
      <c r="BX33" s="90"/>
      <c r="BY33" s="90"/>
      <c r="BZ33" s="92"/>
      <c r="CA33" s="92"/>
      <c r="CB33" s="92"/>
      <c r="CC33" s="92"/>
      <c r="CD33" s="53" t="s">
        <v>1582</v>
      </c>
      <c r="CE33" s="92"/>
      <c r="CF33" s="53" t="s">
        <v>1583</v>
      </c>
      <c r="CG33" s="53" t="s">
        <v>1584</v>
      </c>
      <c r="CH33" s="92"/>
      <c r="CI33" s="53" t="s">
        <v>1585</v>
      </c>
      <c r="CJ33" s="53" t="s">
        <v>463</v>
      </c>
      <c r="CK33" s="53" t="s">
        <v>1586</v>
      </c>
      <c r="CL33" s="53" t="s">
        <v>1587</v>
      </c>
      <c r="CM33" s="53" t="s">
        <v>1588</v>
      </c>
      <c r="CN33" s="54" t="s">
        <v>1589</v>
      </c>
      <c r="CO33" s="53" t="s">
        <v>1590</v>
      </c>
      <c r="CP33" s="53" t="s">
        <v>1591</v>
      </c>
      <c r="CQ33" s="92"/>
      <c r="CR33" s="53" t="s">
        <v>1592</v>
      </c>
      <c r="CS33" s="53" t="s">
        <v>1593</v>
      </c>
      <c r="CT33" s="53" t="s">
        <v>1594</v>
      </c>
      <c r="CU33" s="92"/>
      <c r="CV33" s="92"/>
      <c r="CW33" s="53" t="s">
        <v>1595</v>
      </c>
      <c r="CX33" s="92"/>
      <c r="CY33" s="53" t="s">
        <v>1596</v>
      </c>
      <c r="CZ33" s="92"/>
      <c r="DA33" s="53" t="s">
        <v>1597</v>
      </c>
      <c r="DB33" s="53" t="s">
        <v>1598</v>
      </c>
      <c r="DC33" s="53" t="s">
        <v>1599</v>
      </c>
      <c r="DD33" s="53" t="s">
        <v>1600</v>
      </c>
      <c r="DE33" s="53" t="s">
        <v>1601</v>
      </c>
    </row>
    <row r="34" spans="1:109" ht="48" customHeight="1">
      <c r="A34" s="68"/>
      <c r="B34" s="93"/>
      <c r="C34" s="60"/>
      <c r="D34" s="304" t="s">
        <v>1602</v>
      </c>
      <c r="E34" s="304"/>
      <c r="F34" s="304"/>
      <c r="G34" s="304"/>
      <c r="H34" s="304"/>
      <c r="I34" s="304"/>
      <c r="J34" s="304"/>
      <c r="K34" s="304"/>
      <c r="L34" s="304"/>
      <c r="M34" s="304"/>
      <c r="N34" s="304"/>
      <c r="O34" s="304"/>
      <c r="P34" s="304"/>
      <c r="Q34" s="304"/>
      <c r="R34" s="304"/>
      <c r="S34" s="304"/>
      <c r="T34" s="304"/>
      <c r="U34" s="304"/>
      <c r="V34" s="304"/>
      <c r="W34" s="304"/>
      <c r="X34" s="304"/>
      <c r="Y34" s="304"/>
      <c r="Z34" s="304"/>
      <c r="AA34" s="304"/>
      <c r="AB34" s="304"/>
      <c r="AC34" s="304"/>
      <c r="AD34" s="95"/>
      <c r="AE34" s="68"/>
      <c r="AF34" s="68"/>
      <c r="AG34" s="68"/>
      <c r="AH34" s="50" t="s">
        <v>1603</v>
      </c>
      <c r="AI34" s="48" t="s">
        <v>54</v>
      </c>
      <c r="AJ34" s="43"/>
      <c r="AK34" s="90"/>
      <c r="AL34" s="47" t="str">
        <f t="shared" si="0"/>
        <v/>
      </c>
      <c r="AM34" s="47" t="str">
        <f t="shared" si="1"/>
        <v/>
      </c>
      <c r="AO34" s="90"/>
      <c r="AP34" s="43">
        <v>32</v>
      </c>
      <c r="AQ34" s="91"/>
      <c r="AR34" s="91"/>
      <c r="AS34" s="91"/>
      <c r="AT34" s="91"/>
      <c r="AU34" s="51" t="s">
        <v>1604</v>
      </c>
      <c r="AV34" s="91"/>
      <c r="AW34" s="51" t="s">
        <v>1605</v>
      </c>
      <c r="AX34" s="51" t="s">
        <v>1606</v>
      </c>
      <c r="AY34" s="91"/>
      <c r="AZ34" s="51" t="s">
        <v>1607</v>
      </c>
      <c r="BA34" s="51" t="s">
        <v>1608</v>
      </c>
      <c r="BB34" s="51" t="s">
        <v>1609</v>
      </c>
      <c r="BC34" s="51" t="s">
        <v>1610</v>
      </c>
      <c r="BD34" s="51" t="s">
        <v>1611</v>
      </c>
      <c r="BE34" s="52" t="s">
        <v>1612</v>
      </c>
      <c r="BF34" s="51" t="s">
        <v>1613</v>
      </c>
      <c r="BG34" s="51" t="s">
        <v>1614</v>
      </c>
      <c r="BH34" s="91"/>
      <c r="BI34" s="51" t="s">
        <v>1615</v>
      </c>
      <c r="BJ34" s="51" t="s">
        <v>1616</v>
      </c>
      <c r="BK34" s="51" t="s">
        <v>1617</v>
      </c>
      <c r="BL34" s="91"/>
      <c r="BM34" s="91"/>
      <c r="BN34" s="51" t="s">
        <v>1618</v>
      </c>
      <c r="BO34" s="91"/>
      <c r="BP34" s="51" t="s">
        <v>1619</v>
      </c>
      <c r="BQ34" s="91"/>
      <c r="BR34" s="51" t="s">
        <v>1620</v>
      </c>
      <c r="BS34" s="51" t="s">
        <v>1621</v>
      </c>
      <c r="BT34" s="51" t="s">
        <v>1622</v>
      </c>
      <c r="BU34" s="51" t="s">
        <v>1623</v>
      </c>
      <c r="BV34" s="51" t="s">
        <v>1624</v>
      </c>
      <c r="BW34" s="90"/>
      <c r="BX34" s="90"/>
      <c r="BY34" s="90"/>
      <c r="BZ34" s="92"/>
      <c r="CA34" s="92"/>
      <c r="CB34" s="92"/>
      <c r="CC34" s="92"/>
      <c r="CD34" s="53" t="s">
        <v>1625</v>
      </c>
      <c r="CE34" s="92"/>
      <c r="CF34" s="53" t="s">
        <v>1626</v>
      </c>
      <c r="CG34" s="53" t="s">
        <v>732</v>
      </c>
      <c r="CH34" s="92"/>
      <c r="CI34" s="53" t="s">
        <v>1627</v>
      </c>
      <c r="CJ34" s="53" t="s">
        <v>1628</v>
      </c>
      <c r="CK34" s="53" t="s">
        <v>1629</v>
      </c>
      <c r="CL34" s="53" t="s">
        <v>1630</v>
      </c>
      <c r="CM34" s="53" t="s">
        <v>1631</v>
      </c>
      <c r="CN34" s="54" t="s">
        <v>1632</v>
      </c>
      <c r="CO34" s="53" t="s">
        <v>1633</v>
      </c>
      <c r="CP34" s="53" t="s">
        <v>1634</v>
      </c>
      <c r="CQ34" s="92"/>
      <c r="CR34" s="53" t="s">
        <v>919</v>
      </c>
      <c r="CS34" s="53" t="s">
        <v>1635</v>
      </c>
      <c r="CT34" s="53" t="s">
        <v>1636</v>
      </c>
      <c r="CU34" s="92"/>
      <c r="CV34" s="92"/>
      <c r="CW34" s="53" t="s">
        <v>1637</v>
      </c>
      <c r="CX34" s="92"/>
      <c r="CY34" s="53" t="s">
        <v>1638</v>
      </c>
      <c r="CZ34" s="92"/>
      <c r="DA34" s="53" t="s">
        <v>1639</v>
      </c>
      <c r="DB34" s="53" t="s">
        <v>1640</v>
      </c>
      <c r="DC34" s="53" t="s">
        <v>1641</v>
      </c>
      <c r="DD34" s="53" t="s">
        <v>1642</v>
      </c>
      <c r="DE34" s="53" t="s">
        <v>1643</v>
      </c>
    </row>
    <row r="35" spans="1:109" ht="6.75" customHeight="1">
      <c r="A35" s="68"/>
      <c r="B35" s="93"/>
      <c r="C35" s="98"/>
      <c r="D35" s="98"/>
      <c r="E35" s="98"/>
      <c r="F35" s="98"/>
      <c r="G35" s="98"/>
      <c r="H35" s="98"/>
      <c r="I35" s="98"/>
      <c r="J35" s="98"/>
      <c r="K35" s="98"/>
      <c r="L35" s="98"/>
      <c r="M35" s="98"/>
      <c r="N35" s="98"/>
      <c r="O35" s="98"/>
      <c r="P35" s="98"/>
      <c r="Q35" s="98"/>
      <c r="R35" s="98"/>
      <c r="S35" s="98"/>
      <c r="T35" s="98"/>
      <c r="U35" s="98"/>
      <c r="V35" s="98"/>
      <c r="W35" s="98"/>
      <c r="X35" s="98"/>
      <c r="Y35" s="98"/>
      <c r="Z35" s="98"/>
      <c r="AA35" s="98"/>
      <c r="AB35" s="98"/>
      <c r="AC35" s="98"/>
      <c r="AD35" s="95"/>
      <c r="AE35" s="68"/>
      <c r="AF35" s="68"/>
      <c r="AG35" s="68"/>
      <c r="AH35" s="99" t="s">
        <v>1644</v>
      </c>
      <c r="AI35" s="100" t="s">
        <v>55</v>
      </c>
      <c r="AJ35" s="43"/>
      <c r="AK35" s="90"/>
      <c r="AL35" s="47" t="str">
        <f t="shared" si="0"/>
        <v/>
      </c>
      <c r="AM35" s="47" t="str">
        <f t="shared" si="1"/>
        <v/>
      </c>
      <c r="AO35" s="90"/>
      <c r="AP35" s="43">
        <v>33</v>
      </c>
      <c r="AQ35" s="91"/>
      <c r="AR35" s="91"/>
      <c r="AS35" s="91"/>
      <c r="AT35" s="91"/>
      <c r="AU35" s="51" t="s">
        <v>1645</v>
      </c>
      <c r="AV35" s="91"/>
      <c r="AW35" s="51" t="s">
        <v>1646</v>
      </c>
      <c r="AX35" s="51" t="s">
        <v>1647</v>
      </c>
      <c r="AY35" s="91"/>
      <c r="AZ35" s="51" t="s">
        <v>1648</v>
      </c>
      <c r="BA35" s="51" t="s">
        <v>1649</v>
      </c>
      <c r="BB35" s="51" t="s">
        <v>1650</v>
      </c>
      <c r="BC35" s="51" t="s">
        <v>1651</v>
      </c>
      <c r="BD35" s="51" t="s">
        <v>1652</v>
      </c>
      <c r="BE35" s="52" t="s">
        <v>1653</v>
      </c>
      <c r="BF35" s="51" t="s">
        <v>1654</v>
      </c>
      <c r="BG35" s="51" t="s">
        <v>1655</v>
      </c>
      <c r="BH35" s="91"/>
      <c r="BI35" s="51" t="s">
        <v>1656</v>
      </c>
      <c r="BJ35" s="51" t="s">
        <v>1657</v>
      </c>
      <c r="BK35" s="51" t="s">
        <v>1658</v>
      </c>
      <c r="BL35" s="91"/>
      <c r="BM35" s="91"/>
      <c r="BN35" s="51" t="s">
        <v>1659</v>
      </c>
      <c r="BO35" s="91"/>
      <c r="BP35" s="51" t="s">
        <v>1660</v>
      </c>
      <c r="BQ35" s="91"/>
      <c r="BR35" s="51" t="s">
        <v>1661</v>
      </c>
      <c r="BS35" s="51" t="s">
        <v>1662</v>
      </c>
      <c r="BT35" s="51" t="s">
        <v>1663</v>
      </c>
      <c r="BU35" s="51" t="s">
        <v>1664</v>
      </c>
      <c r="BV35" s="51" t="s">
        <v>1665</v>
      </c>
      <c r="BW35" s="90"/>
      <c r="BX35" s="90"/>
      <c r="BY35" s="90"/>
      <c r="BZ35" s="92"/>
      <c r="CA35" s="92"/>
      <c r="CB35" s="92"/>
      <c r="CC35" s="92"/>
      <c r="CD35" s="53" t="s">
        <v>1666</v>
      </c>
      <c r="CE35" s="92"/>
      <c r="CF35" s="53" t="s">
        <v>1667</v>
      </c>
      <c r="CG35" s="53" t="s">
        <v>1668</v>
      </c>
      <c r="CH35" s="92"/>
      <c r="CI35" s="53" t="s">
        <v>1669</v>
      </c>
      <c r="CJ35" s="53" t="s">
        <v>1670</v>
      </c>
      <c r="CK35" s="53" t="s">
        <v>1671</v>
      </c>
      <c r="CL35" s="53" t="s">
        <v>1672</v>
      </c>
      <c r="CM35" s="53" t="s">
        <v>1673</v>
      </c>
      <c r="CN35" s="54" t="s">
        <v>1674</v>
      </c>
      <c r="CO35" s="53" t="s">
        <v>1675</v>
      </c>
      <c r="CP35" s="53" t="s">
        <v>1676</v>
      </c>
      <c r="CQ35" s="92"/>
      <c r="CR35" s="53" t="s">
        <v>1677</v>
      </c>
      <c r="CS35" s="53" t="s">
        <v>1678</v>
      </c>
      <c r="CT35" s="53" t="s">
        <v>1679</v>
      </c>
      <c r="CU35" s="92"/>
      <c r="CV35" s="92"/>
      <c r="CW35" s="53" t="s">
        <v>1680</v>
      </c>
      <c r="CX35" s="92"/>
      <c r="CY35" s="53" t="s">
        <v>1681</v>
      </c>
      <c r="CZ35" s="92"/>
      <c r="DA35" s="53" t="s">
        <v>1682</v>
      </c>
      <c r="DB35" s="53" t="s">
        <v>1683</v>
      </c>
      <c r="DC35" s="53" t="s">
        <v>1684</v>
      </c>
      <c r="DD35" s="53" t="s">
        <v>1685</v>
      </c>
      <c r="DE35" s="53" t="s">
        <v>997</v>
      </c>
    </row>
    <row r="36" spans="1:109" ht="36" customHeight="1">
      <c r="A36" s="68"/>
      <c r="B36" s="93"/>
      <c r="C36" s="304" t="s">
        <v>1686</v>
      </c>
      <c r="D36" s="304"/>
      <c r="E36" s="304"/>
      <c r="F36" s="304"/>
      <c r="G36" s="304"/>
      <c r="H36" s="304"/>
      <c r="I36" s="304"/>
      <c r="J36" s="304"/>
      <c r="K36" s="304"/>
      <c r="L36" s="304"/>
      <c r="M36" s="304"/>
      <c r="N36" s="304"/>
      <c r="O36" s="304"/>
      <c r="P36" s="304"/>
      <c r="Q36" s="304"/>
      <c r="R36" s="304"/>
      <c r="S36" s="304"/>
      <c r="T36" s="304"/>
      <c r="U36" s="304"/>
      <c r="V36" s="304"/>
      <c r="W36" s="304"/>
      <c r="X36" s="304"/>
      <c r="Y36" s="304"/>
      <c r="Z36" s="304"/>
      <c r="AA36" s="304"/>
      <c r="AB36" s="304"/>
      <c r="AC36" s="304"/>
      <c r="AD36" s="95"/>
      <c r="AE36" s="68"/>
      <c r="AF36" s="68"/>
      <c r="AG36" s="68"/>
      <c r="AH36" s="90"/>
      <c r="AI36" s="90"/>
      <c r="AJ36" s="90"/>
      <c r="AK36" s="90"/>
      <c r="AL36" s="47" t="str">
        <f t="shared" si="0"/>
        <v/>
      </c>
      <c r="AM36" s="47" t="str">
        <f t="shared" si="1"/>
        <v/>
      </c>
      <c r="AO36" s="90"/>
      <c r="AP36" s="43">
        <v>34</v>
      </c>
      <c r="AQ36" s="91"/>
      <c r="AR36" s="91"/>
      <c r="AS36" s="91"/>
      <c r="AT36" s="91"/>
      <c r="AU36" s="51" t="s">
        <v>1687</v>
      </c>
      <c r="AV36" s="91"/>
      <c r="AW36" s="51" t="s">
        <v>1688</v>
      </c>
      <c r="AX36" s="51" t="s">
        <v>1689</v>
      </c>
      <c r="AY36" s="91"/>
      <c r="AZ36" s="51" t="s">
        <v>1690</v>
      </c>
      <c r="BA36" s="51" t="s">
        <v>1691</v>
      </c>
      <c r="BB36" s="51" t="s">
        <v>1692</v>
      </c>
      <c r="BC36" s="51" t="s">
        <v>1693</v>
      </c>
      <c r="BD36" s="51" t="s">
        <v>1694</v>
      </c>
      <c r="BE36" s="52" t="s">
        <v>1695</v>
      </c>
      <c r="BF36" s="51" t="s">
        <v>1696</v>
      </c>
      <c r="BG36" s="51" t="s">
        <v>1697</v>
      </c>
      <c r="BH36" s="91"/>
      <c r="BI36" s="51" t="s">
        <v>1698</v>
      </c>
      <c r="BJ36" s="51" t="s">
        <v>1699</v>
      </c>
      <c r="BK36" s="51" t="s">
        <v>1700</v>
      </c>
      <c r="BL36" s="91"/>
      <c r="BM36" s="91"/>
      <c r="BN36" s="51" t="s">
        <v>1701</v>
      </c>
      <c r="BO36" s="91"/>
      <c r="BP36" s="51" t="s">
        <v>1702</v>
      </c>
      <c r="BQ36" s="91"/>
      <c r="BR36" s="51" t="s">
        <v>1703</v>
      </c>
      <c r="BS36" s="51" t="s">
        <v>1704</v>
      </c>
      <c r="BT36" s="51" t="s">
        <v>1705</v>
      </c>
      <c r="BU36" s="51" t="s">
        <v>1706</v>
      </c>
      <c r="BV36" s="51" t="s">
        <v>1707</v>
      </c>
      <c r="BW36" s="90"/>
      <c r="BX36" s="90"/>
      <c r="BY36" s="90"/>
      <c r="BZ36" s="92"/>
      <c r="CA36" s="92"/>
      <c r="CB36" s="92"/>
      <c r="CC36" s="92"/>
      <c r="CD36" s="53" t="s">
        <v>1708</v>
      </c>
      <c r="CE36" s="92"/>
      <c r="CF36" s="53" t="s">
        <v>1709</v>
      </c>
      <c r="CG36" s="53" t="s">
        <v>1710</v>
      </c>
      <c r="CH36" s="92"/>
      <c r="CI36" s="53" t="s">
        <v>1711</v>
      </c>
      <c r="CJ36" s="53" t="s">
        <v>1712</v>
      </c>
      <c r="CK36" s="53" t="s">
        <v>1713</v>
      </c>
      <c r="CL36" s="53" t="s">
        <v>1714</v>
      </c>
      <c r="CM36" s="53" t="s">
        <v>1715</v>
      </c>
      <c r="CN36" s="54" t="s">
        <v>1716</v>
      </c>
      <c r="CO36" s="53" t="s">
        <v>1717</v>
      </c>
      <c r="CP36" s="53" t="s">
        <v>1718</v>
      </c>
      <c r="CQ36" s="92"/>
      <c r="CR36" s="53" t="s">
        <v>1719</v>
      </c>
      <c r="CS36" s="53" t="s">
        <v>1720</v>
      </c>
      <c r="CT36" s="53" t="s">
        <v>1721</v>
      </c>
      <c r="CU36" s="92"/>
      <c r="CV36" s="92"/>
      <c r="CW36" s="53" t="s">
        <v>1722</v>
      </c>
      <c r="CX36" s="92"/>
      <c r="CY36" s="53" t="s">
        <v>1723</v>
      </c>
      <c r="CZ36" s="92"/>
      <c r="DA36" s="53" t="s">
        <v>1724</v>
      </c>
      <c r="DB36" s="53" t="s">
        <v>1518</v>
      </c>
      <c r="DC36" s="53" t="s">
        <v>1725</v>
      </c>
      <c r="DD36" s="53" t="s">
        <v>1726</v>
      </c>
      <c r="DE36" s="53" t="s">
        <v>1727</v>
      </c>
    </row>
    <row r="37" spans="1:109" ht="6.75" customHeight="1">
      <c r="A37" s="68"/>
      <c r="B37" s="93"/>
      <c r="C37" s="60"/>
      <c r="D37" s="60"/>
      <c r="E37" s="60"/>
      <c r="F37" s="60"/>
      <c r="G37" s="60"/>
      <c r="H37" s="60"/>
      <c r="I37" s="60"/>
      <c r="J37" s="60"/>
      <c r="K37" s="60"/>
      <c r="L37" s="60"/>
      <c r="M37" s="60"/>
      <c r="N37" s="60"/>
      <c r="O37" s="60"/>
      <c r="P37" s="60"/>
      <c r="Q37" s="60"/>
      <c r="R37" s="60"/>
      <c r="S37" s="60"/>
      <c r="T37" s="60"/>
      <c r="U37" s="60"/>
      <c r="V37" s="60"/>
      <c r="W37" s="60"/>
      <c r="X37" s="60"/>
      <c r="Y37" s="60"/>
      <c r="Z37" s="60"/>
      <c r="AA37" s="60"/>
      <c r="AB37" s="60"/>
      <c r="AC37" s="60"/>
      <c r="AD37" s="95"/>
      <c r="AE37" s="68"/>
      <c r="AF37" s="68"/>
      <c r="AG37" s="68"/>
      <c r="AH37" s="43"/>
      <c r="AI37" s="43"/>
      <c r="AJ37" s="43"/>
      <c r="AK37" s="43"/>
      <c r="AL37" s="47" t="str">
        <f t="shared" si="0"/>
        <v/>
      </c>
      <c r="AM37" s="47" t="str">
        <f t="shared" si="1"/>
        <v/>
      </c>
      <c r="AO37" s="43"/>
      <c r="AP37" s="43">
        <v>35</v>
      </c>
      <c r="AQ37" s="51"/>
      <c r="AR37" s="51"/>
      <c r="AS37" s="51"/>
      <c r="AT37" s="51"/>
      <c r="AU37" s="51" t="s">
        <v>1728</v>
      </c>
      <c r="AV37" s="51"/>
      <c r="AW37" s="51" t="s">
        <v>1729</v>
      </c>
      <c r="AX37" s="51" t="s">
        <v>1730</v>
      </c>
      <c r="AY37" s="51"/>
      <c r="AZ37" s="51" t="s">
        <v>1731</v>
      </c>
      <c r="BA37" s="51" t="s">
        <v>1732</v>
      </c>
      <c r="BB37" s="51" t="s">
        <v>1733</v>
      </c>
      <c r="BC37" s="51" t="s">
        <v>1734</v>
      </c>
      <c r="BD37" s="51" t="s">
        <v>1735</v>
      </c>
      <c r="BE37" s="52" t="s">
        <v>1736</v>
      </c>
      <c r="BF37" s="51" t="s">
        <v>1737</v>
      </c>
      <c r="BG37" s="51" t="s">
        <v>1738</v>
      </c>
      <c r="BH37" s="51"/>
      <c r="BI37" s="51" t="s">
        <v>1739</v>
      </c>
      <c r="BJ37" s="51" t="s">
        <v>1740</v>
      </c>
      <c r="BK37" s="51" t="s">
        <v>1741</v>
      </c>
      <c r="BL37" s="51"/>
      <c r="BM37" s="51"/>
      <c r="BN37" s="51" t="s">
        <v>1742</v>
      </c>
      <c r="BO37" s="51"/>
      <c r="BP37" s="51" t="s">
        <v>1743</v>
      </c>
      <c r="BQ37" s="51"/>
      <c r="BR37" s="51" t="s">
        <v>1744</v>
      </c>
      <c r="BS37" s="51" t="s">
        <v>1745</v>
      </c>
      <c r="BT37" s="51" t="s">
        <v>1746</v>
      </c>
      <c r="BU37" s="51" t="s">
        <v>1747</v>
      </c>
      <c r="BV37" s="51" t="s">
        <v>1748</v>
      </c>
      <c r="BW37" s="43"/>
      <c r="BX37" s="43"/>
      <c r="BY37" s="43"/>
      <c r="BZ37" s="53"/>
      <c r="CA37" s="53"/>
      <c r="CB37" s="53"/>
      <c r="CC37" s="53"/>
      <c r="CD37" s="53" t="s">
        <v>1749</v>
      </c>
      <c r="CE37" s="53"/>
      <c r="CF37" s="53" t="s">
        <v>1750</v>
      </c>
      <c r="CG37" s="53" t="s">
        <v>1751</v>
      </c>
      <c r="CH37" s="53"/>
      <c r="CI37" s="53" t="s">
        <v>1752</v>
      </c>
      <c r="CJ37" s="53" t="s">
        <v>1637</v>
      </c>
      <c r="CK37" s="53" t="s">
        <v>1753</v>
      </c>
      <c r="CL37" s="53" t="s">
        <v>1754</v>
      </c>
      <c r="CM37" s="53" t="s">
        <v>1755</v>
      </c>
      <c r="CN37" s="54" t="s">
        <v>1756</v>
      </c>
      <c r="CO37" s="53" t="s">
        <v>650</v>
      </c>
      <c r="CP37" s="53" t="s">
        <v>1757</v>
      </c>
      <c r="CQ37" s="53"/>
      <c r="CR37" s="53" t="s">
        <v>1758</v>
      </c>
      <c r="CS37" s="53" t="s">
        <v>1759</v>
      </c>
      <c r="CT37" s="53" t="s">
        <v>1760</v>
      </c>
      <c r="CU37" s="53"/>
      <c r="CV37" s="53"/>
      <c r="CW37" s="53" t="s">
        <v>1761</v>
      </c>
      <c r="CX37" s="53"/>
      <c r="CY37" s="53" t="s">
        <v>1762</v>
      </c>
      <c r="CZ37" s="53"/>
      <c r="DA37" s="53" t="s">
        <v>1763</v>
      </c>
      <c r="DB37" s="53" t="s">
        <v>1764</v>
      </c>
      <c r="DC37" s="53" t="s">
        <v>1765</v>
      </c>
      <c r="DD37" s="53" t="s">
        <v>1766</v>
      </c>
      <c r="DE37" s="53" t="s">
        <v>1767</v>
      </c>
    </row>
    <row r="38" spans="1:109" ht="60" customHeight="1">
      <c r="A38" s="68"/>
      <c r="B38" s="93"/>
      <c r="C38" s="304" t="s">
        <v>1768</v>
      </c>
      <c r="D38" s="304"/>
      <c r="E38" s="304"/>
      <c r="F38" s="304"/>
      <c r="G38" s="304"/>
      <c r="H38" s="304"/>
      <c r="I38" s="304"/>
      <c r="J38" s="304"/>
      <c r="K38" s="304"/>
      <c r="L38" s="304"/>
      <c r="M38" s="304"/>
      <c r="N38" s="304"/>
      <c r="O38" s="304"/>
      <c r="P38" s="304"/>
      <c r="Q38" s="304"/>
      <c r="R38" s="304"/>
      <c r="S38" s="304"/>
      <c r="T38" s="304"/>
      <c r="U38" s="304"/>
      <c r="V38" s="304"/>
      <c r="W38" s="304"/>
      <c r="X38" s="304"/>
      <c r="Y38" s="304"/>
      <c r="Z38" s="304"/>
      <c r="AA38" s="304"/>
      <c r="AB38" s="304"/>
      <c r="AC38" s="304"/>
      <c r="AD38" s="95"/>
      <c r="AE38" s="68"/>
      <c r="AF38" s="68"/>
      <c r="AG38" s="68"/>
      <c r="AH38" s="90"/>
      <c r="AI38" s="90"/>
      <c r="AJ38" s="90"/>
      <c r="AK38" s="90"/>
      <c r="AL38" s="47" t="str">
        <f t="shared" si="0"/>
        <v/>
      </c>
      <c r="AM38" s="47" t="str">
        <f t="shared" si="1"/>
        <v/>
      </c>
      <c r="AO38" s="90"/>
      <c r="AP38" s="43">
        <v>36</v>
      </c>
      <c r="AQ38" s="91"/>
      <c r="AR38" s="91"/>
      <c r="AS38" s="91"/>
      <c r="AT38" s="91"/>
      <c r="AU38" s="51" t="s">
        <v>1769</v>
      </c>
      <c r="AV38" s="91"/>
      <c r="AW38" s="51" t="s">
        <v>1770</v>
      </c>
      <c r="AX38" s="51" t="s">
        <v>1771</v>
      </c>
      <c r="AY38" s="91"/>
      <c r="AZ38" s="51" t="s">
        <v>1772</v>
      </c>
      <c r="BA38" s="51" t="s">
        <v>1773</v>
      </c>
      <c r="BB38" s="51" t="s">
        <v>1774</v>
      </c>
      <c r="BC38" s="51" t="s">
        <v>1775</v>
      </c>
      <c r="BD38" s="51" t="s">
        <v>1776</v>
      </c>
      <c r="BE38" s="52" t="s">
        <v>1777</v>
      </c>
      <c r="BF38" s="51" t="s">
        <v>1778</v>
      </c>
      <c r="BG38" s="51" t="s">
        <v>1779</v>
      </c>
      <c r="BH38" s="91"/>
      <c r="BI38" s="51" t="s">
        <v>1780</v>
      </c>
      <c r="BJ38" s="51" t="s">
        <v>1781</v>
      </c>
      <c r="BK38" s="51" t="s">
        <v>1782</v>
      </c>
      <c r="BL38" s="91"/>
      <c r="BM38" s="91"/>
      <c r="BN38" s="51" t="s">
        <v>1783</v>
      </c>
      <c r="BO38" s="91"/>
      <c r="BP38" s="51" t="s">
        <v>1784</v>
      </c>
      <c r="BQ38" s="91"/>
      <c r="BR38" s="51" t="s">
        <v>1785</v>
      </c>
      <c r="BS38" s="51" t="s">
        <v>1786</v>
      </c>
      <c r="BT38" s="51" t="s">
        <v>1787</v>
      </c>
      <c r="BU38" s="51" t="s">
        <v>1788</v>
      </c>
      <c r="BV38" s="51" t="s">
        <v>1789</v>
      </c>
      <c r="BW38" s="90"/>
      <c r="BX38" s="90"/>
      <c r="BY38" s="90"/>
      <c r="BZ38" s="92"/>
      <c r="CA38" s="92"/>
      <c r="CB38" s="92"/>
      <c r="CC38" s="92"/>
      <c r="CD38" s="53" t="s">
        <v>1790</v>
      </c>
      <c r="CE38" s="92"/>
      <c r="CF38" s="53" t="s">
        <v>1791</v>
      </c>
      <c r="CG38" s="53" t="s">
        <v>1792</v>
      </c>
      <c r="CH38" s="92"/>
      <c r="CI38" s="53" t="s">
        <v>1793</v>
      </c>
      <c r="CJ38" s="53" t="s">
        <v>1794</v>
      </c>
      <c r="CK38" s="53" t="s">
        <v>1795</v>
      </c>
      <c r="CL38" s="53" t="s">
        <v>1796</v>
      </c>
      <c r="CM38" s="53" t="s">
        <v>1797</v>
      </c>
      <c r="CN38" s="54" t="s">
        <v>1798</v>
      </c>
      <c r="CO38" s="53" t="s">
        <v>1799</v>
      </c>
      <c r="CP38" s="53" t="s">
        <v>1800</v>
      </c>
      <c r="CQ38" s="92"/>
      <c r="CR38" s="53" t="s">
        <v>1477</v>
      </c>
      <c r="CS38" s="53" t="s">
        <v>1801</v>
      </c>
      <c r="CT38" s="53" t="s">
        <v>883</v>
      </c>
      <c r="CU38" s="92"/>
      <c r="CV38" s="92"/>
      <c r="CW38" s="53" t="s">
        <v>1802</v>
      </c>
      <c r="CX38" s="92"/>
      <c r="CY38" s="53" t="s">
        <v>1803</v>
      </c>
      <c r="CZ38" s="92"/>
      <c r="DA38" s="53" t="s">
        <v>1804</v>
      </c>
      <c r="DB38" s="53" t="s">
        <v>1805</v>
      </c>
      <c r="DC38" s="53" t="s">
        <v>1806</v>
      </c>
      <c r="DD38" s="53" t="s">
        <v>1807</v>
      </c>
      <c r="DE38" s="53" t="s">
        <v>1808</v>
      </c>
    </row>
    <row r="39" spans="1:109" ht="6.75" customHeight="1">
      <c r="A39" s="68"/>
      <c r="B39" s="93"/>
      <c r="C39" s="96"/>
      <c r="D39" s="96"/>
      <c r="E39" s="96"/>
      <c r="F39" s="96"/>
      <c r="G39" s="96"/>
      <c r="H39" s="96"/>
      <c r="I39" s="96"/>
      <c r="J39" s="96"/>
      <c r="K39" s="96"/>
      <c r="L39" s="96"/>
      <c r="M39" s="96"/>
      <c r="N39" s="96"/>
      <c r="O39" s="96"/>
      <c r="P39" s="96"/>
      <c r="Q39" s="96"/>
      <c r="R39" s="96"/>
      <c r="S39" s="96"/>
      <c r="T39" s="96"/>
      <c r="U39" s="96"/>
      <c r="V39" s="96"/>
      <c r="W39" s="96"/>
      <c r="X39" s="96"/>
      <c r="Y39" s="96"/>
      <c r="Z39" s="96"/>
      <c r="AA39" s="96"/>
      <c r="AB39" s="96"/>
      <c r="AC39" s="96"/>
      <c r="AD39" s="95"/>
      <c r="AE39" s="68"/>
      <c r="AF39" s="68"/>
      <c r="AG39" s="68"/>
      <c r="AH39" s="90"/>
      <c r="AI39" s="90"/>
      <c r="AJ39" s="90"/>
      <c r="AK39" s="90"/>
      <c r="AL39" s="47" t="str">
        <f t="shared" si="0"/>
        <v/>
      </c>
      <c r="AM39" s="47" t="str">
        <f t="shared" si="1"/>
        <v/>
      </c>
      <c r="AO39" s="90"/>
      <c r="AP39" s="43">
        <v>37</v>
      </c>
      <c r="AQ39" s="91"/>
      <c r="AR39" s="91"/>
      <c r="AS39" s="91"/>
      <c r="AT39" s="91"/>
      <c r="AU39" s="51" t="s">
        <v>1809</v>
      </c>
      <c r="AV39" s="91"/>
      <c r="AW39" s="51" t="s">
        <v>1810</v>
      </c>
      <c r="AX39" s="51" t="s">
        <v>1811</v>
      </c>
      <c r="AY39" s="91"/>
      <c r="AZ39" s="51" t="s">
        <v>1812</v>
      </c>
      <c r="BA39" s="51" t="s">
        <v>1813</v>
      </c>
      <c r="BB39" s="51" t="s">
        <v>1814</v>
      </c>
      <c r="BC39" s="51" t="s">
        <v>1815</v>
      </c>
      <c r="BD39" s="51" t="s">
        <v>1816</v>
      </c>
      <c r="BE39" s="52" t="s">
        <v>1817</v>
      </c>
      <c r="BF39" s="51" t="s">
        <v>1818</v>
      </c>
      <c r="BG39" s="51" t="s">
        <v>1819</v>
      </c>
      <c r="BH39" s="91"/>
      <c r="BI39" s="51" t="s">
        <v>1820</v>
      </c>
      <c r="BJ39" s="51" t="s">
        <v>1821</v>
      </c>
      <c r="BK39" s="51" t="s">
        <v>1822</v>
      </c>
      <c r="BL39" s="91"/>
      <c r="BM39" s="91"/>
      <c r="BN39" s="51" t="s">
        <v>1823</v>
      </c>
      <c r="BO39" s="91"/>
      <c r="BP39" s="51" t="s">
        <v>1824</v>
      </c>
      <c r="BQ39" s="91"/>
      <c r="BR39" s="51" t="s">
        <v>1825</v>
      </c>
      <c r="BS39" s="51" t="s">
        <v>1826</v>
      </c>
      <c r="BT39" s="51" t="s">
        <v>1827</v>
      </c>
      <c r="BU39" s="51" t="s">
        <v>1828</v>
      </c>
      <c r="BV39" s="51" t="s">
        <v>1829</v>
      </c>
      <c r="BW39" s="90"/>
      <c r="BX39" s="90"/>
      <c r="BY39" s="90"/>
      <c r="BZ39" s="92"/>
      <c r="CA39" s="92"/>
      <c r="CB39" s="92"/>
      <c r="CC39" s="92"/>
      <c r="CD39" s="53" t="s">
        <v>1830</v>
      </c>
      <c r="CE39" s="92"/>
      <c r="CF39" s="53" t="s">
        <v>1831</v>
      </c>
      <c r="CG39" s="53" t="s">
        <v>868</v>
      </c>
      <c r="CH39" s="92"/>
      <c r="CI39" s="53" t="s">
        <v>1832</v>
      </c>
      <c r="CJ39" s="53" t="s">
        <v>1833</v>
      </c>
      <c r="CK39" s="53" t="s">
        <v>1834</v>
      </c>
      <c r="CL39" s="53" t="s">
        <v>1835</v>
      </c>
      <c r="CM39" s="53" t="s">
        <v>1836</v>
      </c>
      <c r="CN39" s="54" t="s">
        <v>1837</v>
      </c>
      <c r="CO39" s="53" t="s">
        <v>1838</v>
      </c>
      <c r="CP39" s="53" t="s">
        <v>1839</v>
      </c>
      <c r="CQ39" s="92"/>
      <c r="CR39" s="53" t="s">
        <v>1840</v>
      </c>
      <c r="CS39" s="53" t="s">
        <v>1841</v>
      </c>
      <c r="CT39" s="53" t="s">
        <v>1842</v>
      </c>
      <c r="CU39" s="92"/>
      <c r="CV39" s="92"/>
      <c r="CW39" s="53" t="s">
        <v>1843</v>
      </c>
      <c r="CX39" s="92"/>
      <c r="CY39" s="53" t="s">
        <v>1844</v>
      </c>
      <c r="CZ39" s="92"/>
      <c r="DA39" s="53" t="s">
        <v>1845</v>
      </c>
      <c r="DB39" s="53" t="s">
        <v>1846</v>
      </c>
      <c r="DC39" s="53" t="s">
        <v>1847</v>
      </c>
      <c r="DD39" s="53" t="s">
        <v>1848</v>
      </c>
      <c r="DE39" s="53" t="s">
        <v>1849</v>
      </c>
    </row>
    <row r="40" spans="1:109" ht="48" customHeight="1">
      <c r="A40" s="56"/>
      <c r="B40" s="93"/>
      <c r="C40" s="299" t="s">
        <v>1850</v>
      </c>
      <c r="D40" s="299"/>
      <c r="E40" s="299"/>
      <c r="F40" s="299"/>
      <c r="G40" s="299"/>
      <c r="H40" s="299"/>
      <c r="I40" s="299"/>
      <c r="J40" s="299"/>
      <c r="K40" s="299"/>
      <c r="L40" s="299"/>
      <c r="M40" s="299"/>
      <c r="N40" s="299"/>
      <c r="O40" s="299"/>
      <c r="P40" s="299"/>
      <c r="Q40" s="299"/>
      <c r="R40" s="299"/>
      <c r="S40" s="299"/>
      <c r="T40" s="299"/>
      <c r="U40" s="299"/>
      <c r="V40" s="299"/>
      <c r="W40" s="299"/>
      <c r="X40" s="299"/>
      <c r="Y40" s="299"/>
      <c r="Z40" s="299"/>
      <c r="AA40" s="299"/>
      <c r="AB40" s="299"/>
      <c r="AC40" s="299"/>
      <c r="AD40" s="95"/>
      <c r="AE40" s="46"/>
      <c r="AF40" s="46"/>
      <c r="AG40" s="46"/>
      <c r="AH40" s="90"/>
      <c r="AI40" s="90"/>
      <c r="AJ40" s="90"/>
      <c r="AK40" s="90"/>
      <c r="AL40" s="47" t="str">
        <f t="shared" si="0"/>
        <v/>
      </c>
      <c r="AM40" s="47" t="str">
        <f t="shared" si="1"/>
        <v/>
      </c>
      <c r="AO40" s="90"/>
      <c r="AP40" s="43">
        <v>38</v>
      </c>
      <c r="AQ40" s="91"/>
      <c r="AR40" s="91"/>
      <c r="AS40" s="91"/>
      <c r="AT40" s="91"/>
      <c r="AU40" s="51" t="s">
        <v>1851</v>
      </c>
      <c r="AV40" s="91"/>
      <c r="AW40" s="51" t="s">
        <v>1852</v>
      </c>
      <c r="AX40" s="51" t="s">
        <v>1853</v>
      </c>
      <c r="AY40" s="91"/>
      <c r="AZ40" s="51" t="s">
        <v>1854</v>
      </c>
      <c r="BA40" s="51" t="s">
        <v>1855</v>
      </c>
      <c r="BB40" s="51" t="s">
        <v>1856</v>
      </c>
      <c r="BC40" s="51" t="s">
        <v>1857</v>
      </c>
      <c r="BD40" s="51" t="s">
        <v>1858</v>
      </c>
      <c r="BE40" s="52" t="s">
        <v>1859</v>
      </c>
      <c r="BF40" s="51" t="s">
        <v>1860</v>
      </c>
      <c r="BG40" s="51">
        <v>17099</v>
      </c>
      <c r="BH40" s="91"/>
      <c r="BI40" s="51" t="s">
        <v>1861</v>
      </c>
      <c r="BJ40" s="51" t="s">
        <v>1862</v>
      </c>
      <c r="BK40" s="51" t="s">
        <v>1863</v>
      </c>
      <c r="BL40" s="91"/>
      <c r="BM40" s="91"/>
      <c r="BN40" s="51" t="s">
        <v>1864</v>
      </c>
      <c r="BO40" s="91"/>
      <c r="BP40" s="51" t="s">
        <v>1865</v>
      </c>
      <c r="BQ40" s="91"/>
      <c r="BR40" s="51" t="s">
        <v>1866</v>
      </c>
      <c r="BS40" s="51" t="s">
        <v>1867</v>
      </c>
      <c r="BT40" s="51" t="s">
        <v>1868</v>
      </c>
      <c r="BU40" s="51" t="s">
        <v>1869</v>
      </c>
      <c r="BV40" s="51" t="s">
        <v>1870</v>
      </c>
      <c r="BW40" s="90"/>
      <c r="BX40" s="90"/>
      <c r="BY40" s="90"/>
      <c r="BZ40" s="92"/>
      <c r="CA40" s="92"/>
      <c r="CB40" s="92"/>
      <c r="CC40" s="92"/>
      <c r="CD40" s="53" t="s">
        <v>1871</v>
      </c>
      <c r="CE40" s="92"/>
      <c r="CF40" s="53" t="s">
        <v>1872</v>
      </c>
      <c r="CG40" s="53" t="s">
        <v>919</v>
      </c>
      <c r="CH40" s="92"/>
      <c r="CI40" s="53" t="s">
        <v>1873</v>
      </c>
      <c r="CJ40" s="53" t="s">
        <v>1874</v>
      </c>
      <c r="CK40" s="53" t="s">
        <v>1875</v>
      </c>
      <c r="CL40" s="53" t="s">
        <v>1876</v>
      </c>
      <c r="CM40" s="53" t="s">
        <v>1877</v>
      </c>
      <c r="CN40" s="54" t="s">
        <v>1878</v>
      </c>
      <c r="CO40" s="53" t="s">
        <v>1879</v>
      </c>
      <c r="CP40" s="53" t="s">
        <v>401</v>
      </c>
      <c r="CQ40" s="92"/>
      <c r="CR40" s="53" t="s">
        <v>1880</v>
      </c>
      <c r="CS40" s="53" t="s">
        <v>1881</v>
      </c>
      <c r="CT40" s="53" t="s">
        <v>1298</v>
      </c>
      <c r="CU40" s="92"/>
      <c r="CV40" s="92"/>
      <c r="CW40" s="53" t="s">
        <v>1882</v>
      </c>
      <c r="CX40" s="92"/>
      <c r="CY40" s="53" t="s">
        <v>1883</v>
      </c>
      <c r="CZ40" s="92"/>
      <c r="DA40" s="53" t="s">
        <v>1884</v>
      </c>
      <c r="DB40" s="53" t="s">
        <v>1885</v>
      </c>
      <c r="DC40" s="53" t="s">
        <v>1886</v>
      </c>
      <c r="DD40" s="53" t="s">
        <v>1887</v>
      </c>
      <c r="DE40" s="53" t="s">
        <v>1888</v>
      </c>
    </row>
    <row r="41" spans="1:109" ht="6.75" customHeight="1">
      <c r="A41" s="56"/>
      <c r="B41" s="93"/>
      <c r="C41" s="96"/>
      <c r="D41" s="96"/>
      <c r="E41" s="96"/>
      <c r="F41" s="96"/>
      <c r="G41" s="96"/>
      <c r="H41" s="96"/>
      <c r="I41" s="96"/>
      <c r="J41" s="96"/>
      <c r="K41" s="96"/>
      <c r="L41" s="96"/>
      <c r="M41" s="96"/>
      <c r="N41" s="96"/>
      <c r="O41" s="96"/>
      <c r="P41" s="96"/>
      <c r="Q41" s="96"/>
      <c r="R41" s="96"/>
      <c r="S41" s="96"/>
      <c r="T41" s="96"/>
      <c r="U41" s="96"/>
      <c r="V41" s="96"/>
      <c r="W41" s="96"/>
      <c r="X41" s="96"/>
      <c r="Y41" s="96"/>
      <c r="Z41" s="96"/>
      <c r="AA41" s="96"/>
      <c r="AB41" s="96"/>
      <c r="AC41" s="96"/>
      <c r="AD41" s="95"/>
      <c r="AE41" s="46"/>
      <c r="AF41" s="46"/>
      <c r="AG41" s="46"/>
      <c r="AH41" s="90"/>
      <c r="AI41" s="90"/>
      <c r="AJ41" s="90"/>
      <c r="AK41" s="90"/>
      <c r="AL41" s="47" t="str">
        <f t="shared" si="0"/>
        <v/>
      </c>
      <c r="AM41" s="47" t="str">
        <f t="shared" si="1"/>
        <v/>
      </c>
      <c r="AO41" s="90"/>
      <c r="AP41" s="43">
        <v>39</v>
      </c>
      <c r="AQ41" s="91"/>
      <c r="AR41" s="91"/>
      <c r="AS41" s="91"/>
      <c r="AT41" s="91"/>
      <c r="AU41" s="51" t="s">
        <v>1889</v>
      </c>
      <c r="AV41" s="91"/>
      <c r="AW41" s="51" t="s">
        <v>1890</v>
      </c>
      <c r="AX41" s="51" t="s">
        <v>1891</v>
      </c>
      <c r="AY41" s="91"/>
      <c r="AZ41" s="51" t="s">
        <v>1892</v>
      </c>
      <c r="BA41" s="51" t="s">
        <v>1893</v>
      </c>
      <c r="BB41" s="51" t="s">
        <v>1894</v>
      </c>
      <c r="BC41" s="51" t="s">
        <v>1895</v>
      </c>
      <c r="BD41" s="51" t="s">
        <v>1896</v>
      </c>
      <c r="BE41" s="52" t="s">
        <v>1897</v>
      </c>
      <c r="BF41" s="51" t="s">
        <v>1898</v>
      </c>
      <c r="BG41" s="91"/>
      <c r="BH41" s="91"/>
      <c r="BI41" s="51" t="s">
        <v>1899</v>
      </c>
      <c r="BJ41" s="51" t="s">
        <v>1900</v>
      </c>
      <c r="BK41" s="51" t="s">
        <v>1901</v>
      </c>
      <c r="BL41" s="91"/>
      <c r="BM41" s="91"/>
      <c r="BN41" s="51" t="s">
        <v>1902</v>
      </c>
      <c r="BO41" s="91"/>
      <c r="BP41" s="51" t="s">
        <v>1903</v>
      </c>
      <c r="BQ41" s="91"/>
      <c r="BR41" s="51" t="s">
        <v>1904</v>
      </c>
      <c r="BS41" s="51" t="s">
        <v>1905</v>
      </c>
      <c r="BT41" s="51" t="s">
        <v>1906</v>
      </c>
      <c r="BU41" s="51" t="s">
        <v>1907</v>
      </c>
      <c r="BV41" s="51" t="s">
        <v>1908</v>
      </c>
      <c r="BW41" s="90"/>
      <c r="BX41" s="90"/>
      <c r="BY41" s="90"/>
      <c r="BZ41" s="92"/>
      <c r="CA41" s="92"/>
      <c r="CB41" s="92"/>
      <c r="CC41" s="92"/>
      <c r="CD41" s="53" t="s">
        <v>1909</v>
      </c>
      <c r="CE41" s="92"/>
      <c r="CF41" s="53" t="s">
        <v>1910</v>
      </c>
      <c r="CG41" s="53" t="s">
        <v>1911</v>
      </c>
      <c r="CH41" s="92"/>
      <c r="CI41" s="53" t="s">
        <v>1912</v>
      </c>
      <c r="CJ41" s="53" t="s">
        <v>1913</v>
      </c>
      <c r="CK41" s="53" t="s">
        <v>1914</v>
      </c>
      <c r="CL41" s="53" t="s">
        <v>1915</v>
      </c>
      <c r="CM41" s="53" t="s">
        <v>1916</v>
      </c>
      <c r="CN41" s="54" t="s">
        <v>1917</v>
      </c>
      <c r="CO41" s="53" t="s">
        <v>1918</v>
      </c>
      <c r="CP41" s="92"/>
      <c r="CQ41" s="92"/>
      <c r="CR41" s="53" t="s">
        <v>1919</v>
      </c>
      <c r="CS41" s="102" t="s">
        <v>1920</v>
      </c>
      <c r="CT41" s="53" t="s">
        <v>1921</v>
      </c>
      <c r="CU41" s="92"/>
      <c r="CV41" s="92"/>
      <c r="CW41" s="53" t="s">
        <v>1922</v>
      </c>
      <c r="CX41" s="92"/>
      <c r="CY41" s="53" t="s">
        <v>1265</v>
      </c>
      <c r="CZ41" s="92"/>
      <c r="DA41" s="53" t="s">
        <v>1923</v>
      </c>
      <c r="DB41" s="53" t="s">
        <v>1924</v>
      </c>
      <c r="DC41" s="53" t="s">
        <v>1594</v>
      </c>
      <c r="DD41" s="53" t="s">
        <v>1925</v>
      </c>
      <c r="DE41" s="53" t="s">
        <v>1926</v>
      </c>
    </row>
    <row r="42" spans="1:109" ht="48" customHeight="1">
      <c r="A42" s="56"/>
      <c r="B42" s="93"/>
      <c r="C42" s="299" t="s">
        <v>1927</v>
      </c>
      <c r="D42" s="299"/>
      <c r="E42" s="299"/>
      <c r="F42" s="299"/>
      <c r="G42" s="299"/>
      <c r="H42" s="299"/>
      <c r="I42" s="299"/>
      <c r="J42" s="299"/>
      <c r="K42" s="299"/>
      <c r="L42" s="299"/>
      <c r="M42" s="299"/>
      <c r="N42" s="299"/>
      <c r="O42" s="299"/>
      <c r="P42" s="299"/>
      <c r="Q42" s="299"/>
      <c r="R42" s="299"/>
      <c r="S42" s="299"/>
      <c r="T42" s="299"/>
      <c r="U42" s="299"/>
      <c r="V42" s="299"/>
      <c r="W42" s="299"/>
      <c r="X42" s="299"/>
      <c r="Y42" s="299"/>
      <c r="Z42" s="299"/>
      <c r="AA42" s="299"/>
      <c r="AB42" s="299"/>
      <c r="AC42" s="299"/>
      <c r="AD42" s="95"/>
      <c r="AE42" s="46"/>
      <c r="AF42" s="46"/>
      <c r="AG42" s="46"/>
      <c r="AH42" s="90"/>
      <c r="AI42" s="90"/>
      <c r="AJ42" s="90"/>
      <c r="AK42" s="90"/>
      <c r="AL42" s="47" t="str">
        <f t="shared" si="0"/>
        <v/>
      </c>
      <c r="AM42" s="47" t="str">
        <f t="shared" si="1"/>
        <v/>
      </c>
      <c r="AO42" s="90"/>
      <c r="AP42" s="43">
        <v>40</v>
      </c>
      <c r="AQ42" s="91"/>
      <c r="AR42" s="91"/>
      <c r="AS42" s="91"/>
      <c r="AT42" s="91"/>
      <c r="AU42" s="103" t="s">
        <v>1928</v>
      </c>
      <c r="AV42" s="91"/>
      <c r="AW42" s="51" t="s">
        <v>1929</v>
      </c>
      <c r="AX42" s="51" t="s">
        <v>1930</v>
      </c>
      <c r="AY42" s="91"/>
      <c r="AZ42" s="51" t="s">
        <v>1931</v>
      </c>
      <c r="BA42" s="51" t="s">
        <v>1932</v>
      </c>
      <c r="BB42" s="51" t="s">
        <v>1933</v>
      </c>
      <c r="BC42" s="51" t="s">
        <v>1934</v>
      </c>
      <c r="BD42" s="51" t="s">
        <v>1935</v>
      </c>
      <c r="BE42" s="52" t="s">
        <v>1936</v>
      </c>
      <c r="BF42" s="51" t="s">
        <v>1937</v>
      </c>
      <c r="BG42" s="91"/>
      <c r="BH42" s="91"/>
      <c r="BI42" s="51" t="s">
        <v>1938</v>
      </c>
      <c r="BJ42" s="51" t="s">
        <v>1939</v>
      </c>
      <c r="BK42" s="51" t="s">
        <v>1940</v>
      </c>
      <c r="BL42" s="91"/>
      <c r="BM42" s="91"/>
      <c r="BN42" s="51" t="s">
        <v>1941</v>
      </c>
      <c r="BO42" s="91"/>
      <c r="BP42" s="51" t="s">
        <v>1942</v>
      </c>
      <c r="BQ42" s="91"/>
      <c r="BR42" s="51" t="s">
        <v>1943</v>
      </c>
      <c r="BS42" s="51" t="s">
        <v>1944</v>
      </c>
      <c r="BT42" s="51" t="s">
        <v>1945</v>
      </c>
      <c r="BU42" s="51" t="s">
        <v>1946</v>
      </c>
      <c r="BV42" s="51" t="s">
        <v>1947</v>
      </c>
      <c r="BW42" s="90"/>
      <c r="BX42" s="90"/>
      <c r="BY42" s="90"/>
      <c r="BZ42" s="92"/>
      <c r="CA42" s="92"/>
      <c r="CB42" s="92"/>
      <c r="CC42" s="92"/>
      <c r="CD42" s="53" t="s">
        <v>401</v>
      </c>
      <c r="CE42" s="92"/>
      <c r="CF42" s="53" t="s">
        <v>1948</v>
      </c>
      <c r="CG42" s="53" t="s">
        <v>1949</v>
      </c>
      <c r="CH42" s="92"/>
      <c r="CI42" s="53" t="s">
        <v>1950</v>
      </c>
      <c r="CJ42" s="53" t="s">
        <v>1951</v>
      </c>
      <c r="CK42" s="53" t="s">
        <v>1952</v>
      </c>
      <c r="CL42" s="53" t="s">
        <v>1953</v>
      </c>
      <c r="CM42" s="53" t="s">
        <v>1954</v>
      </c>
      <c r="CN42" s="54" t="s">
        <v>1955</v>
      </c>
      <c r="CO42" s="53" t="s">
        <v>1956</v>
      </c>
      <c r="CP42" s="92"/>
      <c r="CQ42" s="92"/>
      <c r="CR42" s="53" t="s">
        <v>1957</v>
      </c>
      <c r="CS42" s="53" t="s">
        <v>1958</v>
      </c>
      <c r="CT42" s="53" t="s">
        <v>1959</v>
      </c>
      <c r="CU42" s="92"/>
      <c r="CV42" s="92"/>
      <c r="CW42" s="53" t="s">
        <v>1960</v>
      </c>
      <c r="CX42" s="92"/>
      <c r="CY42" s="53" t="s">
        <v>1961</v>
      </c>
      <c r="CZ42" s="92"/>
      <c r="DA42" s="53" t="s">
        <v>1962</v>
      </c>
      <c r="DB42" s="53" t="s">
        <v>1963</v>
      </c>
      <c r="DC42" s="53" t="s">
        <v>1964</v>
      </c>
      <c r="DD42" s="53" t="s">
        <v>1965</v>
      </c>
      <c r="DE42" s="53" t="s">
        <v>1966</v>
      </c>
    </row>
    <row r="43" spans="1:109" ht="6.75" customHeight="1">
      <c r="A43" s="56"/>
      <c r="B43" s="93"/>
      <c r="C43" s="96"/>
      <c r="D43" s="96"/>
      <c r="E43" s="96"/>
      <c r="F43" s="96"/>
      <c r="G43" s="96"/>
      <c r="H43" s="96"/>
      <c r="I43" s="96"/>
      <c r="J43" s="96"/>
      <c r="K43" s="96"/>
      <c r="L43" s="96"/>
      <c r="M43" s="96"/>
      <c r="N43" s="96"/>
      <c r="O43" s="96"/>
      <c r="P43" s="96"/>
      <c r="Q43" s="96"/>
      <c r="R43" s="96"/>
      <c r="S43" s="96"/>
      <c r="T43" s="96"/>
      <c r="U43" s="96"/>
      <c r="V43" s="96"/>
      <c r="W43" s="96"/>
      <c r="X43" s="96"/>
      <c r="Y43" s="96"/>
      <c r="Z43" s="96"/>
      <c r="AA43" s="96"/>
      <c r="AB43" s="96"/>
      <c r="AC43" s="96"/>
      <c r="AD43" s="95"/>
      <c r="AE43" s="46"/>
      <c r="AF43" s="46"/>
      <c r="AG43" s="46"/>
      <c r="AH43" s="90"/>
      <c r="AI43" s="90"/>
      <c r="AJ43" s="90"/>
      <c r="AK43" s="90"/>
      <c r="AL43" s="47" t="str">
        <f t="shared" si="0"/>
        <v/>
      </c>
      <c r="AM43" s="47" t="str">
        <f t="shared" si="1"/>
        <v/>
      </c>
      <c r="AO43" s="90"/>
      <c r="AP43" s="43">
        <v>41</v>
      </c>
      <c r="AQ43" s="91"/>
      <c r="AR43" s="91"/>
      <c r="AS43" s="91"/>
      <c r="AT43" s="91"/>
      <c r="AU43" s="91"/>
      <c r="AV43" s="91"/>
      <c r="AW43" s="51" t="s">
        <v>1967</v>
      </c>
      <c r="AX43" s="51" t="s">
        <v>1968</v>
      </c>
      <c r="AY43" s="91"/>
      <c r="AZ43" s="91">
        <v>10099</v>
      </c>
      <c r="BA43" s="51" t="s">
        <v>1969</v>
      </c>
      <c r="BB43" s="51" t="s">
        <v>1970</v>
      </c>
      <c r="BC43" s="51" t="s">
        <v>1971</v>
      </c>
      <c r="BD43" s="51" t="s">
        <v>1972</v>
      </c>
      <c r="BE43" s="52" t="s">
        <v>1973</v>
      </c>
      <c r="BF43" s="51" t="s">
        <v>1974</v>
      </c>
      <c r="BG43" s="91"/>
      <c r="BH43" s="91"/>
      <c r="BI43" s="51" t="s">
        <v>1975</v>
      </c>
      <c r="BJ43" s="51" t="s">
        <v>1976</v>
      </c>
      <c r="BK43" s="51" t="s">
        <v>1977</v>
      </c>
      <c r="BL43" s="91"/>
      <c r="BM43" s="91"/>
      <c r="BN43" s="51" t="s">
        <v>1978</v>
      </c>
      <c r="BO43" s="91"/>
      <c r="BP43" s="51" t="s">
        <v>1979</v>
      </c>
      <c r="BQ43" s="91"/>
      <c r="BR43" s="51" t="s">
        <v>1980</v>
      </c>
      <c r="BS43" s="51" t="s">
        <v>1981</v>
      </c>
      <c r="BT43" s="51" t="s">
        <v>1982</v>
      </c>
      <c r="BU43" s="51" t="s">
        <v>1983</v>
      </c>
      <c r="BV43" s="51" t="s">
        <v>1984</v>
      </c>
      <c r="BW43" s="90"/>
      <c r="BX43" s="90"/>
      <c r="BY43" s="90"/>
      <c r="BZ43" s="92"/>
      <c r="CA43" s="92"/>
      <c r="CB43" s="92"/>
      <c r="CC43" s="92"/>
      <c r="CD43" s="92"/>
      <c r="CE43" s="92"/>
      <c r="CF43" s="53" t="s">
        <v>1985</v>
      </c>
      <c r="CG43" s="53" t="s">
        <v>1986</v>
      </c>
      <c r="CH43" s="92"/>
      <c r="CI43" s="53" t="s">
        <v>401</v>
      </c>
      <c r="CJ43" s="53" t="s">
        <v>1987</v>
      </c>
      <c r="CK43" s="53" t="s">
        <v>1988</v>
      </c>
      <c r="CL43" s="53" t="s">
        <v>1989</v>
      </c>
      <c r="CM43" s="53" t="s">
        <v>1990</v>
      </c>
      <c r="CN43" s="54" t="s">
        <v>1991</v>
      </c>
      <c r="CO43" s="53" t="s">
        <v>1992</v>
      </c>
      <c r="CP43" s="92"/>
      <c r="CQ43" s="92"/>
      <c r="CR43" s="53" t="s">
        <v>1993</v>
      </c>
      <c r="CS43" s="53" t="s">
        <v>1994</v>
      </c>
      <c r="CT43" s="53" t="s">
        <v>1995</v>
      </c>
      <c r="CU43" s="92"/>
      <c r="CV43" s="92"/>
      <c r="CW43" s="53" t="s">
        <v>1996</v>
      </c>
      <c r="CX43" s="92"/>
      <c r="CY43" s="53" t="s">
        <v>1997</v>
      </c>
      <c r="CZ43" s="92"/>
      <c r="DA43" s="53" t="s">
        <v>1998</v>
      </c>
      <c r="DB43" s="53" t="s">
        <v>1999</v>
      </c>
      <c r="DC43" s="53" t="s">
        <v>2000</v>
      </c>
      <c r="DD43" s="53" t="s">
        <v>2001</v>
      </c>
      <c r="DE43" s="53" t="s">
        <v>2002</v>
      </c>
    </row>
    <row r="44" spans="1:109" ht="84" customHeight="1">
      <c r="B44" s="93"/>
      <c r="C44" s="299" t="s">
        <v>2003</v>
      </c>
      <c r="D44" s="299"/>
      <c r="E44" s="299"/>
      <c r="F44" s="299"/>
      <c r="G44" s="299"/>
      <c r="H44" s="299"/>
      <c r="I44" s="299"/>
      <c r="J44" s="299"/>
      <c r="K44" s="299"/>
      <c r="L44" s="299"/>
      <c r="M44" s="299"/>
      <c r="N44" s="299"/>
      <c r="O44" s="299"/>
      <c r="P44" s="299"/>
      <c r="Q44" s="299"/>
      <c r="R44" s="299"/>
      <c r="S44" s="299"/>
      <c r="T44" s="299"/>
      <c r="U44" s="299"/>
      <c r="V44" s="299"/>
      <c r="W44" s="299"/>
      <c r="X44" s="299"/>
      <c r="Y44" s="299"/>
      <c r="Z44" s="299"/>
      <c r="AA44" s="299"/>
      <c r="AB44" s="299"/>
      <c r="AC44" s="299"/>
      <c r="AD44" s="95"/>
      <c r="AH44" s="90"/>
      <c r="AI44" s="90"/>
      <c r="AJ44" s="90"/>
      <c r="AK44" s="90"/>
      <c r="AL44" s="47" t="str">
        <f t="shared" si="0"/>
        <v/>
      </c>
      <c r="AM44" s="47" t="str">
        <f t="shared" si="1"/>
        <v/>
      </c>
      <c r="AO44" s="90"/>
      <c r="AP44" s="43">
        <v>42</v>
      </c>
      <c r="AQ44" s="91"/>
      <c r="AR44" s="91"/>
      <c r="AS44" s="91"/>
      <c r="AT44" s="91"/>
      <c r="AU44" s="91"/>
      <c r="AV44" s="91"/>
      <c r="AW44" s="51" t="s">
        <v>2004</v>
      </c>
      <c r="AX44" s="51" t="s">
        <v>2005</v>
      </c>
      <c r="AY44" s="91"/>
      <c r="AZ44" s="91"/>
      <c r="BA44" s="51" t="s">
        <v>2006</v>
      </c>
      <c r="BB44" s="51" t="s">
        <v>2007</v>
      </c>
      <c r="BC44" s="51" t="s">
        <v>2008</v>
      </c>
      <c r="BD44" s="51" t="s">
        <v>2009</v>
      </c>
      <c r="BE44" s="52" t="s">
        <v>2010</v>
      </c>
      <c r="BF44" s="51" t="s">
        <v>2011</v>
      </c>
      <c r="BG44" s="91"/>
      <c r="BH44" s="91"/>
      <c r="BI44" s="51" t="s">
        <v>2012</v>
      </c>
      <c r="BJ44" s="51" t="s">
        <v>2013</v>
      </c>
      <c r="BK44" s="51" t="s">
        <v>2014</v>
      </c>
      <c r="BL44" s="91"/>
      <c r="BM44" s="91"/>
      <c r="BN44" s="51" t="s">
        <v>2015</v>
      </c>
      <c r="BO44" s="91"/>
      <c r="BP44" s="51" t="s">
        <v>2016</v>
      </c>
      <c r="BQ44" s="91"/>
      <c r="BR44" s="51" t="s">
        <v>2017</v>
      </c>
      <c r="BS44" s="51" t="s">
        <v>2018</v>
      </c>
      <c r="BT44" s="51" t="s">
        <v>2019</v>
      </c>
      <c r="BU44" s="51" t="s">
        <v>2020</v>
      </c>
      <c r="BV44" s="51" t="s">
        <v>2021</v>
      </c>
      <c r="BW44" s="90"/>
      <c r="BX44" s="90"/>
      <c r="BY44" s="90"/>
      <c r="BZ44" s="92"/>
      <c r="CA44" s="92"/>
      <c r="CB44" s="92"/>
      <c r="CC44" s="92"/>
      <c r="CD44" s="92"/>
      <c r="CE44" s="92"/>
      <c r="CF44" s="53" t="s">
        <v>2022</v>
      </c>
      <c r="CG44" s="53" t="s">
        <v>2023</v>
      </c>
      <c r="CH44" s="92"/>
      <c r="CI44" s="92"/>
      <c r="CJ44" s="53" t="s">
        <v>2024</v>
      </c>
      <c r="CK44" s="53" t="s">
        <v>2025</v>
      </c>
      <c r="CL44" s="53" t="s">
        <v>2026</v>
      </c>
      <c r="CM44" s="53" t="s">
        <v>2027</v>
      </c>
      <c r="CN44" s="54" t="s">
        <v>2028</v>
      </c>
      <c r="CO44" s="53" t="s">
        <v>2029</v>
      </c>
      <c r="CP44" s="92"/>
      <c r="CQ44" s="92"/>
      <c r="CR44" s="53" t="s">
        <v>2030</v>
      </c>
      <c r="CS44" s="53" t="s">
        <v>2031</v>
      </c>
      <c r="CT44" s="53" t="s">
        <v>2032</v>
      </c>
      <c r="CU44" s="92"/>
      <c r="CV44" s="92"/>
      <c r="CW44" s="53" t="s">
        <v>2033</v>
      </c>
      <c r="CX44" s="92"/>
      <c r="CY44" s="53" t="s">
        <v>2034</v>
      </c>
      <c r="CZ44" s="92"/>
      <c r="DA44" s="53" t="s">
        <v>2035</v>
      </c>
      <c r="DB44" s="53" t="s">
        <v>2036</v>
      </c>
      <c r="DC44" s="53" t="s">
        <v>2037</v>
      </c>
      <c r="DD44" s="53" t="s">
        <v>2038</v>
      </c>
      <c r="DE44" s="53" t="s">
        <v>2039</v>
      </c>
    </row>
    <row r="45" spans="1:109" ht="6.75" customHeight="1">
      <c r="B45" s="104"/>
      <c r="C45" s="60"/>
      <c r="D45" s="60"/>
      <c r="E45" s="60"/>
      <c r="F45" s="60"/>
      <c r="G45" s="60"/>
      <c r="H45" s="60"/>
      <c r="I45" s="60"/>
      <c r="J45" s="60"/>
      <c r="K45" s="60"/>
      <c r="L45" s="60"/>
      <c r="M45" s="60"/>
      <c r="N45" s="60"/>
      <c r="O45" s="60"/>
      <c r="P45" s="60"/>
      <c r="Q45" s="60"/>
      <c r="R45" s="60"/>
      <c r="S45" s="60"/>
      <c r="T45" s="60"/>
      <c r="U45" s="60"/>
      <c r="V45" s="60"/>
      <c r="W45" s="60"/>
      <c r="X45" s="60"/>
      <c r="Y45" s="60"/>
      <c r="Z45" s="60"/>
      <c r="AA45" s="60"/>
      <c r="AB45" s="60"/>
      <c r="AC45" s="60"/>
      <c r="AD45" s="105"/>
      <c r="AH45" s="90"/>
      <c r="AI45" s="90"/>
      <c r="AJ45" s="90"/>
      <c r="AK45" s="90"/>
      <c r="AL45" s="47" t="str">
        <f t="shared" si="0"/>
        <v/>
      </c>
      <c r="AM45" s="47" t="str">
        <f t="shared" si="1"/>
        <v/>
      </c>
      <c r="AO45" s="90"/>
      <c r="AP45" s="43">
        <v>43</v>
      </c>
      <c r="AQ45" s="91"/>
      <c r="AR45" s="91"/>
      <c r="AS45" s="91"/>
      <c r="AT45" s="91"/>
      <c r="AU45" s="91"/>
      <c r="AV45" s="91"/>
      <c r="AW45" s="51" t="s">
        <v>2040</v>
      </c>
      <c r="AX45" s="51" t="s">
        <v>2041</v>
      </c>
      <c r="AY45" s="91"/>
      <c r="AZ45" s="91"/>
      <c r="BA45" s="51" t="s">
        <v>2042</v>
      </c>
      <c r="BB45" s="51" t="s">
        <v>2043</v>
      </c>
      <c r="BC45" s="51" t="s">
        <v>2044</v>
      </c>
      <c r="BD45" s="51" t="s">
        <v>2045</v>
      </c>
      <c r="BE45" s="52" t="s">
        <v>2046</v>
      </c>
      <c r="BF45" s="51" t="s">
        <v>2047</v>
      </c>
      <c r="BG45" s="91"/>
      <c r="BH45" s="91"/>
      <c r="BI45" s="51" t="s">
        <v>2048</v>
      </c>
      <c r="BJ45" s="51" t="s">
        <v>2049</v>
      </c>
      <c r="BK45" s="51" t="s">
        <v>2050</v>
      </c>
      <c r="BL45" s="91"/>
      <c r="BM45" s="91"/>
      <c r="BN45" s="51" t="s">
        <v>2051</v>
      </c>
      <c r="BO45" s="91"/>
      <c r="BP45" s="51" t="s">
        <v>2052</v>
      </c>
      <c r="BQ45" s="91"/>
      <c r="BR45" s="51" t="s">
        <v>2053</v>
      </c>
      <c r="BS45" s="51" t="s">
        <v>2054</v>
      </c>
      <c r="BT45" s="51" t="s">
        <v>2055</v>
      </c>
      <c r="BU45" s="51" t="s">
        <v>2056</v>
      </c>
      <c r="BV45" s="51" t="s">
        <v>2057</v>
      </c>
      <c r="BW45" s="90"/>
      <c r="BX45" s="90"/>
      <c r="BY45" s="90"/>
      <c r="BZ45" s="92"/>
      <c r="CA45" s="92"/>
      <c r="CB45" s="92"/>
      <c r="CC45" s="92"/>
      <c r="CD45" s="92"/>
      <c r="CE45" s="92"/>
      <c r="CF45" s="53" t="s">
        <v>2058</v>
      </c>
      <c r="CG45" s="53" t="s">
        <v>2059</v>
      </c>
      <c r="CH45" s="92"/>
      <c r="CI45" s="92"/>
      <c r="CJ45" s="53" t="s">
        <v>2060</v>
      </c>
      <c r="CK45" s="53" t="s">
        <v>2061</v>
      </c>
      <c r="CL45" s="53" t="s">
        <v>2062</v>
      </c>
      <c r="CM45" s="53" t="s">
        <v>2063</v>
      </c>
      <c r="CN45" s="54" t="s">
        <v>2064</v>
      </c>
      <c r="CO45" s="53" t="s">
        <v>2065</v>
      </c>
      <c r="CP45" s="92"/>
      <c r="CQ45" s="92"/>
      <c r="CR45" s="53" t="s">
        <v>2066</v>
      </c>
      <c r="CS45" s="53" t="s">
        <v>2067</v>
      </c>
      <c r="CT45" s="53" t="s">
        <v>2068</v>
      </c>
      <c r="CU45" s="92"/>
      <c r="CV45" s="92"/>
      <c r="CW45" s="53" t="s">
        <v>2069</v>
      </c>
      <c r="CX45" s="92"/>
      <c r="CY45" s="53" t="s">
        <v>2070</v>
      </c>
      <c r="CZ45" s="92"/>
      <c r="DA45" s="53" t="s">
        <v>2071</v>
      </c>
      <c r="DB45" s="53" t="s">
        <v>2072</v>
      </c>
      <c r="DC45" s="53" t="s">
        <v>2073</v>
      </c>
      <c r="DD45" s="53" t="s">
        <v>2074</v>
      </c>
      <c r="DE45" s="53" t="s">
        <v>2075</v>
      </c>
    </row>
    <row r="46" spans="1:109" ht="36" customHeight="1">
      <c r="B46" s="93"/>
      <c r="C46" s="299" t="s">
        <v>2076</v>
      </c>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95"/>
      <c r="AH46" s="90"/>
      <c r="AI46" s="90"/>
      <c r="AJ46" s="90"/>
      <c r="AK46" s="90"/>
      <c r="AL46" s="47" t="str">
        <f t="shared" si="0"/>
        <v/>
      </c>
      <c r="AM46" s="47" t="str">
        <f t="shared" si="1"/>
        <v/>
      </c>
      <c r="AO46" s="90"/>
      <c r="AP46" s="43">
        <v>44</v>
      </c>
      <c r="AQ46" s="91"/>
      <c r="AR46" s="91"/>
      <c r="AS46" s="91"/>
      <c r="AT46" s="91"/>
      <c r="AU46" s="91"/>
      <c r="AV46" s="91"/>
      <c r="AW46" s="51" t="s">
        <v>2077</v>
      </c>
      <c r="AX46" s="51" t="s">
        <v>2078</v>
      </c>
      <c r="AY46" s="91"/>
      <c r="AZ46" s="91"/>
      <c r="BA46" s="51" t="s">
        <v>2079</v>
      </c>
      <c r="BB46" s="51" t="s">
        <v>2080</v>
      </c>
      <c r="BC46" s="51" t="s">
        <v>2081</v>
      </c>
      <c r="BD46" s="51" t="s">
        <v>2082</v>
      </c>
      <c r="BE46" s="52" t="s">
        <v>2083</v>
      </c>
      <c r="BF46" s="51" t="s">
        <v>2084</v>
      </c>
      <c r="BG46" s="91"/>
      <c r="BH46" s="91"/>
      <c r="BI46" s="51" t="s">
        <v>2085</v>
      </c>
      <c r="BJ46" s="51" t="s">
        <v>2086</v>
      </c>
      <c r="BK46" s="51" t="s">
        <v>2087</v>
      </c>
      <c r="BL46" s="91"/>
      <c r="BM46" s="91"/>
      <c r="BN46" s="51" t="s">
        <v>2088</v>
      </c>
      <c r="BO46" s="91"/>
      <c r="BP46" s="51" t="s">
        <v>2089</v>
      </c>
      <c r="BQ46" s="91"/>
      <c r="BR46" s="51" t="s">
        <v>2090</v>
      </c>
      <c r="BS46" s="51" t="s">
        <v>2091</v>
      </c>
      <c r="BT46" s="51" t="s">
        <v>2092</v>
      </c>
      <c r="BU46" s="51" t="s">
        <v>2093</v>
      </c>
      <c r="BV46" s="51" t="s">
        <v>2094</v>
      </c>
      <c r="BW46" s="90"/>
      <c r="BX46" s="90"/>
      <c r="BY46" s="90"/>
      <c r="BZ46" s="92"/>
      <c r="CA46" s="92"/>
      <c r="CB46" s="92"/>
      <c r="CC46" s="92"/>
      <c r="CD46" s="92"/>
      <c r="CE46" s="92"/>
      <c r="CF46" s="53" t="s">
        <v>2095</v>
      </c>
      <c r="CG46" s="53" t="s">
        <v>2096</v>
      </c>
      <c r="CH46" s="92"/>
      <c r="CI46" s="92"/>
      <c r="CJ46" s="53" t="s">
        <v>2035</v>
      </c>
      <c r="CK46" s="53" t="s">
        <v>2097</v>
      </c>
      <c r="CL46" s="53" t="s">
        <v>2098</v>
      </c>
      <c r="CM46" s="53" t="s">
        <v>2099</v>
      </c>
      <c r="CN46" s="54" t="s">
        <v>2100</v>
      </c>
      <c r="CO46" s="53" t="s">
        <v>2101</v>
      </c>
      <c r="CP46" s="92"/>
      <c r="CQ46" s="92"/>
      <c r="CR46" s="53" t="s">
        <v>2102</v>
      </c>
      <c r="CS46" s="102" t="s">
        <v>2103</v>
      </c>
      <c r="CT46" s="53" t="s">
        <v>2104</v>
      </c>
      <c r="CU46" s="92"/>
      <c r="CV46" s="92"/>
      <c r="CW46" s="53" t="s">
        <v>2105</v>
      </c>
      <c r="CX46" s="92"/>
      <c r="CY46" s="53" t="s">
        <v>2106</v>
      </c>
      <c r="CZ46" s="92"/>
      <c r="DA46" s="53" t="s">
        <v>2107</v>
      </c>
      <c r="DB46" s="53" t="s">
        <v>2108</v>
      </c>
      <c r="DC46" s="53" t="s">
        <v>2109</v>
      </c>
      <c r="DD46" s="53" t="s">
        <v>2110</v>
      </c>
      <c r="DE46" s="53" t="s">
        <v>2111</v>
      </c>
    </row>
    <row r="47" spans="1:109" ht="6.75" customHeight="1">
      <c r="A47" s="106"/>
      <c r="B47" s="107"/>
      <c r="C47" s="108"/>
      <c r="D47" s="108"/>
      <c r="E47" s="108"/>
      <c r="F47" s="108"/>
      <c r="G47" s="108"/>
      <c r="H47" s="108"/>
      <c r="I47" s="108"/>
      <c r="J47" s="108"/>
      <c r="K47" s="108"/>
      <c r="L47" s="108"/>
      <c r="M47" s="108"/>
      <c r="N47" s="108"/>
      <c r="O47" s="108"/>
      <c r="P47" s="108"/>
      <c r="Q47" s="108"/>
      <c r="R47" s="108"/>
      <c r="S47" s="108"/>
      <c r="T47" s="108"/>
      <c r="U47" s="108"/>
      <c r="V47" s="108"/>
      <c r="W47" s="108"/>
      <c r="X47" s="108"/>
      <c r="Y47" s="108"/>
      <c r="Z47" s="108"/>
      <c r="AA47" s="108"/>
      <c r="AB47" s="108"/>
      <c r="AC47" s="108"/>
      <c r="AD47" s="109"/>
      <c r="AE47" s="55"/>
      <c r="AF47" s="55"/>
      <c r="AG47" s="55"/>
      <c r="AH47" s="90"/>
      <c r="AI47" s="90"/>
      <c r="AJ47" s="90"/>
      <c r="AK47" s="90"/>
      <c r="AL47" s="47" t="str">
        <f t="shared" si="0"/>
        <v/>
      </c>
      <c r="AM47" s="47" t="str">
        <f t="shared" si="1"/>
        <v/>
      </c>
      <c r="AO47" s="90"/>
      <c r="AP47" s="43">
        <v>45</v>
      </c>
      <c r="AQ47" s="91"/>
      <c r="AR47" s="91"/>
      <c r="AS47" s="91"/>
      <c r="AT47" s="91"/>
      <c r="AU47" s="91"/>
      <c r="AV47" s="91"/>
      <c r="AW47" s="51" t="s">
        <v>2112</v>
      </c>
      <c r="AX47" s="51" t="s">
        <v>2113</v>
      </c>
      <c r="AY47" s="91"/>
      <c r="AZ47" s="91"/>
      <c r="BA47" s="51" t="s">
        <v>2114</v>
      </c>
      <c r="BB47" s="51" t="s">
        <v>2115</v>
      </c>
      <c r="BC47" s="51" t="s">
        <v>2116</v>
      </c>
      <c r="BD47" s="51" t="s">
        <v>2117</v>
      </c>
      <c r="BE47" s="52" t="s">
        <v>2118</v>
      </c>
      <c r="BF47" s="51" t="s">
        <v>2119</v>
      </c>
      <c r="BG47" s="91"/>
      <c r="BH47" s="91"/>
      <c r="BI47" s="51" t="s">
        <v>2120</v>
      </c>
      <c r="BJ47" s="51" t="s">
        <v>2121</v>
      </c>
      <c r="BK47" s="51" t="s">
        <v>2122</v>
      </c>
      <c r="BL47" s="91"/>
      <c r="BM47" s="91"/>
      <c r="BN47" s="51" t="s">
        <v>2123</v>
      </c>
      <c r="BO47" s="91"/>
      <c r="BP47" s="51" t="s">
        <v>2124</v>
      </c>
      <c r="BQ47" s="91"/>
      <c r="BR47" s="91">
        <v>28099</v>
      </c>
      <c r="BS47" s="51" t="s">
        <v>2125</v>
      </c>
      <c r="BT47" s="51" t="s">
        <v>2126</v>
      </c>
      <c r="BU47" s="51" t="s">
        <v>2127</v>
      </c>
      <c r="BV47" s="51" t="s">
        <v>2128</v>
      </c>
      <c r="BW47" s="90"/>
      <c r="BX47" s="90"/>
      <c r="BY47" s="90"/>
      <c r="BZ47" s="92"/>
      <c r="CA47" s="92"/>
      <c r="CB47" s="92"/>
      <c r="CC47" s="92"/>
      <c r="CD47" s="92"/>
      <c r="CE47" s="92"/>
      <c r="CF47" s="53" t="s">
        <v>2129</v>
      </c>
      <c r="CG47" s="53" t="s">
        <v>1024</v>
      </c>
      <c r="CH47" s="92"/>
      <c r="CI47" s="92"/>
      <c r="CJ47" s="53" t="s">
        <v>2071</v>
      </c>
      <c r="CK47" s="53" t="s">
        <v>2130</v>
      </c>
      <c r="CL47" s="53" t="s">
        <v>2131</v>
      </c>
      <c r="CM47" s="53" t="s">
        <v>2132</v>
      </c>
      <c r="CN47" s="54" t="s">
        <v>2133</v>
      </c>
      <c r="CO47" s="53" t="s">
        <v>868</v>
      </c>
      <c r="CP47" s="92"/>
      <c r="CQ47" s="92"/>
      <c r="CR47" s="53" t="s">
        <v>2134</v>
      </c>
      <c r="CS47" s="53" t="s">
        <v>2135</v>
      </c>
      <c r="CT47" s="53" t="s">
        <v>2136</v>
      </c>
      <c r="CU47" s="92"/>
      <c r="CV47" s="92"/>
      <c r="CW47" s="53" t="s">
        <v>2137</v>
      </c>
      <c r="CX47" s="92"/>
      <c r="CY47" s="53" t="s">
        <v>2138</v>
      </c>
      <c r="CZ47" s="92"/>
      <c r="DA47" s="53" t="s">
        <v>401</v>
      </c>
      <c r="DB47" s="53" t="s">
        <v>2139</v>
      </c>
      <c r="DC47" s="53" t="s">
        <v>2140</v>
      </c>
      <c r="DD47" s="53" t="s">
        <v>2141</v>
      </c>
      <c r="DE47" s="53" t="s">
        <v>1436</v>
      </c>
    </row>
    <row r="48" spans="1:109" ht="36" customHeight="1">
      <c r="A48" s="106"/>
      <c r="B48" s="107"/>
      <c r="C48" s="108"/>
      <c r="D48" s="299" t="s">
        <v>2142</v>
      </c>
      <c r="E48" s="299"/>
      <c r="F48" s="299"/>
      <c r="G48" s="299"/>
      <c r="H48" s="299"/>
      <c r="I48" s="299"/>
      <c r="J48" s="299"/>
      <c r="K48" s="299"/>
      <c r="L48" s="299"/>
      <c r="M48" s="299"/>
      <c r="N48" s="299"/>
      <c r="O48" s="299"/>
      <c r="P48" s="299"/>
      <c r="Q48" s="299"/>
      <c r="R48" s="299"/>
      <c r="S48" s="299"/>
      <c r="T48" s="299"/>
      <c r="U48" s="299"/>
      <c r="V48" s="299"/>
      <c r="W48" s="299"/>
      <c r="X48" s="299"/>
      <c r="Y48" s="299"/>
      <c r="Z48" s="299"/>
      <c r="AA48" s="299"/>
      <c r="AB48" s="299"/>
      <c r="AC48" s="299"/>
      <c r="AD48" s="109"/>
      <c r="AE48" s="55"/>
      <c r="AF48" s="55"/>
      <c r="AG48" s="55"/>
      <c r="AH48" s="90"/>
      <c r="AI48" s="90"/>
      <c r="AJ48" s="90"/>
      <c r="AK48" s="90"/>
      <c r="AL48" s="47" t="str">
        <f t="shared" si="0"/>
        <v/>
      </c>
      <c r="AM48" s="47" t="str">
        <f t="shared" si="1"/>
        <v/>
      </c>
      <c r="AO48" s="90"/>
      <c r="AP48" s="43">
        <v>46</v>
      </c>
      <c r="AQ48" s="91"/>
      <c r="AR48" s="91"/>
      <c r="AS48" s="91"/>
      <c r="AT48" s="91"/>
      <c r="AU48" s="91"/>
      <c r="AV48" s="91"/>
      <c r="AW48" s="51" t="s">
        <v>2143</v>
      </c>
      <c r="AX48" s="51" t="s">
        <v>2144</v>
      </c>
      <c r="AY48" s="91"/>
      <c r="AZ48" s="91"/>
      <c r="BA48" s="51" t="s">
        <v>2145</v>
      </c>
      <c r="BB48" s="51" t="s">
        <v>2146</v>
      </c>
      <c r="BC48" s="51" t="s">
        <v>2147</v>
      </c>
      <c r="BD48" s="51" t="s">
        <v>2148</v>
      </c>
      <c r="BE48" s="52" t="s">
        <v>2149</v>
      </c>
      <c r="BF48" s="51" t="s">
        <v>2150</v>
      </c>
      <c r="BG48" s="91"/>
      <c r="BH48" s="91"/>
      <c r="BI48" s="51" t="s">
        <v>2151</v>
      </c>
      <c r="BJ48" s="51" t="s">
        <v>2152</v>
      </c>
      <c r="BK48" s="51" t="s">
        <v>2153</v>
      </c>
      <c r="BL48" s="91"/>
      <c r="BM48" s="91"/>
      <c r="BN48" s="51" t="s">
        <v>2154</v>
      </c>
      <c r="BO48" s="91"/>
      <c r="BP48" s="51" t="s">
        <v>2155</v>
      </c>
      <c r="BQ48" s="91"/>
      <c r="BR48" s="91"/>
      <c r="BS48" s="51" t="s">
        <v>2156</v>
      </c>
      <c r="BT48" s="51" t="s">
        <v>2157</v>
      </c>
      <c r="BU48" s="51" t="s">
        <v>2158</v>
      </c>
      <c r="BV48" s="51" t="s">
        <v>2159</v>
      </c>
      <c r="BW48" s="90"/>
      <c r="BX48" s="90"/>
      <c r="BY48" s="90"/>
      <c r="BZ48" s="92"/>
      <c r="CA48" s="92"/>
      <c r="CB48" s="92"/>
      <c r="CC48" s="92"/>
      <c r="CD48" s="92"/>
      <c r="CE48" s="92"/>
      <c r="CF48" s="53" t="s">
        <v>2160</v>
      </c>
      <c r="CG48" s="53" t="s">
        <v>2161</v>
      </c>
      <c r="CH48" s="92"/>
      <c r="CI48" s="92"/>
      <c r="CJ48" s="53" t="s">
        <v>2162</v>
      </c>
      <c r="CK48" s="53" t="s">
        <v>2163</v>
      </c>
      <c r="CL48" s="53" t="s">
        <v>2164</v>
      </c>
      <c r="CM48" s="53" t="s">
        <v>2165</v>
      </c>
      <c r="CN48" s="54" t="s">
        <v>2166</v>
      </c>
      <c r="CO48" s="53" t="s">
        <v>2167</v>
      </c>
      <c r="CP48" s="92"/>
      <c r="CQ48" s="92"/>
      <c r="CR48" s="53" t="s">
        <v>2168</v>
      </c>
      <c r="CS48" s="53" t="s">
        <v>2169</v>
      </c>
      <c r="CT48" s="53" t="s">
        <v>2170</v>
      </c>
      <c r="CU48" s="92"/>
      <c r="CV48" s="92"/>
      <c r="CW48" s="53" t="s">
        <v>2171</v>
      </c>
      <c r="CX48" s="92"/>
      <c r="CY48" s="53" t="s">
        <v>2172</v>
      </c>
      <c r="CZ48" s="92"/>
      <c r="DA48" s="92"/>
      <c r="DB48" s="53" t="s">
        <v>303</v>
      </c>
      <c r="DC48" s="53" t="s">
        <v>2173</v>
      </c>
      <c r="DD48" s="53" t="s">
        <v>2174</v>
      </c>
      <c r="DE48" s="53" t="s">
        <v>2175</v>
      </c>
    </row>
    <row r="49" spans="1:109" ht="6.75" customHeight="1">
      <c r="A49" s="106"/>
      <c r="B49" s="107"/>
      <c r="C49" s="108"/>
      <c r="D49" s="108"/>
      <c r="E49" s="108"/>
      <c r="F49" s="108"/>
      <c r="G49" s="108"/>
      <c r="H49" s="108"/>
      <c r="I49" s="108"/>
      <c r="J49" s="108"/>
      <c r="K49" s="108"/>
      <c r="L49" s="108"/>
      <c r="M49" s="108"/>
      <c r="N49" s="108"/>
      <c r="O49" s="108"/>
      <c r="P49" s="108"/>
      <c r="Q49" s="108"/>
      <c r="R49" s="108"/>
      <c r="S49" s="108"/>
      <c r="T49" s="108"/>
      <c r="U49" s="108"/>
      <c r="V49" s="108"/>
      <c r="W49" s="108"/>
      <c r="X49" s="108"/>
      <c r="Y49" s="108"/>
      <c r="Z49" s="108"/>
      <c r="AA49" s="108"/>
      <c r="AB49" s="108"/>
      <c r="AC49" s="108"/>
      <c r="AD49" s="109"/>
      <c r="AE49" s="55"/>
      <c r="AF49" s="55"/>
      <c r="AG49" s="55"/>
      <c r="AH49" s="90"/>
      <c r="AI49" s="90"/>
      <c r="AJ49" s="90"/>
      <c r="AK49" s="90"/>
      <c r="AL49" s="47" t="str">
        <f t="shared" si="0"/>
        <v/>
      </c>
      <c r="AM49" s="47" t="str">
        <f t="shared" si="1"/>
        <v/>
      </c>
      <c r="AO49" s="90"/>
      <c r="AP49" s="43">
        <v>47</v>
      </c>
      <c r="AQ49" s="91"/>
      <c r="AR49" s="91"/>
      <c r="AS49" s="91"/>
      <c r="AT49" s="91"/>
      <c r="AU49" s="91"/>
      <c r="AV49" s="91"/>
      <c r="AW49" s="51" t="s">
        <v>2176</v>
      </c>
      <c r="AX49" s="51" t="s">
        <v>2177</v>
      </c>
      <c r="AY49" s="91"/>
      <c r="AZ49" s="91"/>
      <c r="BA49" s="51" t="s">
        <v>2178</v>
      </c>
      <c r="BB49" s="51" t="s">
        <v>2179</v>
      </c>
      <c r="BC49" s="51" t="s">
        <v>2180</v>
      </c>
      <c r="BD49" s="51" t="s">
        <v>2181</v>
      </c>
      <c r="BE49" s="52" t="s">
        <v>2182</v>
      </c>
      <c r="BF49" s="51" t="s">
        <v>2183</v>
      </c>
      <c r="BG49" s="91"/>
      <c r="BH49" s="91"/>
      <c r="BI49" s="51" t="s">
        <v>2184</v>
      </c>
      <c r="BJ49" s="51" t="s">
        <v>2185</v>
      </c>
      <c r="BK49" s="51" t="s">
        <v>2186</v>
      </c>
      <c r="BL49" s="91"/>
      <c r="BM49" s="91"/>
      <c r="BN49" s="51" t="s">
        <v>2187</v>
      </c>
      <c r="BO49" s="91"/>
      <c r="BP49" s="51" t="s">
        <v>2188</v>
      </c>
      <c r="BQ49" s="91"/>
      <c r="BR49" s="91"/>
      <c r="BS49" s="51" t="s">
        <v>2189</v>
      </c>
      <c r="BT49" s="51" t="s">
        <v>2190</v>
      </c>
      <c r="BU49" s="51" t="s">
        <v>2191</v>
      </c>
      <c r="BV49" s="51" t="s">
        <v>2192</v>
      </c>
      <c r="BW49" s="90"/>
      <c r="BX49" s="90"/>
      <c r="BY49" s="90"/>
      <c r="BZ49" s="92"/>
      <c r="CA49" s="92"/>
      <c r="CB49" s="92"/>
      <c r="CC49" s="92"/>
      <c r="CD49" s="92"/>
      <c r="CE49" s="92"/>
      <c r="CF49" s="53" t="s">
        <v>2193</v>
      </c>
      <c r="CG49" s="53" t="s">
        <v>997</v>
      </c>
      <c r="CH49" s="92"/>
      <c r="CI49" s="92"/>
      <c r="CJ49" s="53" t="s">
        <v>2194</v>
      </c>
      <c r="CK49" s="53" t="s">
        <v>2195</v>
      </c>
      <c r="CL49" s="53" t="s">
        <v>2196</v>
      </c>
      <c r="CM49" s="53" t="s">
        <v>2197</v>
      </c>
      <c r="CN49" s="54" t="s">
        <v>2198</v>
      </c>
      <c r="CO49" s="53" t="s">
        <v>919</v>
      </c>
      <c r="CP49" s="92"/>
      <c r="CQ49" s="92"/>
      <c r="CR49" s="53" t="s">
        <v>2199</v>
      </c>
      <c r="CS49" s="53" t="s">
        <v>2200</v>
      </c>
      <c r="CT49" s="53" t="s">
        <v>2201</v>
      </c>
      <c r="CU49" s="92"/>
      <c r="CV49" s="92"/>
      <c r="CW49" s="53" t="s">
        <v>2202</v>
      </c>
      <c r="CX49" s="92"/>
      <c r="CY49" s="53" t="s">
        <v>2203</v>
      </c>
      <c r="CZ49" s="92"/>
      <c r="DA49" s="92"/>
      <c r="DB49" s="53" t="s">
        <v>487</v>
      </c>
      <c r="DC49" s="53" t="s">
        <v>2204</v>
      </c>
      <c r="DD49" s="53" t="s">
        <v>2205</v>
      </c>
      <c r="DE49" s="53" t="s">
        <v>2206</v>
      </c>
    </row>
    <row r="50" spans="1:109" ht="48" customHeight="1">
      <c r="A50" s="106"/>
      <c r="B50" s="107"/>
      <c r="C50" s="299" t="s">
        <v>2207</v>
      </c>
      <c r="D50" s="299"/>
      <c r="E50" s="299"/>
      <c r="F50" s="299"/>
      <c r="G50" s="299"/>
      <c r="H50" s="299"/>
      <c r="I50" s="299"/>
      <c r="J50" s="299"/>
      <c r="K50" s="299"/>
      <c r="L50" s="299"/>
      <c r="M50" s="299"/>
      <c r="N50" s="299"/>
      <c r="O50" s="299"/>
      <c r="P50" s="299"/>
      <c r="Q50" s="299"/>
      <c r="R50" s="299"/>
      <c r="S50" s="299"/>
      <c r="T50" s="299"/>
      <c r="U50" s="299"/>
      <c r="V50" s="299"/>
      <c r="W50" s="299"/>
      <c r="X50" s="299"/>
      <c r="Y50" s="299"/>
      <c r="Z50" s="299"/>
      <c r="AA50" s="299"/>
      <c r="AB50" s="299"/>
      <c r="AC50" s="299"/>
      <c r="AD50" s="109"/>
      <c r="AE50" s="55"/>
      <c r="AF50" s="55"/>
      <c r="AG50" s="55"/>
      <c r="AH50" s="90"/>
      <c r="AI50" s="90"/>
      <c r="AJ50" s="90"/>
      <c r="AK50" s="90"/>
      <c r="AL50" s="47" t="str">
        <f t="shared" si="0"/>
        <v/>
      </c>
      <c r="AM50" s="47" t="str">
        <f t="shared" si="1"/>
        <v/>
      </c>
      <c r="AO50" s="90"/>
      <c r="AP50" s="43">
        <v>48</v>
      </c>
      <c r="AQ50" s="91"/>
      <c r="AR50" s="91"/>
      <c r="AS50" s="91"/>
      <c r="AT50" s="91"/>
      <c r="AU50" s="91"/>
      <c r="AV50" s="91"/>
      <c r="AW50" s="51" t="s">
        <v>2208</v>
      </c>
      <c r="AX50" s="51" t="s">
        <v>2209</v>
      </c>
      <c r="AY50" s="91"/>
      <c r="AZ50" s="91"/>
      <c r="BA50" s="91">
        <v>11099</v>
      </c>
      <c r="BB50" s="51" t="s">
        <v>2210</v>
      </c>
      <c r="BC50" s="51" t="s">
        <v>2211</v>
      </c>
      <c r="BD50" s="51" t="s">
        <v>2212</v>
      </c>
      <c r="BE50" s="52" t="s">
        <v>2213</v>
      </c>
      <c r="BF50" s="51" t="s">
        <v>2214</v>
      </c>
      <c r="BG50" s="91"/>
      <c r="BH50" s="91"/>
      <c r="BI50" s="51" t="s">
        <v>2215</v>
      </c>
      <c r="BJ50" s="51" t="s">
        <v>2216</v>
      </c>
      <c r="BK50" s="51" t="s">
        <v>2217</v>
      </c>
      <c r="BL50" s="91"/>
      <c r="BM50" s="91"/>
      <c r="BN50" s="51" t="s">
        <v>2218</v>
      </c>
      <c r="BO50" s="91"/>
      <c r="BP50" s="51" t="s">
        <v>2219</v>
      </c>
      <c r="BQ50" s="91"/>
      <c r="BR50" s="91"/>
      <c r="BS50" s="51" t="s">
        <v>2220</v>
      </c>
      <c r="BT50" s="51" t="s">
        <v>2221</v>
      </c>
      <c r="BU50" s="51" t="s">
        <v>2222</v>
      </c>
      <c r="BV50" s="51" t="s">
        <v>2223</v>
      </c>
      <c r="BW50" s="90"/>
      <c r="BX50" s="90"/>
      <c r="BY50" s="90"/>
      <c r="BZ50" s="92"/>
      <c r="CA50" s="92"/>
      <c r="CB50" s="92"/>
      <c r="CC50" s="92"/>
      <c r="CD50" s="92"/>
      <c r="CE50" s="92"/>
      <c r="CF50" s="53" t="s">
        <v>2224</v>
      </c>
      <c r="CG50" s="53" t="s">
        <v>2225</v>
      </c>
      <c r="CH50" s="92"/>
      <c r="CI50" s="92"/>
      <c r="CJ50" s="53" t="s">
        <v>401</v>
      </c>
      <c r="CK50" s="53" t="s">
        <v>2226</v>
      </c>
      <c r="CL50" s="53" t="s">
        <v>2227</v>
      </c>
      <c r="CM50" s="53" t="s">
        <v>2228</v>
      </c>
      <c r="CN50" s="54" t="s">
        <v>2229</v>
      </c>
      <c r="CO50" s="53" t="s">
        <v>2230</v>
      </c>
      <c r="CP50" s="92"/>
      <c r="CQ50" s="92"/>
      <c r="CR50" s="53" t="s">
        <v>650</v>
      </c>
      <c r="CS50" s="53" t="s">
        <v>2231</v>
      </c>
      <c r="CT50" s="53" t="s">
        <v>1505</v>
      </c>
      <c r="CU50" s="92"/>
      <c r="CV50" s="92"/>
      <c r="CW50" s="53" t="s">
        <v>2232</v>
      </c>
      <c r="CX50" s="92"/>
      <c r="CY50" s="53" t="s">
        <v>2233</v>
      </c>
      <c r="CZ50" s="92"/>
      <c r="DA50" s="92"/>
      <c r="DB50" s="53" t="s">
        <v>483</v>
      </c>
      <c r="DC50" s="53" t="s">
        <v>2234</v>
      </c>
      <c r="DD50" s="53" t="s">
        <v>2235</v>
      </c>
      <c r="DE50" s="53" t="s">
        <v>2236</v>
      </c>
    </row>
    <row r="51" spans="1:109" ht="6.75" customHeight="1">
      <c r="A51" s="106"/>
      <c r="B51" s="107"/>
      <c r="C51" s="108"/>
      <c r="D51" s="108"/>
      <c r="E51" s="108"/>
      <c r="F51" s="108"/>
      <c r="G51" s="108"/>
      <c r="H51" s="108"/>
      <c r="I51" s="108"/>
      <c r="J51" s="108"/>
      <c r="K51" s="108"/>
      <c r="L51" s="108"/>
      <c r="M51" s="108"/>
      <c r="N51" s="108"/>
      <c r="O51" s="108"/>
      <c r="P51" s="108"/>
      <c r="Q51" s="108"/>
      <c r="R51" s="108"/>
      <c r="S51" s="108"/>
      <c r="T51" s="108"/>
      <c r="U51" s="108"/>
      <c r="V51" s="108"/>
      <c r="W51" s="108"/>
      <c r="X51" s="108"/>
      <c r="Y51" s="108"/>
      <c r="Z51" s="108"/>
      <c r="AA51" s="108"/>
      <c r="AB51" s="108"/>
      <c r="AC51" s="108"/>
      <c r="AD51" s="109"/>
      <c r="AE51" s="55"/>
      <c r="AF51" s="55"/>
      <c r="AG51" s="55"/>
      <c r="AH51" s="90"/>
      <c r="AI51" s="90"/>
      <c r="AJ51" s="90"/>
      <c r="AK51" s="90"/>
      <c r="AL51" s="47" t="str">
        <f t="shared" si="0"/>
        <v/>
      </c>
      <c r="AM51" s="47" t="str">
        <f t="shared" si="1"/>
        <v/>
      </c>
      <c r="AO51" s="90"/>
      <c r="AP51" s="43">
        <v>49</v>
      </c>
      <c r="AQ51" s="91"/>
      <c r="AR51" s="91"/>
      <c r="AS51" s="91"/>
      <c r="AT51" s="91"/>
      <c r="AU51" s="91"/>
      <c r="AV51" s="91"/>
      <c r="AW51" s="51" t="s">
        <v>2237</v>
      </c>
      <c r="AX51" s="51" t="s">
        <v>2238</v>
      </c>
      <c r="AY51" s="91"/>
      <c r="AZ51" s="91"/>
      <c r="BA51" s="91"/>
      <c r="BB51" s="51" t="s">
        <v>2239</v>
      </c>
      <c r="BC51" s="51" t="s">
        <v>2240</v>
      </c>
      <c r="BD51" s="51" t="s">
        <v>2241</v>
      </c>
      <c r="BE51" s="52" t="s">
        <v>2242</v>
      </c>
      <c r="BF51" s="51" t="s">
        <v>2243</v>
      </c>
      <c r="BG51" s="91"/>
      <c r="BH51" s="91"/>
      <c r="BI51" s="51" t="s">
        <v>2244</v>
      </c>
      <c r="BJ51" s="51" t="s">
        <v>2245</v>
      </c>
      <c r="BK51" s="51" t="s">
        <v>2246</v>
      </c>
      <c r="BL51" s="91"/>
      <c r="BM51" s="91"/>
      <c r="BN51" s="51" t="s">
        <v>2247</v>
      </c>
      <c r="BO51" s="91"/>
      <c r="BP51" s="51" t="s">
        <v>2248</v>
      </c>
      <c r="BQ51" s="91"/>
      <c r="BR51" s="91"/>
      <c r="BS51" s="51" t="s">
        <v>2249</v>
      </c>
      <c r="BT51" s="51" t="s">
        <v>2250</v>
      </c>
      <c r="BU51" s="51" t="s">
        <v>2251</v>
      </c>
      <c r="BV51" s="51" t="s">
        <v>2252</v>
      </c>
      <c r="BW51" s="90"/>
      <c r="BX51" s="90"/>
      <c r="BY51" s="90"/>
      <c r="BZ51" s="92"/>
      <c r="CA51" s="92"/>
      <c r="CB51" s="92"/>
      <c r="CC51" s="92"/>
      <c r="CD51" s="92"/>
      <c r="CE51" s="92"/>
      <c r="CF51" s="53" t="s">
        <v>919</v>
      </c>
      <c r="CG51" s="53" t="s">
        <v>2253</v>
      </c>
      <c r="CH51" s="92"/>
      <c r="CI51" s="92"/>
      <c r="CJ51" s="92"/>
      <c r="CK51" s="53" t="s">
        <v>2254</v>
      </c>
      <c r="CL51" s="53" t="s">
        <v>2255</v>
      </c>
      <c r="CM51" s="53" t="s">
        <v>337</v>
      </c>
      <c r="CN51" s="54" t="s">
        <v>2256</v>
      </c>
      <c r="CO51" s="53" t="s">
        <v>1133</v>
      </c>
      <c r="CP51" s="92"/>
      <c r="CQ51" s="92"/>
      <c r="CR51" s="53" t="s">
        <v>1637</v>
      </c>
      <c r="CS51" s="53" t="s">
        <v>2257</v>
      </c>
      <c r="CT51" s="53" t="s">
        <v>2258</v>
      </c>
      <c r="CU51" s="92"/>
      <c r="CV51" s="92"/>
      <c r="CW51" s="53" t="s">
        <v>2259</v>
      </c>
      <c r="CX51" s="92"/>
      <c r="CY51" s="53" t="s">
        <v>2260</v>
      </c>
      <c r="CZ51" s="92"/>
      <c r="DA51" s="92"/>
      <c r="DB51" s="53" t="s">
        <v>2261</v>
      </c>
      <c r="DC51" s="53" t="s">
        <v>2262</v>
      </c>
      <c r="DD51" s="53" t="s">
        <v>2263</v>
      </c>
      <c r="DE51" s="53" t="s">
        <v>2264</v>
      </c>
    </row>
    <row r="52" spans="1:109" ht="24" customHeight="1">
      <c r="A52" s="106"/>
      <c r="B52" s="107"/>
      <c r="C52" s="299" t="s">
        <v>2265</v>
      </c>
      <c r="D52" s="299"/>
      <c r="E52" s="299"/>
      <c r="F52" s="299"/>
      <c r="G52" s="299"/>
      <c r="H52" s="299"/>
      <c r="I52" s="299"/>
      <c r="J52" s="299"/>
      <c r="K52" s="299"/>
      <c r="L52" s="299"/>
      <c r="M52" s="299"/>
      <c r="N52" s="299"/>
      <c r="O52" s="299"/>
      <c r="P52" s="299"/>
      <c r="Q52" s="299"/>
      <c r="R52" s="299"/>
      <c r="S52" s="299"/>
      <c r="T52" s="299"/>
      <c r="U52" s="299"/>
      <c r="V52" s="299"/>
      <c r="W52" s="299"/>
      <c r="X52" s="299"/>
      <c r="Y52" s="299"/>
      <c r="Z52" s="299"/>
      <c r="AA52" s="299"/>
      <c r="AB52" s="299"/>
      <c r="AC52" s="299"/>
      <c r="AD52" s="109"/>
      <c r="AE52" s="55"/>
      <c r="AF52" s="55"/>
      <c r="AG52" s="55"/>
      <c r="AH52" s="90"/>
      <c r="AI52" s="90"/>
      <c r="AJ52" s="90"/>
      <c r="AK52" s="90"/>
      <c r="AL52" s="47" t="str">
        <f t="shared" si="0"/>
        <v/>
      </c>
      <c r="AM52" s="47" t="str">
        <f t="shared" si="1"/>
        <v/>
      </c>
      <c r="AO52" s="90"/>
      <c r="AP52" s="43">
        <v>50</v>
      </c>
      <c r="AQ52" s="91"/>
      <c r="AR52" s="91"/>
      <c r="AS52" s="91"/>
      <c r="AT52" s="91"/>
      <c r="AU52" s="91"/>
      <c r="AV52" s="91"/>
      <c r="AW52" s="51" t="s">
        <v>2266</v>
      </c>
      <c r="AX52" s="51" t="s">
        <v>2267</v>
      </c>
      <c r="AY52" s="91"/>
      <c r="AZ52" s="91"/>
      <c r="BA52" s="91"/>
      <c r="BB52" s="51" t="s">
        <v>2268</v>
      </c>
      <c r="BC52" s="51" t="s">
        <v>2269</v>
      </c>
      <c r="BD52" s="51" t="s">
        <v>2270</v>
      </c>
      <c r="BE52" s="52" t="s">
        <v>2271</v>
      </c>
      <c r="BF52" s="51" t="s">
        <v>2272</v>
      </c>
      <c r="BG52" s="91"/>
      <c r="BH52" s="91"/>
      <c r="BI52" s="51" t="s">
        <v>2273</v>
      </c>
      <c r="BJ52" s="51" t="s">
        <v>2274</v>
      </c>
      <c r="BK52" s="51" t="s">
        <v>2275</v>
      </c>
      <c r="BL52" s="91"/>
      <c r="BM52" s="91"/>
      <c r="BN52" s="51" t="s">
        <v>2276</v>
      </c>
      <c r="BO52" s="91"/>
      <c r="BP52" s="51" t="s">
        <v>2277</v>
      </c>
      <c r="BQ52" s="91"/>
      <c r="BR52" s="91"/>
      <c r="BS52" s="51" t="s">
        <v>2278</v>
      </c>
      <c r="BT52" s="51" t="s">
        <v>2279</v>
      </c>
      <c r="BU52" s="51" t="s">
        <v>2280</v>
      </c>
      <c r="BV52" s="51" t="s">
        <v>2281</v>
      </c>
      <c r="BW52" s="90"/>
      <c r="BX52" s="90"/>
      <c r="BY52" s="90"/>
      <c r="BZ52" s="92"/>
      <c r="CA52" s="92"/>
      <c r="CB52" s="92"/>
      <c r="CC52" s="92"/>
      <c r="CD52" s="92"/>
      <c r="CE52" s="92"/>
      <c r="CF52" s="53" t="s">
        <v>2282</v>
      </c>
      <c r="CG52" s="53" t="s">
        <v>2283</v>
      </c>
      <c r="CH52" s="92"/>
      <c r="CI52" s="92"/>
      <c r="CJ52" s="92"/>
      <c r="CK52" s="53" t="s">
        <v>2284</v>
      </c>
      <c r="CL52" s="53" t="s">
        <v>2285</v>
      </c>
      <c r="CM52" s="53" t="s">
        <v>2286</v>
      </c>
      <c r="CN52" s="54" t="s">
        <v>2287</v>
      </c>
      <c r="CO52" s="53" t="s">
        <v>2288</v>
      </c>
      <c r="CP52" s="92"/>
      <c r="CQ52" s="92"/>
      <c r="CR52" s="53" t="s">
        <v>2289</v>
      </c>
      <c r="CS52" s="53" t="s">
        <v>2290</v>
      </c>
      <c r="CT52" s="53" t="s">
        <v>2291</v>
      </c>
      <c r="CU52" s="92"/>
      <c r="CV52" s="92"/>
      <c r="CW52" s="53" t="s">
        <v>2292</v>
      </c>
      <c r="CX52" s="92"/>
      <c r="CY52" s="53" t="s">
        <v>2293</v>
      </c>
      <c r="CZ52" s="92"/>
      <c r="DA52" s="92"/>
      <c r="DB52" s="53" t="s">
        <v>2294</v>
      </c>
      <c r="DC52" s="53" t="s">
        <v>2295</v>
      </c>
      <c r="DD52" s="53" t="s">
        <v>2296</v>
      </c>
      <c r="DE52" s="53" t="s">
        <v>2297</v>
      </c>
    </row>
    <row r="53" spans="1:109" ht="6.75" customHeight="1">
      <c r="B53" s="93"/>
      <c r="C53" s="96"/>
      <c r="D53" s="96"/>
      <c r="E53" s="96"/>
      <c r="F53" s="96"/>
      <c r="G53" s="96"/>
      <c r="H53" s="96"/>
      <c r="I53" s="96"/>
      <c r="J53" s="96"/>
      <c r="K53" s="96"/>
      <c r="L53" s="96"/>
      <c r="M53" s="96"/>
      <c r="N53" s="96"/>
      <c r="O53" s="96"/>
      <c r="P53" s="96"/>
      <c r="Q53" s="96"/>
      <c r="R53" s="96"/>
      <c r="S53" s="96"/>
      <c r="T53" s="96"/>
      <c r="U53" s="96"/>
      <c r="V53" s="96"/>
      <c r="W53" s="96"/>
      <c r="X53" s="96"/>
      <c r="Y53" s="96"/>
      <c r="Z53" s="96"/>
      <c r="AA53" s="96"/>
      <c r="AB53" s="96"/>
      <c r="AC53" s="96"/>
      <c r="AD53" s="95"/>
      <c r="AH53" s="90"/>
      <c r="AI53" s="90"/>
      <c r="AJ53" s="90"/>
      <c r="AK53" s="90"/>
      <c r="AL53" s="47" t="str">
        <f t="shared" si="0"/>
        <v/>
      </c>
      <c r="AM53" s="47" t="str">
        <f t="shared" si="1"/>
        <v/>
      </c>
      <c r="AO53" s="90"/>
      <c r="AP53" s="43">
        <v>51</v>
      </c>
      <c r="AQ53" s="91"/>
      <c r="AR53" s="91"/>
      <c r="AS53" s="91"/>
      <c r="AT53" s="91"/>
      <c r="AU53" s="91"/>
      <c r="AV53" s="91"/>
      <c r="AW53" s="51" t="s">
        <v>2298</v>
      </c>
      <c r="AX53" s="51" t="s">
        <v>2299</v>
      </c>
      <c r="AY53" s="91"/>
      <c r="AZ53" s="91"/>
      <c r="BA53" s="91"/>
      <c r="BB53" s="51" t="s">
        <v>2300</v>
      </c>
      <c r="BC53" s="51" t="s">
        <v>2301</v>
      </c>
      <c r="BD53" s="51" t="s">
        <v>2302</v>
      </c>
      <c r="BE53" s="52" t="s">
        <v>2303</v>
      </c>
      <c r="BF53" s="51" t="s">
        <v>2304</v>
      </c>
      <c r="BG53" s="91"/>
      <c r="BH53" s="91"/>
      <c r="BI53" s="51" t="s">
        <v>2305</v>
      </c>
      <c r="BJ53" s="51" t="s">
        <v>2306</v>
      </c>
      <c r="BK53" s="51" t="s">
        <v>2307</v>
      </c>
      <c r="BL53" s="91"/>
      <c r="BM53" s="91"/>
      <c r="BN53" s="51" t="s">
        <v>2308</v>
      </c>
      <c r="BO53" s="91"/>
      <c r="BP53" s="51" t="s">
        <v>2309</v>
      </c>
      <c r="BQ53" s="91"/>
      <c r="BR53" s="91"/>
      <c r="BS53" s="51" t="s">
        <v>2310</v>
      </c>
      <c r="BT53" s="51" t="s">
        <v>2311</v>
      </c>
      <c r="BU53" s="51" t="s">
        <v>2312</v>
      </c>
      <c r="BV53" s="51" t="s">
        <v>2313</v>
      </c>
      <c r="BW53" s="90"/>
      <c r="BX53" s="90"/>
      <c r="BY53" s="90"/>
      <c r="BZ53" s="92"/>
      <c r="CA53" s="92"/>
      <c r="CB53" s="92"/>
      <c r="CC53" s="92"/>
      <c r="CD53" s="92"/>
      <c r="CE53" s="92"/>
      <c r="CF53" s="53" t="s">
        <v>2314</v>
      </c>
      <c r="CG53" s="53" t="s">
        <v>2315</v>
      </c>
      <c r="CH53" s="92"/>
      <c r="CI53" s="92"/>
      <c r="CJ53" s="92"/>
      <c r="CK53" s="53" t="s">
        <v>2316</v>
      </c>
      <c r="CL53" s="53" t="s">
        <v>2317</v>
      </c>
      <c r="CM53" s="53" t="s">
        <v>2318</v>
      </c>
      <c r="CN53" s="54" t="s">
        <v>2319</v>
      </c>
      <c r="CO53" s="53" t="s">
        <v>2320</v>
      </c>
      <c r="CP53" s="92"/>
      <c r="CQ53" s="92"/>
      <c r="CR53" s="53" t="s">
        <v>2321</v>
      </c>
      <c r="CS53" s="53" t="s">
        <v>2322</v>
      </c>
      <c r="CT53" s="53" t="s">
        <v>2323</v>
      </c>
      <c r="CU53" s="92"/>
      <c r="CV53" s="92"/>
      <c r="CW53" s="53" t="s">
        <v>2324</v>
      </c>
      <c r="CX53" s="92"/>
      <c r="CY53" s="53" t="s">
        <v>1304</v>
      </c>
      <c r="CZ53" s="92"/>
      <c r="DA53" s="92"/>
      <c r="DB53" s="53" t="s">
        <v>2325</v>
      </c>
      <c r="DC53" s="53" t="s">
        <v>2326</v>
      </c>
      <c r="DD53" s="53" t="s">
        <v>2327</v>
      </c>
      <c r="DE53" s="53" t="s">
        <v>2328</v>
      </c>
    </row>
    <row r="54" spans="1:109" ht="60" customHeight="1">
      <c r="A54" s="56"/>
      <c r="B54" s="93"/>
      <c r="C54" s="299" t="s">
        <v>2329</v>
      </c>
      <c r="D54" s="299"/>
      <c r="E54" s="299"/>
      <c r="F54" s="299"/>
      <c r="G54" s="299"/>
      <c r="H54" s="299"/>
      <c r="I54" s="299"/>
      <c r="J54" s="299"/>
      <c r="K54" s="299"/>
      <c r="L54" s="299"/>
      <c r="M54" s="299"/>
      <c r="N54" s="299"/>
      <c r="O54" s="299"/>
      <c r="P54" s="299"/>
      <c r="Q54" s="299"/>
      <c r="R54" s="299"/>
      <c r="S54" s="299"/>
      <c r="T54" s="299"/>
      <c r="U54" s="299"/>
      <c r="V54" s="299"/>
      <c r="W54" s="299"/>
      <c r="X54" s="299"/>
      <c r="Y54" s="299"/>
      <c r="Z54" s="299"/>
      <c r="AA54" s="299"/>
      <c r="AB54" s="299"/>
      <c r="AC54" s="299"/>
      <c r="AD54" s="95"/>
      <c r="AE54" s="46"/>
      <c r="AF54" s="46"/>
      <c r="AG54" s="46"/>
      <c r="AH54" s="90"/>
      <c r="AI54" s="90"/>
      <c r="AJ54" s="90"/>
      <c r="AK54" s="90"/>
      <c r="AL54" s="47" t="str">
        <f t="shared" si="0"/>
        <v/>
      </c>
      <c r="AM54" s="47" t="str">
        <f t="shared" si="1"/>
        <v/>
      </c>
      <c r="AO54" s="90"/>
      <c r="AP54" s="43">
        <v>52</v>
      </c>
      <c r="AQ54" s="91"/>
      <c r="AR54" s="91"/>
      <c r="AS54" s="91"/>
      <c r="AT54" s="91"/>
      <c r="AU54" s="91"/>
      <c r="AV54" s="91"/>
      <c r="AW54" s="51" t="s">
        <v>2330</v>
      </c>
      <c r="AX54" s="51" t="s">
        <v>2331</v>
      </c>
      <c r="AY54" s="91"/>
      <c r="AZ54" s="91"/>
      <c r="BA54" s="91"/>
      <c r="BB54" s="51" t="s">
        <v>2332</v>
      </c>
      <c r="BC54" s="51" t="s">
        <v>2333</v>
      </c>
      <c r="BD54" s="51" t="s">
        <v>2334</v>
      </c>
      <c r="BE54" s="52" t="s">
        <v>2335</v>
      </c>
      <c r="BF54" s="51" t="s">
        <v>2336</v>
      </c>
      <c r="BG54" s="91"/>
      <c r="BH54" s="91"/>
      <c r="BI54" s="51" t="s">
        <v>2337</v>
      </c>
      <c r="BJ54" s="51" t="s">
        <v>2338</v>
      </c>
      <c r="BK54" s="51" t="s">
        <v>2339</v>
      </c>
      <c r="BL54" s="91"/>
      <c r="BM54" s="91"/>
      <c r="BN54" s="51" t="s">
        <v>2340</v>
      </c>
      <c r="BO54" s="91"/>
      <c r="BP54" s="51" t="s">
        <v>2341</v>
      </c>
      <c r="BQ54" s="91"/>
      <c r="BR54" s="91"/>
      <c r="BS54" s="51" t="s">
        <v>2342</v>
      </c>
      <c r="BT54" s="51" t="s">
        <v>2343</v>
      </c>
      <c r="BU54" s="51" t="s">
        <v>2344</v>
      </c>
      <c r="BV54" s="51" t="s">
        <v>2345</v>
      </c>
      <c r="BW54" s="90"/>
      <c r="BX54" s="90"/>
      <c r="BY54" s="90"/>
      <c r="BZ54" s="92"/>
      <c r="CA54" s="92"/>
      <c r="CB54" s="92"/>
      <c r="CC54" s="92"/>
      <c r="CD54" s="92"/>
      <c r="CE54" s="92"/>
      <c r="CF54" s="53" t="s">
        <v>2346</v>
      </c>
      <c r="CG54" s="53" t="s">
        <v>1026</v>
      </c>
      <c r="CH54" s="92"/>
      <c r="CI54" s="92"/>
      <c r="CJ54" s="92"/>
      <c r="CK54" s="53" t="s">
        <v>2347</v>
      </c>
      <c r="CL54" s="53" t="s">
        <v>2348</v>
      </c>
      <c r="CM54" s="53" t="s">
        <v>2349</v>
      </c>
      <c r="CN54" s="54" t="s">
        <v>2350</v>
      </c>
      <c r="CO54" s="53" t="s">
        <v>2351</v>
      </c>
      <c r="CP54" s="92"/>
      <c r="CQ54" s="92"/>
      <c r="CR54" s="53" t="s">
        <v>2352</v>
      </c>
      <c r="CS54" s="53" t="s">
        <v>2353</v>
      </c>
      <c r="CT54" s="53" t="s">
        <v>2354</v>
      </c>
      <c r="CU54" s="92"/>
      <c r="CV54" s="92"/>
      <c r="CW54" s="53" t="s">
        <v>2355</v>
      </c>
      <c r="CX54" s="92"/>
      <c r="CY54" s="53" t="s">
        <v>884</v>
      </c>
      <c r="CZ54" s="92"/>
      <c r="DA54" s="92"/>
      <c r="DB54" s="53" t="s">
        <v>2356</v>
      </c>
      <c r="DC54" s="53" t="s">
        <v>2357</v>
      </c>
      <c r="DD54" s="53" t="s">
        <v>2358</v>
      </c>
      <c r="DE54" s="53" t="s">
        <v>2359</v>
      </c>
    </row>
    <row r="55" spans="1:109" ht="6.75" customHeight="1">
      <c r="A55" s="56"/>
      <c r="B55" s="93"/>
      <c r="C55" s="96"/>
      <c r="D55" s="96"/>
      <c r="E55" s="96"/>
      <c r="F55" s="96"/>
      <c r="G55" s="96"/>
      <c r="H55" s="96"/>
      <c r="I55" s="96"/>
      <c r="J55" s="96"/>
      <c r="K55" s="96"/>
      <c r="L55" s="96"/>
      <c r="M55" s="96"/>
      <c r="N55" s="96"/>
      <c r="O55" s="96"/>
      <c r="P55" s="96"/>
      <c r="Q55" s="96"/>
      <c r="R55" s="96"/>
      <c r="S55" s="96"/>
      <c r="T55" s="96"/>
      <c r="U55" s="96"/>
      <c r="V55" s="96"/>
      <c r="W55" s="96"/>
      <c r="X55" s="96"/>
      <c r="Y55" s="96"/>
      <c r="Z55" s="96"/>
      <c r="AA55" s="96"/>
      <c r="AB55" s="96"/>
      <c r="AC55" s="96"/>
      <c r="AD55" s="95"/>
      <c r="AE55" s="46"/>
      <c r="AF55" s="46"/>
      <c r="AG55" s="46"/>
      <c r="AH55" s="90"/>
      <c r="AI55" s="90"/>
      <c r="AJ55" s="90"/>
      <c r="AK55" s="90"/>
      <c r="AL55" s="47" t="str">
        <f t="shared" si="0"/>
        <v/>
      </c>
      <c r="AM55" s="47" t="str">
        <f t="shared" si="1"/>
        <v/>
      </c>
      <c r="AO55" s="90"/>
      <c r="AP55" s="43">
        <v>53</v>
      </c>
      <c r="AQ55" s="91"/>
      <c r="AR55" s="91"/>
      <c r="AS55" s="91"/>
      <c r="AT55" s="91"/>
      <c r="AU55" s="91"/>
      <c r="AV55" s="91"/>
      <c r="AW55" s="51" t="s">
        <v>2360</v>
      </c>
      <c r="AX55" s="51" t="s">
        <v>2361</v>
      </c>
      <c r="AY55" s="91"/>
      <c r="AZ55" s="91"/>
      <c r="BA55" s="91"/>
      <c r="BB55" s="51" t="s">
        <v>2362</v>
      </c>
      <c r="BC55" s="51" t="s">
        <v>2363</v>
      </c>
      <c r="BD55" s="51" t="s">
        <v>2364</v>
      </c>
      <c r="BE55" s="52" t="s">
        <v>2365</v>
      </c>
      <c r="BF55" s="51" t="s">
        <v>2366</v>
      </c>
      <c r="BG55" s="91"/>
      <c r="BH55" s="91"/>
      <c r="BI55" s="91">
        <v>19099</v>
      </c>
      <c r="BJ55" s="51" t="s">
        <v>2367</v>
      </c>
      <c r="BK55" s="51" t="s">
        <v>2368</v>
      </c>
      <c r="BL55" s="91"/>
      <c r="BM55" s="91"/>
      <c r="BN55" s="51" t="s">
        <v>2369</v>
      </c>
      <c r="BO55" s="91"/>
      <c r="BP55" s="51" t="s">
        <v>2370</v>
      </c>
      <c r="BQ55" s="91"/>
      <c r="BR55" s="91"/>
      <c r="BS55" s="51" t="s">
        <v>2371</v>
      </c>
      <c r="BT55" s="51" t="s">
        <v>2372</v>
      </c>
      <c r="BU55" s="51" t="s">
        <v>2373</v>
      </c>
      <c r="BV55" s="51" t="s">
        <v>2374</v>
      </c>
      <c r="BW55" s="90"/>
      <c r="BX55" s="90"/>
      <c r="BY55" s="90"/>
      <c r="BZ55" s="92"/>
      <c r="CA55" s="92"/>
      <c r="CB55" s="92"/>
      <c r="CC55" s="92"/>
      <c r="CD55" s="92"/>
      <c r="CE55" s="92"/>
      <c r="CF55" s="53" t="s">
        <v>2375</v>
      </c>
      <c r="CG55" s="53" t="s">
        <v>2376</v>
      </c>
      <c r="CH55" s="92"/>
      <c r="CI55" s="92"/>
      <c r="CJ55" s="92"/>
      <c r="CK55" s="53" t="s">
        <v>2377</v>
      </c>
      <c r="CL55" s="53" t="s">
        <v>2378</v>
      </c>
      <c r="CM55" s="53" t="s">
        <v>2379</v>
      </c>
      <c r="CN55" s="54" t="s">
        <v>2380</v>
      </c>
      <c r="CO55" s="53" t="s">
        <v>483</v>
      </c>
      <c r="CP55" s="92"/>
      <c r="CQ55" s="92"/>
      <c r="CR55" s="53" t="s">
        <v>401</v>
      </c>
      <c r="CS55" s="53" t="s">
        <v>2381</v>
      </c>
      <c r="CT55" s="53" t="s">
        <v>2382</v>
      </c>
      <c r="CU55" s="92"/>
      <c r="CV55" s="92"/>
      <c r="CW55" s="53" t="s">
        <v>2383</v>
      </c>
      <c r="CX55" s="92"/>
      <c r="CY55" s="53" t="s">
        <v>2384</v>
      </c>
      <c r="CZ55" s="92"/>
      <c r="DA55" s="92"/>
      <c r="DB55" s="53" t="s">
        <v>2385</v>
      </c>
      <c r="DC55" s="53" t="s">
        <v>2386</v>
      </c>
      <c r="DD55" s="53" t="s">
        <v>2387</v>
      </c>
      <c r="DE55" s="53" t="s">
        <v>2388</v>
      </c>
    </row>
    <row r="56" spans="1:109" ht="15" customHeight="1">
      <c r="A56" s="56"/>
      <c r="B56" s="93"/>
      <c r="C56" s="309" t="s">
        <v>2389</v>
      </c>
      <c r="D56" s="309"/>
      <c r="E56" s="309"/>
      <c r="F56" s="309"/>
      <c r="G56" s="309"/>
      <c r="H56" s="309"/>
      <c r="I56" s="309"/>
      <c r="J56" s="309"/>
      <c r="K56" s="309"/>
      <c r="L56" s="309"/>
      <c r="M56" s="309"/>
      <c r="N56" s="309"/>
      <c r="O56" s="309"/>
      <c r="P56" s="309"/>
      <c r="Q56" s="309"/>
      <c r="R56" s="309"/>
      <c r="S56" s="309"/>
      <c r="T56" s="309"/>
      <c r="U56" s="309"/>
      <c r="V56" s="309"/>
      <c r="W56" s="309"/>
      <c r="X56" s="309"/>
      <c r="Y56" s="309"/>
      <c r="Z56" s="309"/>
      <c r="AA56" s="309"/>
      <c r="AB56" s="309"/>
      <c r="AC56" s="309"/>
      <c r="AD56" s="95"/>
      <c r="AE56" s="46"/>
      <c r="AF56" s="46"/>
      <c r="AG56" s="46"/>
      <c r="AH56" s="90"/>
      <c r="AI56" s="90"/>
      <c r="AJ56" s="90"/>
      <c r="AK56" s="90"/>
      <c r="AL56" s="47" t="str">
        <f t="shared" si="0"/>
        <v/>
      </c>
      <c r="AM56" s="47" t="str">
        <f t="shared" si="1"/>
        <v/>
      </c>
      <c r="AO56" s="90"/>
      <c r="AP56" s="43">
        <v>54</v>
      </c>
      <c r="AQ56" s="91"/>
      <c r="AR56" s="91"/>
      <c r="AS56" s="91"/>
      <c r="AT56" s="91"/>
      <c r="AU56" s="91"/>
      <c r="AV56" s="91"/>
      <c r="AW56" s="51" t="s">
        <v>2390</v>
      </c>
      <c r="AX56" s="51" t="s">
        <v>2391</v>
      </c>
      <c r="AY56" s="91"/>
      <c r="AZ56" s="91"/>
      <c r="BA56" s="91"/>
      <c r="BB56" s="51" t="s">
        <v>2392</v>
      </c>
      <c r="BC56" s="51" t="s">
        <v>2393</v>
      </c>
      <c r="BD56" s="51" t="s">
        <v>2394</v>
      </c>
      <c r="BE56" s="52" t="s">
        <v>2395</v>
      </c>
      <c r="BF56" s="51" t="s">
        <v>2396</v>
      </c>
      <c r="BG56" s="91"/>
      <c r="BH56" s="91"/>
      <c r="BI56" s="91"/>
      <c r="BJ56" s="51" t="s">
        <v>2397</v>
      </c>
      <c r="BK56" s="51" t="s">
        <v>2398</v>
      </c>
      <c r="BL56" s="91"/>
      <c r="BM56" s="91"/>
      <c r="BN56" s="51" t="s">
        <v>2399</v>
      </c>
      <c r="BO56" s="91"/>
      <c r="BP56" s="51" t="s">
        <v>2400</v>
      </c>
      <c r="BQ56" s="91"/>
      <c r="BR56" s="91"/>
      <c r="BS56" s="51" t="s">
        <v>2401</v>
      </c>
      <c r="BT56" s="51" t="s">
        <v>2402</v>
      </c>
      <c r="BU56" s="51" t="s">
        <v>2403</v>
      </c>
      <c r="BV56" s="51" t="s">
        <v>2404</v>
      </c>
      <c r="BW56" s="90"/>
      <c r="BX56" s="90"/>
      <c r="BY56" s="90"/>
      <c r="BZ56" s="92"/>
      <c r="CA56" s="92"/>
      <c r="CB56" s="92"/>
      <c r="CC56" s="92"/>
      <c r="CD56" s="92"/>
      <c r="CE56" s="92"/>
      <c r="CF56" s="53" t="s">
        <v>2405</v>
      </c>
      <c r="CG56" s="53" t="s">
        <v>2406</v>
      </c>
      <c r="CH56" s="92"/>
      <c r="CI56" s="92"/>
      <c r="CJ56" s="92"/>
      <c r="CK56" s="53" t="s">
        <v>2407</v>
      </c>
      <c r="CL56" s="53" t="s">
        <v>2408</v>
      </c>
      <c r="CM56" s="53" t="s">
        <v>2409</v>
      </c>
      <c r="CN56" s="54" t="s">
        <v>1477</v>
      </c>
      <c r="CO56" s="53" t="s">
        <v>2410</v>
      </c>
      <c r="CP56" s="92"/>
      <c r="CQ56" s="92"/>
      <c r="CR56" s="92"/>
      <c r="CS56" s="53" t="s">
        <v>2411</v>
      </c>
      <c r="CT56" s="53" t="s">
        <v>2412</v>
      </c>
      <c r="CU56" s="92"/>
      <c r="CV56" s="92"/>
      <c r="CW56" s="53" t="s">
        <v>2413</v>
      </c>
      <c r="CX56" s="92"/>
      <c r="CY56" s="53" t="s">
        <v>2414</v>
      </c>
      <c r="CZ56" s="92"/>
      <c r="DA56" s="92"/>
      <c r="DB56" s="53" t="s">
        <v>2415</v>
      </c>
      <c r="DC56" s="53" t="s">
        <v>2416</v>
      </c>
      <c r="DD56" s="53" t="s">
        <v>2417</v>
      </c>
      <c r="DE56" s="53" t="s">
        <v>2418</v>
      </c>
    </row>
    <row r="57" spans="1:109" ht="6.75" customHeight="1">
      <c r="A57" s="56"/>
      <c r="B57" s="110"/>
      <c r="C57" s="111"/>
      <c r="D57" s="111"/>
      <c r="E57" s="111"/>
      <c r="F57" s="111"/>
      <c r="G57" s="111"/>
      <c r="H57" s="111"/>
      <c r="I57" s="111"/>
      <c r="J57" s="111"/>
      <c r="K57" s="111"/>
      <c r="L57" s="111"/>
      <c r="M57" s="111"/>
      <c r="N57" s="111"/>
      <c r="O57" s="111"/>
      <c r="P57" s="111"/>
      <c r="Q57" s="111"/>
      <c r="R57" s="111"/>
      <c r="S57" s="111"/>
      <c r="T57" s="111"/>
      <c r="U57" s="111"/>
      <c r="V57" s="111"/>
      <c r="W57" s="111"/>
      <c r="X57" s="111"/>
      <c r="Y57" s="111"/>
      <c r="Z57" s="111"/>
      <c r="AA57" s="111"/>
      <c r="AB57" s="111"/>
      <c r="AC57" s="111"/>
      <c r="AD57" s="112"/>
      <c r="AE57" s="46"/>
      <c r="AF57" s="46"/>
      <c r="AG57" s="46"/>
      <c r="AH57" s="90"/>
      <c r="AI57" s="90"/>
      <c r="AJ57" s="90"/>
      <c r="AK57" s="90"/>
      <c r="AL57" s="47" t="str">
        <f t="shared" si="0"/>
        <v/>
      </c>
      <c r="AM57" s="47" t="str">
        <f t="shared" si="1"/>
        <v/>
      </c>
      <c r="AO57" s="90"/>
      <c r="AP57" s="43">
        <v>55</v>
      </c>
      <c r="AQ57" s="91"/>
      <c r="AR57" s="91"/>
      <c r="AS57" s="91"/>
      <c r="AT57" s="91"/>
      <c r="AU57" s="91"/>
      <c r="AV57" s="91"/>
      <c r="AW57" s="51" t="s">
        <v>2419</v>
      </c>
      <c r="AX57" s="51" t="s">
        <v>2420</v>
      </c>
      <c r="AY57" s="91"/>
      <c r="AZ57" s="91"/>
      <c r="BA57" s="91"/>
      <c r="BB57" s="51" t="s">
        <v>2421</v>
      </c>
      <c r="BC57" s="51" t="s">
        <v>2422</v>
      </c>
      <c r="BD57" s="51" t="s">
        <v>2423</v>
      </c>
      <c r="BE57" s="52" t="s">
        <v>2424</v>
      </c>
      <c r="BF57" s="51" t="s">
        <v>2425</v>
      </c>
      <c r="BG57" s="91"/>
      <c r="BH57" s="91"/>
      <c r="BI57" s="91"/>
      <c r="BJ57" s="51" t="s">
        <v>2426</v>
      </c>
      <c r="BK57" s="51" t="s">
        <v>2427</v>
      </c>
      <c r="BL57" s="91"/>
      <c r="BM57" s="91"/>
      <c r="BN57" s="51" t="s">
        <v>2428</v>
      </c>
      <c r="BO57" s="91"/>
      <c r="BP57" s="51" t="s">
        <v>2429</v>
      </c>
      <c r="BQ57" s="91"/>
      <c r="BR57" s="91"/>
      <c r="BS57" s="51" t="s">
        <v>2430</v>
      </c>
      <c r="BT57" s="51" t="s">
        <v>2431</v>
      </c>
      <c r="BU57" s="51" t="s">
        <v>2432</v>
      </c>
      <c r="BV57" s="51" t="s">
        <v>2433</v>
      </c>
      <c r="BW57" s="90"/>
      <c r="BX57" s="90"/>
      <c r="BY57" s="90"/>
      <c r="BZ57" s="92"/>
      <c r="CA57" s="92"/>
      <c r="CB57" s="92"/>
      <c r="CC57" s="92"/>
      <c r="CD57" s="92"/>
      <c r="CE57" s="92"/>
      <c r="CF57" s="53" t="s">
        <v>1883</v>
      </c>
      <c r="CG57" s="53" t="s">
        <v>2434</v>
      </c>
      <c r="CH57" s="92"/>
      <c r="CI57" s="92"/>
      <c r="CJ57" s="92"/>
      <c r="CK57" s="53" t="s">
        <v>2435</v>
      </c>
      <c r="CL57" s="53" t="s">
        <v>2436</v>
      </c>
      <c r="CM57" s="53" t="s">
        <v>2437</v>
      </c>
      <c r="CN57" s="54" t="s">
        <v>1796</v>
      </c>
      <c r="CO57" s="53" t="s">
        <v>997</v>
      </c>
      <c r="CP57" s="92"/>
      <c r="CQ57" s="92"/>
      <c r="CR57" s="92"/>
      <c r="CS57" s="53" t="s">
        <v>2438</v>
      </c>
      <c r="CT57" s="53" t="s">
        <v>2439</v>
      </c>
      <c r="CU57" s="92"/>
      <c r="CV57" s="92"/>
      <c r="CW57" s="53" t="s">
        <v>2440</v>
      </c>
      <c r="CX57" s="92"/>
      <c r="CY57" s="53" t="s">
        <v>2441</v>
      </c>
      <c r="CZ57" s="92"/>
      <c r="DA57" s="92"/>
      <c r="DB57" s="53" t="s">
        <v>2442</v>
      </c>
      <c r="DC57" s="53" t="s">
        <v>2443</v>
      </c>
      <c r="DD57" s="53" t="s">
        <v>2444</v>
      </c>
      <c r="DE57" s="53" t="s">
        <v>2355</v>
      </c>
    </row>
    <row r="58" spans="1:109" ht="84" customHeight="1">
      <c r="A58" s="56"/>
      <c r="B58" s="93"/>
      <c r="C58" s="111"/>
      <c r="D58" s="310" t="s">
        <v>2445</v>
      </c>
      <c r="E58" s="310"/>
      <c r="F58" s="310"/>
      <c r="G58" s="310"/>
      <c r="H58" s="310"/>
      <c r="I58" s="310"/>
      <c r="J58" s="310"/>
      <c r="K58" s="310"/>
      <c r="L58" s="310"/>
      <c r="M58" s="310"/>
      <c r="N58" s="310"/>
      <c r="O58" s="310"/>
      <c r="P58" s="310"/>
      <c r="Q58" s="310"/>
      <c r="R58" s="310"/>
      <c r="S58" s="310"/>
      <c r="T58" s="310"/>
      <c r="U58" s="310"/>
      <c r="V58" s="310"/>
      <c r="W58" s="310"/>
      <c r="X58" s="310"/>
      <c r="Y58" s="310"/>
      <c r="Z58" s="310"/>
      <c r="AA58" s="310"/>
      <c r="AB58" s="310"/>
      <c r="AC58" s="310"/>
      <c r="AD58" s="95"/>
      <c r="AE58" s="46"/>
      <c r="AF58" s="46"/>
      <c r="AG58" s="46"/>
      <c r="AH58" s="90"/>
      <c r="AI58" s="90"/>
      <c r="AJ58" s="90"/>
      <c r="AK58" s="90"/>
      <c r="AL58" s="47" t="str">
        <f t="shared" si="0"/>
        <v/>
      </c>
      <c r="AM58" s="47" t="str">
        <f t="shared" si="1"/>
        <v/>
      </c>
      <c r="AO58" s="90"/>
      <c r="AP58" s="43">
        <v>56</v>
      </c>
      <c r="AQ58" s="91"/>
      <c r="AR58" s="91"/>
      <c r="AS58" s="91"/>
      <c r="AT58" s="91"/>
      <c r="AU58" s="91"/>
      <c r="AV58" s="91"/>
      <c r="AW58" s="51" t="s">
        <v>2446</v>
      </c>
      <c r="AX58" s="51" t="s">
        <v>2447</v>
      </c>
      <c r="AY58" s="91"/>
      <c r="AZ58" s="91"/>
      <c r="BA58" s="91"/>
      <c r="BB58" s="51" t="s">
        <v>2448</v>
      </c>
      <c r="BC58" s="51" t="s">
        <v>2449</v>
      </c>
      <c r="BD58" s="51" t="s">
        <v>2450</v>
      </c>
      <c r="BE58" s="52" t="s">
        <v>2451</v>
      </c>
      <c r="BF58" s="51" t="s">
        <v>2452</v>
      </c>
      <c r="BG58" s="91"/>
      <c r="BH58" s="91"/>
      <c r="BI58" s="91"/>
      <c r="BJ58" s="51" t="s">
        <v>2453</v>
      </c>
      <c r="BK58" s="51" t="s">
        <v>2454</v>
      </c>
      <c r="BL58" s="91"/>
      <c r="BM58" s="91"/>
      <c r="BN58" s="51" t="s">
        <v>2455</v>
      </c>
      <c r="BO58" s="91"/>
      <c r="BP58" s="51" t="s">
        <v>2456</v>
      </c>
      <c r="BQ58" s="91"/>
      <c r="BR58" s="91"/>
      <c r="BS58" s="51" t="s">
        <v>2457</v>
      </c>
      <c r="BT58" s="51" t="s">
        <v>2458</v>
      </c>
      <c r="BU58" s="51" t="s">
        <v>2459</v>
      </c>
      <c r="BV58" s="51" t="s">
        <v>2460</v>
      </c>
      <c r="BW58" s="90"/>
      <c r="BX58" s="90"/>
      <c r="BY58" s="90"/>
      <c r="BZ58" s="92"/>
      <c r="CA58" s="92"/>
      <c r="CB58" s="92"/>
      <c r="CC58" s="92"/>
      <c r="CD58" s="92"/>
      <c r="CE58" s="92"/>
      <c r="CF58" s="53" t="s">
        <v>2461</v>
      </c>
      <c r="CG58" s="53" t="s">
        <v>2462</v>
      </c>
      <c r="CH58" s="92"/>
      <c r="CI58" s="92"/>
      <c r="CJ58" s="92"/>
      <c r="CK58" s="53" t="s">
        <v>2463</v>
      </c>
      <c r="CL58" s="53" t="s">
        <v>2464</v>
      </c>
      <c r="CM58" s="53" t="s">
        <v>1844</v>
      </c>
      <c r="CN58" s="54" t="s">
        <v>2465</v>
      </c>
      <c r="CO58" s="53" t="s">
        <v>2466</v>
      </c>
      <c r="CP58" s="92"/>
      <c r="CQ58" s="92"/>
      <c r="CR58" s="92"/>
      <c r="CS58" s="53" t="s">
        <v>2467</v>
      </c>
      <c r="CT58" s="53" t="s">
        <v>2468</v>
      </c>
      <c r="CU58" s="92"/>
      <c r="CV58" s="92"/>
      <c r="CW58" s="53" t="s">
        <v>1909</v>
      </c>
      <c r="CX58" s="92"/>
      <c r="CY58" s="53" t="s">
        <v>2469</v>
      </c>
      <c r="CZ58" s="92"/>
      <c r="DA58" s="92"/>
      <c r="DB58" s="53" t="s">
        <v>2470</v>
      </c>
      <c r="DC58" s="53" t="s">
        <v>2471</v>
      </c>
      <c r="DD58" s="53" t="s">
        <v>2472</v>
      </c>
      <c r="DE58" s="53" t="s">
        <v>2473</v>
      </c>
    </row>
    <row r="59" spans="1:109" ht="6.75" customHeight="1">
      <c r="A59" s="56"/>
      <c r="B59" s="93"/>
      <c r="C59" s="96"/>
      <c r="D59" s="96"/>
      <c r="E59" s="96"/>
      <c r="F59" s="96"/>
      <c r="G59" s="96"/>
      <c r="H59" s="96"/>
      <c r="I59" s="96"/>
      <c r="J59" s="96"/>
      <c r="K59" s="96"/>
      <c r="L59" s="96"/>
      <c r="M59" s="96"/>
      <c r="N59" s="96"/>
      <c r="O59" s="96"/>
      <c r="P59" s="96"/>
      <c r="Q59" s="96"/>
      <c r="R59" s="96"/>
      <c r="S59" s="96"/>
      <c r="T59" s="96"/>
      <c r="U59" s="96"/>
      <c r="V59" s="96"/>
      <c r="W59" s="96"/>
      <c r="X59" s="96"/>
      <c r="Y59" s="96"/>
      <c r="Z59" s="96"/>
      <c r="AA59" s="96"/>
      <c r="AB59" s="96"/>
      <c r="AC59" s="96"/>
      <c r="AD59" s="95"/>
      <c r="AE59" s="46"/>
      <c r="AF59" s="46"/>
      <c r="AG59" s="46"/>
      <c r="AH59" s="90"/>
      <c r="AI59" s="90"/>
      <c r="AJ59" s="90"/>
      <c r="AK59" s="90"/>
      <c r="AL59" s="47" t="str">
        <f t="shared" si="0"/>
        <v/>
      </c>
      <c r="AM59" s="47" t="str">
        <f t="shared" si="1"/>
        <v/>
      </c>
      <c r="AO59" s="90"/>
      <c r="AP59" s="43">
        <v>57</v>
      </c>
      <c r="AQ59" s="91"/>
      <c r="AR59" s="91"/>
      <c r="AS59" s="91"/>
      <c r="AT59" s="91"/>
      <c r="AU59" s="91"/>
      <c r="AV59" s="91"/>
      <c r="AW59" s="51" t="s">
        <v>2474</v>
      </c>
      <c r="AX59" s="51" t="s">
        <v>2475</v>
      </c>
      <c r="AY59" s="91"/>
      <c r="AZ59" s="91"/>
      <c r="BA59" s="91"/>
      <c r="BB59" s="51" t="s">
        <v>2476</v>
      </c>
      <c r="BC59" s="51" t="s">
        <v>2477</v>
      </c>
      <c r="BD59" s="51" t="s">
        <v>2478</v>
      </c>
      <c r="BE59" s="52" t="s">
        <v>2479</v>
      </c>
      <c r="BF59" s="51" t="s">
        <v>2480</v>
      </c>
      <c r="BG59" s="91"/>
      <c r="BH59" s="91"/>
      <c r="BI59" s="91"/>
      <c r="BJ59" s="51" t="s">
        <v>2481</v>
      </c>
      <c r="BK59" s="51" t="s">
        <v>2482</v>
      </c>
      <c r="BL59" s="91"/>
      <c r="BM59" s="91"/>
      <c r="BN59" s="51" t="s">
        <v>2483</v>
      </c>
      <c r="BO59" s="91"/>
      <c r="BP59" s="51" t="s">
        <v>2484</v>
      </c>
      <c r="BQ59" s="91"/>
      <c r="BR59" s="91"/>
      <c r="BS59" s="51" t="s">
        <v>2485</v>
      </c>
      <c r="BT59" s="51" t="s">
        <v>2486</v>
      </c>
      <c r="BU59" s="51" t="s">
        <v>2487</v>
      </c>
      <c r="BV59" s="51" t="s">
        <v>2488</v>
      </c>
      <c r="BW59" s="90"/>
      <c r="BX59" s="90"/>
      <c r="BY59" s="90"/>
      <c r="BZ59" s="92"/>
      <c r="CA59" s="92"/>
      <c r="CB59" s="92"/>
      <c r="CC59" s="92"/>
      <c r="CD59" s="92"/>
      <c r="CE59" s="92"/>
      <c r="CF59" s="53" t="s">
        <v>2489</v>
      </c>
      <c r="CG59" s="53" t="s">
        <v>884</v>
      </c>
      <c r="CH59" s="92"/>
      <c r="CI59" s="92"/>
      <c r="CJ59" s="92"/>
      <c r="CK59" s="53" t="s">
        <v>2490</v>
      </c>
      <c r="CL59" s="53" t="s">
        <v>2491</v>
      </c>
      <c r="CM59" s="53" t="s">
        <v>878</v>
      </c>
      <c r="CN59" s="54" t="s">
        <v>997</v>
      </c>
      <c r="CO59" s="53" t="s">
        <v>2492</v>
      </c>
      <c r="CP59" s="92"/>
      <c r="CQ59" s="92"/>
      <c r="CR59" s="92"/>
      <c r="CS59" s="53" t="s">
        <v>2493</v>
      </c>
      <c r="CT59" s="53" t="s">
        <v>2494</v>
      </c>
      <c r="CU59" s="92"/>
      <c r="CV59" s="92"/>
      <c r="CW59" s="53" t="s">
        <v>2495</v>
      </c>
      <c r="CX59" s="92"/>
      <c r="CY59" s="53" t="s">
        <v>2496</v>
      </c>
      <c r="CZ59" s="92"/>
      <c r="DA59" s="92"/>
      <c r="DB59" s="53" t="s">
        <v>2497</v>
      </c>
      <c r="DC59" s="53" t="s">
        <v>2498</v>
      </c>
      <c r="DD59" s="53" t="s">
        <v>2499</v>
      </c>
      <c r="DE59" s="53" t="s">
        <v>1644</v>
      </c>
    </row>
    <row r="60" spans="1:109" ht="15" customHeight="1">
      <c r="A60" s="68"/>
      <c r="B60" s="93"/>
      <c r="C60" s="299" t="s">
        <v>2500</v>
      </c>
      <c r="D60" s="299"/>
      <c r="E60" s="299"/>
      <c r="F60" s="299"/>
      <c r="G60" s="299"/>
      <c r="H60" s="299"/>
      <c r="I60" s="299"/>
      <c r="J60" s="299"/>
      <c r="K60" s="299"/>
      <c r="L60" s="299"/>
      <c r="M60" s="299"/>
      <c r="N60" s="299"/>
      <c r="O60" s="299"/>
      <c r="P60" s="299"/>
      <c r="Q60" s="299"/>
      <c r="R60" s="299"/>
      <c r="S60" s="299"/>
      <c r="T60" s="299"/>
      <c r="U60" s="299"/>
      <c r="V60" s="299"/>
      <c r="W60" s="299"/>
      <c r="X60" s="299"/>
      <c r="Y60" s="299"/>
      <c r="Z60" s="299"/>
      <c r="AA60" s="299"/>
      <c r="AB60" s="299"/>
      <c r="AC60" s="299"/>
      <c r="AD60" s="95"/>
      <c r="AE60" s="68"/>
      <c r="AF60" s="68"/>
      <c r="AG60" s="68"/>
      <c r="AH60" s="90"/>
      <c r="AI60" s="90"/>
      <c r="AJ60" s="90"/>
      <c r="AK60" s="90"/>
      <c r="AL60" s="47" t="str">
        <f t="shared" si="0"/>
        <v/>
      </c>
      <c r="AM60" s="47" t="str">
        <f t="shared" si="1"/>
        <v/>
      </c>
      <c r="AO60" s="90"/>
      <c r="AP60" s="43">
        <v>58</v>
      </c>
      <c r="AQ60" s="91"/>
      <c r="AR60" s="91"/>
      <c r="AS60" s="91"/>
      <c r="AT60" s="91"/>
      <c r="AU60" s="91"/>
      <c r="AV60" s="91"/>
      <c r="AW60" s="51" t="s">
        <v>2501</v>
      </c>
      <c r="AX60" s="51" t="s">
        <v>2502</v>
      </c>
      <c r="AY60" s="91"/>
      <c r="AZ60" s="91"/>
      <c r="BA60" s="91"/>
      <c r="BB60" s="51" t="s">
        <v>2503</v>
      </c>
      <c r="BC60" s="51" t="s">
        <v>2504</v>
      </c>
      <c r="BD60" s="51" t="s">
        <v>2505</v>
      </c>
      <c r="BE60" s="52" t="s">
        <v>2506</v>
      </c>
      <c r="BF60" s="51" t="s">
        <v>2507</v>
      </c>
      <c r="BG60" s="91"/>
      <c r="BH60" s="91"/>
      <c r="BI60" s="91"/>
      <c r="BJ60" s="51" t="s">
        <v>2508</v>
      </c>
      <c r="BK60" s="51" t="s">
        <v>2509</v>
      </c>
      <c r="BL60" s="91"/>
      <c r="BM60" s="91"/>
      <c r="BN60" s="51" t="s">
        <v>2510</v>
      </c>
      <c r="BO60" s="91"/>
      <c r="BP60" s="51" t="s">
        <v>2511</v>
      </c>
      <c r="BQ60" s="91"/>
      <c r="BR60" s="91"/>
      <c r="BS60" s="51" t="s">
        <v>2512</v>
      </c>
      <c r="BT60" s="51" t="s">
        <v>2513</v>
      </c>
      <c r="BU60" s="51" t="s">
        <v>2514</v>
      </c>
      <c r="BV60" s="51" t="s">
        <v>2515</v>
      </c>
      <c r="BW60" s="90"/>
      <c r="BX60" s="90"/>
      <c r="BY60" s="90"/>
      <c r="BZ60" s="92"/>
      <c r="CA60" s="92"/>
      <c r="CB60" s="92"/>
      <c r="CC60" s="92"/>
      <c r="CD60" s="92"/>
      <c r="CE60" s="92"/>
      <c r="CF60" s="53" t="s">
        <v>2516</v>
      </c>
      <c r="CG60" s="53" t="s">
        <v>2517</v>
      </c>
      <c r="CH60" s="92"/>
      <c r="CI60" s="92"/>
      <c r="CJ60" s="92"/>
      <c r="CK60" s="53" t="s">
        <v>2518</v>
      </c>
      <c r="CL60" s="53" t="s">
        <v>2519</v>
      </c>
      <c r="CM60" s="53" t="s">
        <v>2520</v>
      </c>
      <c r="CN60" s="54" t="s">
        <v>2521</v>
      </c>
      <c r="CO60" s="53" t="s">
        <v>2522</v>
      </c>
      <c r="CP60" s="92"/>
      <c r="CQ60" s="92"/>
      <c r="CR60" s="92"/>
      <c r="CS60" s="53" t="s">
        <v>2523</v>
      </c>
      <c r="CT60" s="53" t="s">
        <v>2524</v>
      </c>
      <c r="CU60" s="92"/>
      <c r="CV60" s="92"/>
      <c r="CW60" s="53" t="s">
        <v>2525</v>
      </c>
      <c r="CX60" s="92"/>
      <c r="CY60" s="53" t="s">
        <v>2526</v>
      </c>
      <c r="CZ60" s="92"/>
      <c r="DA60" s="92"/>
      <c r="DB60" s="53" t="s">
        <v>2527</v>
      </c>
      <c r="DC60" s="53" t="s">
        <v>2528</v>
      </c>
      <c r="DD60" s="53" t="s">
        <v>2529</v>
      </c>
      <c r="DE60" s="53" t="s">
        <v>2530</v>
      </c>
    </row>
    <row r="61" spans="1:109" ht="6.75" customHeight="1">
      <c r="A61" s="68"/>
      <c r="B61" s="93"/>
      <c r="C61" s="113"/>
      <c r="D61" s="113"/>
      <c r="E61" s="113"/>
      <c r="F61" s="113"/>
      <c r="G61" s="113"/>
      <c r="H61" s="113"/>
      <c r="I61" s="113"/>
      <c r="J61" s="113"/>
      <c r="K61" s="113"/>
      <c r="L61" s="113"/>
      <c r="M61" s="113"/>
      <c r="N61" s="113"/>
      <c r="O61" s="113"/>
      <c r="P61" s="113"/>
      <c r="Q61" s="113"/>
      <c r="R61" s="113"/>
      <c r="S61" s="113"/>
      <c r="T61" s="113"/>
      <c r="U61" s="113"/>
      <c r="V61" s="113"/>
      <c r="W61" s="113"/>
      <c r="X61" s="113"/>
      <c r="Y61" s="113"/>
      <c r="Z61" s="113"/>
      <c r="AA61" s="113"/>
      <c r="AB61" s="113"/>
      <c r="AC61" s="113"/>
      <c r="AD61" s="95"/>
      <c r="AE61" s="68"/>
      <c r="AF61" s="68"/>
      <c r="AG61" s="68"/>
      <c r="AH61" s="90"/>
      <c r="AI61" s="90"/>
      <c r="AJ61" s="90"/>
      <c r="AK61" s="90"/>
      <c r="AL61" s="47" t="str">
        <f t="shared" si="0"/>
        <v/>
      </c>
      <c r="AM61" s="47" t="str">
        <f t="shared" si="1"/>
        <v/>
      </c>
      <c r="AO61" s="90"/>
      <c r="AP61" s="43">
        <v>59</v>
      </c>
      <c r="AQ61" s="91"/>
      <c r="AR61" s="91"/>
      <c r="AS61" s="91"/>
      <c r="AT61" s="91"/>
      <c r="AU61" s="91"/>
      <c r="AV61" s="91"/>
      <c r="AW61" s="51" t="s">
        <v>2531</v>
      </c>
      <c r="AX61" s="51" t="s">
        <v>2532</v>
      </c>
      <c r="AY61" s="91"/>
      <c r="AZ61" s="91"/>
      <c r="BA61" s="91"/>
      <c r="BB61" s="51" t="s">
        <v>2533</v>
      </c>
      <c r="BC61" s="51" t="s">
        <v>2534</v>
      </c>
      <c r="BD61" s="51" t="s">
        <v>2535</v>
      </c>
      <c r="BE61" s="52" t="s">
        <v>2536</v>
      </c>
      <c r="BF61" s="51" t="s">
        <v>2537</v>
      </c>
      <c r="BG61" s="91"/>
      <c r="BH61" s="91"/>
      <c r="BI61" s="91"/>
      <c r="BJ61" s="51" t="s">
        <v>2538</v>
      </c>
      <c r="BK61" s="51" t="s">
        <v>2539</v>
      </c>
      <c r="BL61" s="91"/>
      <c r="BM61" s="91"/>
      <c r="BN61" s="51" t="s">
        <v>2540</v>
      </c>
      <c r="BO61" s="91"/>
      <c r="BP61" s="51" t="s">
        <v>2541</v>
      </c>
      <c r="BQ61" s="91"/>
      <c r="BR61" s="91"/>
      <c r="BS61" s="51" t="s">
        <v>2542</v>
      </c>
      <c r="BT61" s="51" t="s">
        <v>2543</v>
      </c>
      <c r="BU61" s="51" t="s">
        <v>2544</v>
      </c>
      <c r="BV61" s="51" t="s">
        <v>2545</v>
      </c>
      <c r="BW61" s="90"/>
      <c r="BX61" s="90"/>
      <c r="BY61" s="90"/>
      <c r="BZ61" s="92"/>
      <c r="CA61" s="92"/>
      <c r="CB61" s="92"/>
      <c r="CC61" s="92"/>
      <c r="CD61" s="92"/>
      <c r="CE61" s="92"/>
      <c r="CF61" s="53" t="s">
        <v>2546</v>
      </c>
      <c r="CG61" s="53" t="s">
        <v>2547</v>
      </c>
      <c r="CH61" s="92"/>
      <c r="CI61" s="92"/>
      <c r="CJ61" s="92"/>
      <c r="CK61" s="53" t="s">
        <v>2548</v>
      </c>
      <c r="CL61" s="53" t="s">
        <v>2549</v>
      </c>
      <c r="CM61" s="53" t="s">
        <v>2550</v>
      </c>
      <c r="CN61" s="54" t="s">
        <v>2551</v>
      </c>
      <c r="CO61" s="53" t="s">
        <v>2552</v>
      </c>
      <c r="CP61" s="92"/>
      <c r="CQ61" s="92"/>
      <c r="CR61" s="92"/>
      <c r="CS61" s="53" t="s">
        <v>2553</v>
      </c>
      <c r="CT61" s="53" t="s">
        <v>2554</v>
      </c>
      <c r="CU61" s="92"/>
      <c r="CV61" s="92"/>
      <c r="CW61" s="53" t="s">
        <v>2555</v>
      </c>
      <c r="CX61" s="92"/>
      <c r="CY61" s="53" t="s">
        <v>2556</v>
      </c>
      <c r="CZ61" s="92"/>
      <c r="DA61" s="92"/>
      <c r="DB61" s="53" t="s">
        <v>2557</v>
      </c>
      <c r="DC61" s="53" t="s">
        <v>2558</v>
      </c>
      <c r="DD61" s="53" t="s">
        <v>2559</v>
      </c>
      <c r="DE61" s="53" t="s">
        <v>2560</v>
      </c>
    </row>
    <row r="62" spans="1:109" ht="24" customHeight="1">
      <c r="A62" s="68"/>
      <c r="B62" s="93"/>
      <c r="C62" s="113"/>
      <c r="D62" s="299" t="s">
        <v>2561</v>
      </c>
      <c r="E62" s="299"/>
      <c r="F62" s="299"/>
      <c r="G62" s="299"/>
      <c r="H62" s="299"/>
      <c r="I62" s="299"/>
      <c r="J62" s="299"/>
      <c r="K62" s="299"/>
      <c r="L62" s="299"/>
      <c r="M62" s="299"/>
      <c r="N62" s="299"/>
      <c r="O62" s="299"/>
      <c r="P62" s="299"/>
      <c r="Q62" s="299"/>
      <c r="R62" s="299"/>
      <c r="S62" s="299"/>
      <c r="T62" s="299"/>
      <c r="U62" s="299"/>
      <c r="V62" s="299"/>
      <c r="W62" s="299"/>
      <c r="X62" s="299"/>
      <c r="Y62" s="299"/>
      <c r="Z62" s="299"/>
      <c r="AA62" s="299"/>
      <c r="AB62" s="299"/>
      <c r="AC62" s="299"/>
      <c r="AD62" s="95"/>
      <c r="AE62" s="68"/>
      <c r="AF62" s="68"/>
      <c r="AG62" s="68"/>
      <c r="AH62" s="90"/>
      <c r="AI62" s="90"/>
      <c r="AJ62" s="90"/>
      <c r="AK62" s="90"/>
      <c r="AL62" s="47" t="str">
        <f t="shared" si="0"/>
        <v/>
      </c>
      <c r="AM62" s="47" t="str">
        <f t="shared" si="1"/>
        <v/>
      </c>
      <c r="AO62" s="90"/>
      <c r="AP62" s="43">
        <v>60</v>
      </c>
      <c r="AQ62" s="91"/>
      <c r="AR62" s="91"/>
      <c r="AS62" s="91"/>
      <c r="AT62" s="91"/>
      <c r="AU62" s="91"/>
      <c r="AV62" s="91"/>
      <c r="AW62" s="51" t="s">
        <v>2562</v>
      </c>
      <c r="AX62" s="51" t="s">
        <v>2563</v>
      </c>
      <c r="AY62" s="91"/>
      <c r="AZ62" s="91"/>
      <c r="BA62" s="91"/>
      <c r="BB62" s="51" t="s">
        <v>2564</v>
      </c>
      <c r="BC62" s="51" t="s">
        <v>2565</v>
      </c>
      <c r="BD62" s="51" t="s">
        <v>2566</v>
      </c>
      <c r="BE62" s="52" t="s">
        <v>2567</v>
      </c>
      <c r="BF62" s="51" t="s">
        <v>2568</v>
      </c>
      <c r="BG62" s="91"/>
      <c r="BH62" s="91"/>
      <c r="BI62" s="91"/>
      <c r="BJ62" s="51" t="s">
        <v>2569</v>
      </c>
      <c r="BK62" s="51" t="s">
        <v>2570</v>
      </c>
      <c r="BL62" s="91"/>
      <c r="BM62" s="91"/>
      <c r="BN62" s="114">
        <v>24059</v>
      </c>
      <c r="BO62" s="91"/>
      <c r="BP62" s="51" t="s">
        <v>2571</v>
      </c>
      <c r="BQ62" s="91"/>
      <c r="BR62" s="91"/>
      <c r="BS62" s="51" t="s">
        <v>2572</v>
      </c>
      <c r="BT62" s="51" t="s">
        <v>2573</v>
      </c>
      <c r="BU62" s="51" t="s">
        <v>2574</v>
      </c>
      <c r="BV62" s="91">
        <v>32099</v>
      </c>
      <c r="BW62" s="90"/>
      <c r="BX62" s="90"/>
      <c r="BY62" s="90"/>
      <c r="BZ62" s="92"/>
      <c r="CA62" s="92"/>
      <c r="CB62" s="92"/>
      <c r="CC62" s="92"/>
      <c r="CD62" s="92"/>
      <c r="CE62" s="92"/>
      <c r="CF62" s="53" t="s">
        <v>2575</v>
      </c>
      <c r="CG62" s="53" t="s">
        <v>2576</v>
      </c>
      <c r="CH62" s="92"/>
      <c r="CI62" s="92"/>
      <c r="CJ62" s="92"/>
      <c r="CK62" s="53" t="s">
        <v>2577</v>
      </c>
      <c r="CL62" s="53" t="s">
        <v>2578</v>
      </c>
      <c r="CM62" s="53" t="s">
        <v>2579</v>
      </c>
      <c r="CN62" s="54" t="s">
        <v>2580</v>
      </c>
      <c r="CO62" s="53" t="s">
        <v>2581</v>
      </c>
      <c r="CP62" s="92"/>
      <c r="CQ62" s="92"/>
      <c r="CR62" s="92"/>
      <c r="CS62" s="53" t="s">
        <v>2582</v>
      </c>
      <c r="CT62" s="53" t="s">
        <v>2583</v>
      </c>
      <c r="CU62" s="92"/>
      <c r="CV62" s="92"/>
      <c r="CW62" s="115" t="s">
        <v>2584</v>
      </c>
      <c r="CX62" s="92"/>
      <c r="CY62" s="53" t="s">
        <v>2585</v>
      </c>
      <c r="CZ62" s="92"/>
      <c r="DA62" s="92"/>
      <c r="DB62" s="53" t="s">
        <v>2586</v>
      </c>
      <c r="DC62" s="53" t="s">
        <v>2587</v>
      </c>
      <c r="DD62" s="53" t="s">
        <v>1415</v>
      </c>
      <c r="DE62" s="53" t="s">
        <v>401</v>
      </c>
    </row>
    <row r="63" spans="1:109" ht="6.75" customHeight="1">
      <c r="A63" s="68"/>
      <c r="B63" s="93"/>
      <c r="C63" s="113"/>
      <c r="D63" s="108"/>
      <c r="E63" s="108"/>
      <c r="F63" s="108"/>
      <c r="G63" s="108"/>
      <c r="H63" s="108"/>
      <c r="I63" s="108"/>
      <c r="J63" s="108"/>
      <c r="K63" s="108"/>
      <c r="L63" s="108"/>
      <c r="M63" s="108"/>
      <c r="N63" s="108"/>
      <c r="O63" s="108"/>
      <c r="P63" s="108"/>
      <c r="Q63" s="108"/>
      <c r="R63" s="108"/>
      <c r="S63" s="108"/>
      <c r="T63" s="108"/>
      <c r="U63" s="108"/>
      <c r="V63" s="108"/>
      <c r="W63" s="108"/>
      <c r="X63" s="108"/>
      <c r="Y63" s="108"/>
      <c r="Z63" s="108"/>
      <c r="AA63" s="108"/>
      <c r="AB63" s="108"/>
      <c r="AC63" s="108"/>
      <c r="AD63" s="95"/>
      <c r="AE63" s="68"/>
      <c r="AF63" s="68"/>
      <c r="AG63" s="68"/>
      <c r="AH63" s="90"/>
      <c r="AI63" s="90"/>
      <c r="AJ63" s="90"/>
      <c r="AK63" s="90"/>
      <c r="AL63" s="47" t="str">
        <f t="shared" si="0"/>
        <v/>
      </c>
      <c r="AM63" s="47" t="str">
        <f t="shared" si="1"/>
        <v/>
      </c>
      <c r="AO63" s="90"/>
      <c r="AP63" s="43">
        <v>61</v>
      </c>
      <c r="AQ63" s="91"/>
      <c r="AR63" s="91"/>
      <c r="AS63" s="91"/>
      <c r="AT63" s="91"/>
      <c r="AU63" s="91"/>
      <c r="AV63" s="91"/>
      <c r="AW63" s="51" t="s">
        <v>2588</v>
      </c>
      <c r="AX63" s="51" t="s">
        <v>2589</v>
      </c>
      <c r="AY63" s="91"/>
      <c r="AZ63" s="91"/>
      <c r="BA63" s="91"/>
      <c r="BB63" s="51" t="s">
        <v>2590</v>
      </c>
      <c r="BC63" s="51" t="s">
        <v>2591</v>
      </c>
      <c r="BD63" s="51" t="s">
        <v>2592</v>
      </c>
      <c r="BE63" s="52" t="s">
        <v>2593</v>
      </c>
      <c r="BF63" s="51" t="s">
        <v>2594</v>
      </c>
      <c r="BG63" s="91"/>
      <c r="BH63" s="91"/>
      <c r="BI63" s="91"/>
      <c r="BJ63" s="51" t="s">
        <v>2595</v>
      </c>
      <c r="BK63" s="51" t="s">
        <v>2596</v>
      </c>
      <c r="BL63" s="91"/>
      <c r="BM63" s="91"/>
      <c r="BN63" s="91">
        <v>24099</v>
      </c>
      <c r="BO63" s="91"/>
      <c r="BP63" s="51" t="s">
        <v>2597</v>
      </c>
      <c r="BQ63" s="91"/>
      <c r="BR63" s="91"/>
      <c r="BS63" s="51" t="s">
        <v>2598</v>
      </c>
      <c r="BT63" s="51" t="s">
        <v>2599</v>
      </c>
      <c r="BU63" s="51" t="s">
        <v>2600</v>
      </c>
      <c r="BV63" s="91"/>
      <c r="BW63" s="90"/>
      <c r="BX63" s="90"/>
      <c r="BY63" s="90"/>
      <c r="BZ63" s="92"/>
      <c r="CA63" s="92"/>
      <c r="CB63" s="92"/>
      <c r="CC63" s="92"/>
      <c r="CD63" s="92"/>
      <c r="CE63" s="92"/>
      <c r="CF63" s="53" t="s">
        <v>2601</v>
      </c>
      <c r="CG63" s="53" t="s">
        <v>2602</v>
      </c>
      <c r="CH63" s="92"/>
      <c r="CI63" s="92"/>
      <c r="CJ63" s="92"/>
      <c r="CK63" s="53" t="s">
        <v>2603</v>
      </c>
      <c r="CL63" s="53" t="s">
        <v>2604</v>
      </c>
      <c r="CM63" s="53" t="s">
        <v>2605</v>
      </c>
      <c r="CN63" s="54" t="s">
        <v>2606</v>
      </c>
      <c r="CO63" s="53" t="s">
        <v>2607</v>
      </c>
      <c r="CP63" s="92"/>
      <c r="CQ63" s="92"/>
      <c r="CR63" s="92"/>
      <c r="CS63" s="53" t="s">
        <v>2608</v>
      </c>
      <c r="CT63" s="53" t="s">
        <v>2609</v>
      </c>
      <c r="CU63" s="92"/>
      <c r="CV63" s="92"/>
      <c r="CW63" s="53" t="s">
        <v>401</v>
      </c>
      <c r="CX63" s="92"/>
      <c r="CY63" s="53" t="s">
        <v>2610</v>
      </c>
      <c r="CZ63" s="92"/>
      <c r="DA63" s="92"/>
      <c r="DB63" s="53" t="s">
        <v>2611</v>
      </c>
      <c r="DC63" s="53" t="s">
        <v>2612</v>
      </c>
      <c r="DD63" s="53" t="s">
        <v>1271</v>
      </c>
      <c r="DE63" s="92"/>
    </row>
    <row r="64" spans="1:109" ht="24" customHeight="1">
      <c r="A64" s="68"/>
      <c r="B64" s="93"/>
      <c r="C64" s="113"/>
      <c r="D64" s="299" t="s">
        <v>2613</v>
      </c>
      <c r="E64" s="299"/>
      <c r="F64" s="299"/>
      <c r="G64" s="299"/>
      <c r="H64" s="299"/>
      <c r="I64" s="299"/>
      <c r="J64" s="299"/>
      <c r="K64" s="299"/>
      <c r="L64" s="299"/>
      <c r="M64" s="299"/>
      <c r="N64" s="299"/>
      <c r="O64" s="299"/>
      <c r="P64" s="299"/>
      <c r="Q64" s="299"/>
      <c r="R64" s="299"/>
      <c r="S64" s="299"/>
      <c r="T64" s="299"/>
      <c r="U64" s="299"/>
      <c r="V64" s="299"/>
      <c r="W64" s="299"/>
      <c r="X64" s="299"/>
      <c r="Y64" s="299"/>
      <c r="Z64" s="299"/>
      <c r="AA64" s="299"/>
      <c r="AB64" s="299"/>
      <c r="AC64" s="299"/>
      <c r="AD64" s="95"/>
      <c r="AE64" s="68"/>
      <c r="AF64" s="68"/>
      <c r="AG64" s="68"/>
      <c r="AH64" s="90"/>
      <c r="AI64" s="90"/>
      <c r="AJ64" s="90"/>
      <c r="AK64" s="90"/>
      <c r="AL64" s="47" t="str">
        <f t="shared" si="0"/>
        <v/>
      </c>
      <c r="AM64" s="47" t="str">
        <f t="shared" si="1"/>
        <v/>
      </c>
      <c r="AO64" s="90"/>
      <c r="AP64" s="43">
        <v>62</v>
      </c>
      <c r="AQ64" s="91"/>
      <c r="AR64" s="91"/>
      <c r="AS64" s="91"/>
      <c r="AT64" s="91"/>
      <c r="AU64" s="91"/>
      <c r="AV64" s="91"/>
      <c r="AW64" s="51" t="s">
        <v>2614</v>
      </c>
      <c r="AX64" s="51" t="s">
        <v>2615</v>
      </c>
      <c r="AY64" s="91"/>
      <c r="AZ64" s="91"/>
      <c r="BA64" s="91"/>
      <c r="BB64" s="51" t="s">
        <v>2616</v>
      </c>
      <c r="BC64" s="51" t="s">
        <v>2617</v>
      </c>
      <c r="BD64" s="51" t="s">
        <v>2618</v>
      </c>
      <c r="BE64" s="52" t="s">
        <v>2619</v>
      </c>
      <c r="BF64" s="51" t="s">
        <v>2620</v>
      </c>
      <c r="BG64" s="91"/>
      <c r="BH64" s="91"/>
      <c r="BI64" s="91"/>
      <c r="BJ64" s="51" t="s">
        <v>2621</v>
      </c>
      <c r="BK64" s="51" t="s">
        <v>2622</v>
      </c>
      <c r="BL64" s="91"/>
      <c r="BM64" s="91"/>
      <c r="BN64" s="91"/>
      <c r="BO64" s="91"/>
      <c r="BP64" s="51" t="s">
        <v>2623</v>
      </c>
      <c r="BQ64" s="91"/>
      <c r="BR64" s="91"/>
      <c r="BS64" s="91">
        <v>29099</v>
      </c>
      <c r="BT64" s="51" t="s">
        <v>2624</v>
      </c>
      <c r="BU64" s="51" t="s">
        <v>2625</v>
      </c>
      <c r="BV64" s="91"/>
      <c r="BW64" s="90"/>
      <c r="BX64" s="90"/>
      <c r="BY64" s="90"/>
      <c r="BZ64" s="92"/>
      <c r="CA64" s="92"/>
      <c r="CB64" s="92"/>
      <c r="CC64" s="92"/>
      <c r="CD64" s="92"/>
      <c r="CE64" s="92"/>
      <c r="CF64" s="53" t="s">
        <v>2626</v>
      </c>
      <c r="CG64" s="53" t="s">
        <v>2627</v>
      </c>
      <c r="CH64" s="92"/>
      <c r="CI64" s="92"/>
      <c r="CJ64" s="92"/>
      <c r="CK64" s="53" t="s">
        <v>2628</v>
      </c>
      <c r="CL64" s="53" t="s">
        <v>2629</v>
      </c>
      <c r="CM64" s="53" t="s">
        <v>2630</v>
      </c>
      <c r="CN64" s="54" t="s">
        <v>2631</v>
      </c>
      <c r="CO64" s="53" t="s">
        <v>1026</v>
      </c>
      <c r="CP64" s="92"/>
      <c r="CQ64" s="92"/>
      <c r="CR64" s="92"/>
      <c r="CS64" s="53" t="s">
        <v>2632</v>
      </c>
      <c r="CT64" s="53" t="s">
        <v>1171</v>
      </c>
      <c r="CU64" s="92"/>
      <c r="CV64" s="92"/>
      <c r="CW64" s="92"/>
      <c r="CX64" s="92"/>
      <c r="CY64" s="53" t="s">
        <v>2633</v>
      </c>
      <c r="CZ64" s="92"/>
      <c r="DA64" s="92"/>
      <c r="DB64" s="53" t="s">
        <v>401</v>
      </c>
      <c r="DC64" s="53" t="s">
        <v>2634</v>
      </c>
      <c r="DD64" s="53" t="s">
        <v>2635</v>
      </c>
      <c r="DE64" s="92"/>
    </row>
    <row r="65" spans="1:109" ht="6.75" customHeight="1">
      <c r="A65" s="68"/>
      <c r="B65" s="93"/>
      <c r="C65" s="113"/>
      <c r="D65" s="108"/>
      <c r="E65" s="108"/>
      <c r="F65" s="108"/>
      <c r="G65" s="108"/>
      <c r="H65" s="108"/>
      <c r="I65" s="108"/>
      <c r="J65" s="108"/>
      <c r="K65" s="108"/>
      <c r="L65" s="108"/>
      <c r="M65" s="108"/>
      <c r="N65" s="108"/>
      <c r="O65" s="108"/>
      <c r="P65" s="108"/>
      <c r="Q65" s="108"/>
      <c r="R65" s="108"/>
      <c r="S65" s="108"/>
      <c r="T65" s="108"/>
      <c r="U65" s="108"/>
      <c r="V65" s="108"/>
      <c r="W65" s="108"/>
      <c r="X65" s="108"/>
      <c r="Y65" s="108"/>
      <c r="Z65" s="108"/>
      <c r="AA65" s="108"/>
      <c r="AB65" s="108"/>
      <c r="AC65" s="108"/>
      <c r="AD65" s="95"/>
      <c r="AE65" s="68"/>
      <c r="AF65" s="68"/>
      <c r="AG65" s="68"/>
      <c r="AH65" s="90"/>
      <c r="AI65" s="90"/>
      <c r="AJ65" s="90"/>
      <c r="AK65" s="90"/>
      <c r="AL65" s="47" t="str">
        <f t="shared" si="0"/>
        <v/>
      </c>
      <c r="AM65" s="47" t="str">
        <f t="shared" si="1"/>
        <v/>
      </c>
      <c r="AO65" s="90"/>
      <c r="AP65" s="43">
        <v>63</v>
      </c>
      <c r="AQ65" s="91"/>
      <c r="AR65" s="91"/>
      <c r="AS65" s="91"/>
      <c r="AT65" s="91"/>
      <c r="AU65" s="91"/>
      <c r="AV65" s="91"/>
      <c r="AW65" s="51" t="s">
        <v>2636</v>
      </c>
      <c r="AX65" s="51" t="s">
        <v>2637</v>
      </c>
      <c r="AY65" s="91"/>
      <c r="AZ65" s="91"/>
      <c r="BA65" s="91"/>
      <c r="BB65" s="51" t="s">
        <v>2638</v>
      </c>
      <c r="BC65" s="51" t="s">
        <v>2639</v>
      </c>
      <c r="BD65" s="51" t="s">
        <v>2640</v>
      </c>
      <c r="BE65" s="52" t="s">
        <v>2641</v>
      </c>
      <c r="BF65" s="51" t="s">
        <v>2642</v>
      </c>
      <c r="BG65" s="91"/>
      <c r="BH65" s="91"/>
      <c r="BI65" s="91"/>
      <c r="BJ65" s="51" t="s">
        <v>2643</v>
      </c>
      <c r="BK65" s="51" t="s">
        <v>2644</v>
      </c>
      <c r="BL65" s="91"/>
      <c r="BM65" s="91"/>
      <c r="BN65" s="91"/>
      <c r="BO65" s="91"/>
      <c r="BP65" s="51" t="s">
        <v>2645</v>
      </c>
      <c r="BQ65" s="91"/>
      <c r="BR65" s="91"/>
      <c r="BS65" s="91"/>
      <c r="BT65" s="51" t="s">
        <v>2646</v>
      </c>
      <c r="BU65" s="51" t="s">
        <v>2647</v>
      </c>
      <c r="BV65" s="91"/>
      <c r="BW65" s="90"/>
      <c r="BX65" s="90"/>
      <c r="BY65" s="90"/>
      <c r="BZ65" s="92"/>
      <c r="CA65" s="92"/>
      <c r="CB65" s="92"/>
      <c r="CC65" s="92"/>
      <c r="CD65" s="92"/>
      <c r="CE65" s="92"/>
      <c r="CF65" s="53" t="s">
        <v>2648</v>
      </c>
      <c r="CG65" s="53" t="s">
        <v>2649</v>
      </c>
      <c r="CH65" s="92"/>
      <c r="CI65" s="92"/>
      <c r="CJ65" s="92"/>
      <c r="CK65" s="53" t="s">
        <v>2650</v>
      </c>
      <c r="CL65" s="53" t="s">
        <v>2651</v>
      </c>
      <c r="CM65" s="53" t="s">
        <v>2652</v>
      </c>
      <c r="CN65" s="54" t="s">
        <v>2653</v>
      </c>
      <c r="CO65" s="53" t="s">
        <v>2654</v>
      </c>
      <c r="CP65" s="92"/>
      <c r="CQ65" s="92"/>
      <c r="CR65" s="92"/>
      <c r="CS65" s="53" t="s">
        <v>2655</v>
      </c>
      <c r="CT65" s="53" t="s">
        <v>2656</v>
      </c>
      <c r="CU65" s="92"/>
      <c r="CV65" s="92"/>
      <c r="CW65" s="92"/>
      <c r="CX65" s="92"/>
      <c r="CY65" s="53" t="s">
        <v>2657</v>
      </c>
      <c r="CZ65" s="92"/>
      <c r="DA65" s="92"/>
      <c r="DB65" s="92"/>
      <c r="DC65" s="53" t="s">
        <v>2658</v>
      </c>
      <c r="DD65" s="53" t="s">
        <v>2659</v>
      </c>
      <c r="DE65" s="92"/>
    </row>
    <row r="66" spans="1:109" ht="24" customHeight="1">
      <c r="A66" s="68"/>
      <c r="B66" s="93"/>
      <c r="C66" s="113"/>
      <c r="D66" s="299" t="s">
        <v>2660</v>
      </c>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95"/>
      <c r="AE66" s="68"/>
      <c r="AF66" s="68"/>
      <c r="AG66" s="68"/>
      <c r="AH66" s="90"/>
      <c r="AI66" s="90"/>
      <c r="AJ66" s="90"/>
      <c r="AK66" s="90"/>
      <c r="AL66" s="47" t="str">
        <f t="shared" si="0"/>
        <v/>
      </c>
      <c r="AM66" s="47" t="str">
        <f t="shared" si="1"/>
        <v/>
      </c>
      <c r="AO66" s="90"/>
      <c r="AP66" s="43">
        <v>64</v>
      </c>
      <c r="AQ66" s="91"/>
      <c r="AR66" s="91"/>
      <c r="AS66" s="91"/>
      <c r="AT66" s="91"/>
      <c r="AU66" s="91"/>
      <c r="AV66" s="91"/>
      <c r="AW66" s="51" t="s">
        <v>2661</v>
      </c>
      <c r="AX66" s="51" t="s">
        <v>2662</v>
      </c>
      <c r="AY66" s="91"/>
      <c r="AZ66" s="91"/>
      <c r="BA66" s="91"/>
      <c r="BB66" s="51" t="s">
        <v>2663</v>
      </c>
      <c r="BC66" s="51" t="s">
        <v>2664</v>
      </c>
      <c r="BD66" s="51" t="s">
        <v>2665</v>
      </c>
      <c r="BE66" s="52" t="s">
        <v>2666</v>
      </c>
      <c r="BF66" s="51" t="s">
        <v>2667</v>
      </c>
      <c r="BG66" s="91"/>
      <c r="BH66" s="91"/>
      <c r="BI66" s="91"/>
      <c r="BJ66" s="51" t="s">
        <v>2668</v>
      </c>
      <c r="BK66" s="51" t="s">
        <v>2669</v>
      </c>
      <c r="BL66" s="91"/>
      <c r="BM66" s="91"/>
      <c r="BN66" s="91"/>
      <c r="BO66" s="91"/>
      <c r="BP66" s="51" t="s">
        <v>2670</v>
      </c>
      <c r="BQ66" s="91"/>
      <c r="BR66" s="91"/>
      <c r="BS66" s="91"/>
      <c r="BT66" s="51" t="s">
        <v>2671</v>
      </c>
      <c r="BU66" s="51" t="s">
        <v>2672</v>
      </c>
      <c r="BV66" s="91"/>
      <c r="BW66" s="90"/>
      <c r="BX66" s="90"/>
      <c r="BY66" s="90"/>
      <c r="BZ66" s="92"/>
      <c r="CA66" s="92"/>
      <c r="CB66" s="92"/>
      <c r="CC66" s="92"/>
      <c r="CD66" s="92"/>
      <c r="CE66" s="92"/>
      <c r="CF66" s="53" t="s">
        <v>2673</v>
      </c>
      <c r="CG66" s="53" t="s">
        <v>2674</v>
      </c>
      <c r="CH66" s="92"/>
      <c r="CI66" s="92"/>
      <c r="CJ66" s="92"/>
      <c r="CK66" s="53" t="s">
        <v>2675</v>
      </c>
      <c r="CL66" s="53" t="s">
        <v>2676</v>
      </c>
      <c r="CM66" s="53" t="s">
        <v>2677</v>
      </c>
      <c r="CN66" s="54" t="s">
        <v>2678</v>
      </c>
      <c r="CO66" s="53" t="s">
        <v>2679</v>
      </c>
      <c r="CP66" s="92"/>
      <c r="CQ66" s="92"/>
      <c r="CR66" s="92"/>
      <c r="CS66" s="53" t="s">
        <v>2680</v>
      </c>
      <c r="CT66" s="53" t="s">
        <v>2681</v>
      </c>
      <c r="CU66" s="92"/>
      <c r="CV66" s="92"/>
      <c r="CW66" s="92"/>
      <c r="CX66" s="92"/>
      <c r="CY66" s="53" t="s">
        <v>2682</v>
      </c>
      <c r="CZ66" s="92"/>
      <c r="DA66" s="92"/>
      <c r="DB66" s="92"/>
      <c r="DC66" s="53" t="s">
        <v>2683</v>
      </c>
      <c r="DD66" s="53" t="s">
        <v>2684</v>
      </c>
      <c r="DE66" s="92"/>
    </row>
    <row r="67" spans="1:109" ht="6.75" customHeight="1">
      <c r="A67" s="68"/>
      <c r="B67" s="93"/>
      <c r="C67" s="113"/>
      <c r="D67" s="108"/>
      <c r="E67" s="108"/>
      <c r="F67" s="108"/>
      <c r="G67" s="108"/>
      <c r="H67" s="108"/>
      <c r="I67" s="108"/>
      <c r="J67" s="108"/>
      <c r="K67" s="108"/>
      <c r="L67" s="108"/>
      <c r="M67" s="108"/>
      <c r="N67" s="108"/>
      <c r="O67" s="108"/>
      <c r="P67" s="108"/>
      <c r="Q67" s="108"/>
      <c r="R67" s="108"/>
      <c r="S67" s="108"/>
      <c r="T67" s="108"/>
      <c r="U67" s="108"/>
      <c r="V67" s="108"/>
      <c r="W67" s="108"/>
      <c r="X67" s="108"/>
      <c r="Y67" s="108"/>
      <c r="Z67" s="108"/>
      <c r="AA67" s="108"/>
      <c r="AB67" s="108"/>
      <c r="AC67" s="108"/>
      <c r="AD67" s="95"/>
      <c r="AE67" s="68"/>
      <c r="AF67" s="68"/>
      <c r="AG67" s="68"/>
      <c r="AH67" s="90"/>
      <c r="AI67" s="90"/>
      <c r="AJ67" s="90"/>
      <c r="AK67" s="90"/>
      <c r="AL67" s="47" t="str">
        <f t="shared" si="0"/>
        <v/>
      </c>
      <c r="AM67" s="47" t="str">
        <f t="shared" si="1"/>
        <v/>
      </c>
      <c r="AO67" s="90"/>
      <c r="AP67" s="43">
        <v>65</v>
      </c>
      <c r="AQ67" s="91"/>
      <c r="AR67" s="91"/>
      <c r="AS67" s="91"/>
      <c r="AT67" s="91"/>
      <c r="AU67" s="91"/>
      <c r="AV67" s="91"/>
      <c r="AW67" s="51" t="s">
        <v>2685</v>
      </c>
      <c r="AX67" s="51" t="s">
        <v>2686</v>
      </c>
      <c r="AY67" s="91"/>
      <c r="AZ67" s="91"/>
      <c r="BA67" s="91"/>
      <c r="BB67" s="51" t="s">
        <v>2687</v>
      </c>
      <c r="BC67" s="51" t="s">
        <v>2688</v>
      </c>
      <c r="BD67" s="51" t="s">
        <v>2689</v>
      </c>
      <c r="BE67" s="52" t="s">
        <v>2690</v>
      </c>
      <c r="BF67" s="51" t="s">
        <v>2691</v>
      </c>
      <c r="BG67" s="91"/>
      <c r="BH67" s="91"/>
      <c r="BI67" s="91"/>
      <c r="BJ67" s="51" t="s">
        <v>2692</v>
      </c>
      <c r="BK67" s="51" t="s">
        <v>2693</v>
      </c>
      <c r="BL67" s="91"/>
      <c r="BM67" s="91"/>
      <c r="BN67" s="91"/>
      <c r="BO67" s="91"/>
      <c r="BP67" s="51" t="s">
        <v>2694</v>
      </c>
      <c r="BQ67" s="91"/>
      <c r="BR67" s="91"/>
      <c r="BS67" s="91"/>
      <c r="BT67" s="51" t="s">
        <v>2695</v>
      </c>
      <c r="BU67" s="51" t="s">
        <v>2696</v>
      </c>
      <c r="BV67" s="91"/>
      <c r="BW67" s="90"/>
      <c r="BX67" s="90"/>
      <c r="BY67" s="90"/>
      <c r="BZ67" s="92"/>
      <c r="CA67" s="92"/>
      <c r="CB67" s="92"/>
      <c r="CC67" s="92"/>
      <c r="CD67" s="92"/>
      <c r="CE67" s="92"/>
      <c r="CF67" s="53" t="s">
        <v>2697</v>
      </c>
      <c r="CG67" s="53" t="s">
        <v>2698</v>
      </c>
      <c r="CH67" s="92"/>
      <c r="CI67" s="92"/>
      <c r="CJ67" s="92"/>
      <c r="CK67" s="53" t="s">
        <v>2699</v>
      </c>
      <c r="CL67" s="53" t="s">
        <v>2700</v>
      </c>
      <c r="CM67" s="53" t="s">
        <v>2701</v>
      </c>
      <c r="CN67" s="54" t="s">
        <v>1076</v>
      </c>
      <c r="CO67" s="53" t="s">
        <v>2702</v>
      </c>
      <c r="CP67" s="92"/>
      <c r="CQ67" s="92"/>
      <c r="CR67" s="92"/>
      <c r="CS67" s="53" t="s">
        <v>2703</v>
      </c>
      <c r="CT67" s="53" t="s">
        <v>2704</v>
      </c>
      <c r="CU67" s="92"/>
      <c r="CV67" s="92"/>
      <c r="CW67" s="92"/>
      <c r="CX67" s="92"/>
      <c r="CY67" s="53" t="s">
        <v>2705</v>
      </c>
      <c r="CZ67" s="92"/>
      <c r="DA67" s="92"/>
      <c r="DB67" s="92"/>
      <c r="DC67" s="53" t="s">
        <v>2706</v>
      </c>
      <c r="DD67" s="53" t="s">
        <v>2707</v>
      </c>
      <c r="DE67" s="92"/>
    </row>
    <row r="68" spans="1:109" ht="36" customHeight="1">
      <c r="A68" s="68"/>
      <c r="B68" s="93"/>
      <c r="C68" s="113"/>
      <c r="D68" s="299" t="s">
        <v>2708</v>
      </c>
      <c r="E68" s="299"/>
      <c r="F68" s="299"/>
      <c r="G68" s="299"/>
      <c r="H68" s="299"/>
      <c r="I68" s="299"/>
      <c r="J68" s="299"/>
      <c r="K68" s="299"/>
      <c r="L68" s="299"/>
      <c r="M68" s="299"/>
      <c r="N68" s="299"/>
      <c r="O68" s="299"/>
      <c r="P68" s="299"/>
      <c r="Q68" s="299"/>
      <c r="R68" s="299"/>
      <c r="S68" s="299"/>
      <c r="T68" s="299"/>
      <c r="U68" s="299"/>
      <c r="V68" s="299"/>
      <c r="W68" s="299"/>
      <c r="X68" s="299"/>
      <c r="Y68" s="299"/>
      <c r="Z68" s="299"/>
      <c r="AA68" s="299"/>
      <c r="AB68" s="299"/>
      <c r="AC68" s="299"/>
      <c r="AD68" s="95"/>
      <c r="AE68" s="68"/>
      <c r="AF68" s="68"/>
      <c r="AG68" s="68"/>
      <c r="AH68" s="90"/>
      <c r="AI68" s="90"/>
      <c r="AJ68" s="90"/>
      <c r="AK68" s="90"/>
      <c r="AL68" s="47" t="str">
        <f t="shared" ref="AL68:AL131" si="2">IFERROR(IF(HLOOKUP($N$10, $BZ$3:$DE$574, $AP68, FALSE )="", "", HLOOKUP($N$10, $BZ$3:$DE$574, $AP68, FALSE)), "")</f>
        <v/>
      </c>
      <c r="AM68" s="47" t="str">
        <f t="shared" ref="AM68:AM131" si="3">IFERROR(IF(AL68="", "", HLOOKUP($N$10, $AQ$3:$BV$574, AP68, FALSE)), "")</f>
        <v/>
      </c>
      <c r="AO68" s="90"/>
      <c r="AP68" s="43">
        <v>66</v>
      </c>
      <c r="AQ68" s="91"/>
      <c r="AR68" s="91"/>
      <c r="AS68" s="91"/>
      <c r="AT68" s="91"/>
      <c r="AU68" s="91"/>
      <c r="AV68" s="91"/>
      <c r="AW68" s="51" t="s">
        <v>2709</v>
      </c>
      <c r="AX68" s="51" t="s">
        <v>2710</v>
      </c>
      <c r="AY68" s="91"/>
      <c r="AZ68" s="91"/>
      <c r="BA68" s="91"/>
      <c r="BB68" s="51" t="s">
        <v>2711</v>
      </c>
      <c r="BC68" s="51" t="s">
        <v>2712</v>
      </c>
      <c r="BD68" s="51" t="s">
        <v>2713</v>
      </c>
      <c r="BE68" s="52" t="s">
        <v>2714</v>
      </c>
      <c r="BF68" s="51" t="s">
        <v>2715</v>
      </c>
      <c r="BG68" s="91"/>
      <c r="BH68" s="91"/>
      <c r="BI68" s="91"/>
      <c r="BJ68" s="51" t="s">
        <v>2716</v>
      </c>
      <c r="BK68" s="51" t="s">
        <v>2717</v>
      </c>
      <c r="BL68" s="91"/>
      <c r="BM68" s="91"/>
      <c r="BN68" s="91"/>
      <c r="BO68" s="91"/>
      <c r="BP68" s="51" t="s">
        <v>2718</v>
      </c>
      <c r="BQ68" s="91"/>
      <c r="BR68" s="91"/>
      <c r="BS68" s="91"/>
      <c r="BT68" s="51" t="s">
        <v>2719</v>
      </c>
      <c r="BU68" s="51" t="s">
        <v>2720</v>
      </c>
      <c r="BV68" s="91"/>
      <c r="BW68" s="90"/>
      <c r="BX68" s="90"/>
      <c r="BY68" s="90"/>
      <c r="BZ68" s="92"/>
      <c r="CA68" s="92"/>
      <c r="CB68" s="92"/>
      <c r="CC68" s="92"/>
      <c r="CD68" s="92"/>
      <c r="CE68" s="92"/>
      <c r="CF68" s="53" t="s">
        <v>2721</v>
      </c>
      <c r="CG68" s="53" t="s">
        <v>2722</v>
      </c>
      <c r="CH68" s="92"/>
      <c r="CI68" s="92"/>
      <c r="CJ68" s="92"/>
      <c r="CK68" s="53" t="s">
        <v>2723</v>
      </c>
      <c r="CL68" s="53" t="s">
        <v>2724</v>
      </c>
      <c r="CM68" s="53" t="s">
        <v>2725</v>
      </c>
      <c r="CN68" s="54" t="s">
        <v>2726</v>
      </c>
      <c r="CO68" s="53" t="s">
        <v>2727</v>
      </c>
      <c r="CP68" s="92"/>
      <c r="CQ68" s="92"/>
      <c r="CR68" s="92"/>
      <c r="CS68" s="53" t="s">
        <v>2728</v>
      </c>
      <c r="CT68" s="53" t="s">
        <v>2729</v>
      </c>
      <c r="CU68" s="92"/>
      <c r="CV68" s="92"/>
      <c r="CW68" s="92"/>
      <c r="CX68" s="92"/>
      <c r="CY68" s="53" t="s">
        <v>2730</v>
      </c>
      <c r="CZ68" s="92"/>
      <c r="DA68" s="92"/>
      <c r="DB68" s="92"/>
      <c r="DC68" s="53" t="s">
        <v>487</v>
      </c>
      <c r="DD68" s="53" t="s">
        <v>463</v>
      </c>
      <c r="DE68" s="92"/>
    </row>
    <row r="69" spans="1:109" ht="6.75" customHeight="1">
      <c r="A69" s="68"/>
      <c r="B69" s="93"/>
      <c r="C69" s="113"/>
      <c r="D69" s="108"/>
      <c r="E69" s="108"/>
      <c r="F69" s="108"/>
      <c r="G69" s="108"/>
      <c r="H69" s="108"/>
      <c r="I69" s="108"/>
      <c r="J69" s="108"/>
      <c r="K69" s="108"/>
      <c r="L69" s="108"/>
      <c r="M69" s="108"/>
      <c r="N69" s="108"/>
      <c r="O69" s="108"/>
      <c r="P69" s="108"/>
      <c r="Q69" s="108"/>
      <c r="R69" s="108"/>
      <c r="S69" s="108"/>
      <c r="T69" s="108"/>
      <c r="U69" s="108"/>
      <c r="V69" s="108"/>
      <c r="W69" s="108"/>
      <c r="X69" s="108"/>
      <c r="Y69" s="108"/>
      <c r="Z69" s="108"/>
      <c r="AA69" s="108"/>
      <c r="AB69" s="108"/>
      <c r="AC69" s="108"/>
      <c r="AD69" s="95"/>
      <c r="AE69" s="68"/>
      <c r="AF69" s="68"/>
      <c r="AG69" s="68"/>
      <c r="AH69" s="90"/>
      <c r="AI69" s="90"/>
      <c r="AJ69" s="90"/>
      <c r="AK69" s="90"/>
      <c r="AL69" s="47" t="str">
        <f t="shared" si="2"/>
        <v/>
      </c>
      <c r="AM69" s="47" t="str">
        <f t="shared" si="3"/>
        <v/>
      </c>
      <c r="AO69" s="90"/>
      <c r="AP69" s="43">
        <v>67</v>
      </c>
      <c r="AQ69" s="91"/>
      <c r="AR69" s="91"/>
      <c r="AS69" s="91"/>
      <c r="AT69" s="91"/>
      <c r="AU69" s="91"/>
      <c r="AV69" s="91"/>
      <c r="AW69" s="51" t="s">
        <v>2731</v>
      </c>
      <c r="AX69" s="51" t="s">
        <v>2732</v>
      </c>
      <c r="AY69" s="91"/>
      <c r="AZ69" s="91"/>
      <c r="BA69" s="91"/>
      <c r="BB69" s="51" t="s">
        <v>2733</v>
      </c>
      <c r="BC69" s="51" t="s">
        <v>2734</v>
      </c>
      <c r="BD69" s="51" t="s">
        <v>2735</v>
      </c>
      <c r="BE69" s="52" t="s">
        <v>2736</v>
      </c>
      <c r="BF69" s="51" t="s">
        <v>2737</v>
      </c>
      <c r="BG69" s="91"/>
      <c r="BH69" s="91"/>
      <c r="BI69" s="91"/>
      <c r="BJ69" s="51" t="s">
        <v>2738</v>
      </c>
      <c r="BK69" s="51" t="s">
        <v>2739</v>
      </c>
      <c r="BL69" s="91"/>
      <c r="BM69" s="91"/>
      <c r="BN69" s="91"/>
      <c r="BO69" s="91"/>
      <c r="BP69" s="51" t="s">
        <v>2740</v>
      </c>
      <c r="BQ69" s="91"/>
      <c r="BR69" s="91"/>
      <c r="BS69" s="91"/>
      <c r="BT69" s="51" t="s">
        <v>2741</v>
      </c>
      <c r="BU69" s="51" t="s">
        <v>2742</v>
      </c>
      <c r="BV69" s="91"/>
      <c r="BW69" s="90"/>
      <c r="BX69" s="90"/>
      <c r="BY69" s="90"/>
      <c r="BZ69" s="92"/>
      <c r="CA69" s="92"/>
      <c r="CB69" s="92"/>
      <c r="CC69" s="92"/>
      <c r="CD69" s="92"/>
      <c r="CE69" s="92"/>
      <c r="CF69" s="53" t="s">
        <v>2743</v>
      </c>
      <c r="CG69" s="53" t="s">
        <v>2744</v>
      </c>
      <c r="CH69" s="92"/>
      <c r="CI69" s="92"/>
      <c r="CJ69" s="92"/>
      <c r="CK69" s="53" t="s">
        <v>2745</v>
      </c>
      <c r="CL69" s="53" t="s">
        <v>2746</v>
      </c>
      <c r="CM69" s="53" t="s">
        <v>2747</v>
      </c>
      <c r="CN69" s="54" t="s">
        <v>2748</v>
      </c>
      <c r="CO69" s="53" t="s">
        <v>2749</v>
      </c>
      <c r="CP69" s="92"/>
      <c r="CQ69" s="92"/>
      <c r="CR69" s="92"/>
      <c r="CS69" s="53" t="s">
        <v>2750</v>
      </c>
      <c r="CT69" s="53" t="s">
        <v>1047</v>
      </c>
      <c r="CU69" s="92"/>
      <c r="CV69" s="92"/>
      <c r="CW69" s="92"/>
      <c r="CX69" s="92"/>
      <c r="CY69" s="53" t="s">
        <v>2751</v>
      </c>
      <c r="CZ69" s="92"/>
      <c r="DA69" s="92"/>
      <c r="DB69" s="92"/>
      <c r="DC69" s="53" t="s">
        <v>2752</v>
      </c>
      <c r="DD69" s="53" t="s">
        <v>2753</v>
      </c>
      <c r="DE69" s="92"/>
    </row>
    <row r="70" spans="1:109" ht="15" customHeight="1">
      <c r="A70" s="68"/>
      <c r="B70" s="93"/>
      <c r="C70" s="113"/>
      <c r="D70" s="299" t="s">
        <v>2754</v>
      </c>
      <c r="E70" s="299"/>
      <c r="F70" s="299"/>
      <c r="G70" s="299"/>
      <c r="H70" s="299"/>
      <c r="I70" s="299"/>
      <c r="J70" s="299"/>
      <c r="K70" s="299"/>
      <c r="L70" s="299"/>
      <c r="M70" s="299"/>
      <c r="N70" s="299"/>
      <c r="O70" s="299"/>
      <c r="P70" s="299"/>
      <c r="Q70" s="299"/>
      <c r="R70" s="299"/>
      <c r="S70" s="299"/>
      <c r="T70" s="299"/>
      <c r="U70" s="299"/>
      <c r="V70" s="299"/>
      <c r="W70" s="299"/>
      <c r="X70" s="299"/>
      <c r="Y70" s="299"/>
      <c r="Z70" s="299"/>
      <c r="AA70" s="299"/>
      <c r="AB70" s="299"/>
      <c r="AC70" s="299"/>
      <c r="AD70" s="95"/>
      <c r="AE70" s="68"/>
      <c r="AF70" s="68"/>
      <c r="AG70" s="68"/>
      <c r="AH70" s="90"/>
      <c r="AI70" s="90"/>
      <c r="AJ70" s="90"/>
      <c r="AK70" s="90"/>
      <c r="AL70" s="47" t="str">
        <f t="shared" si="2"/>
        <v/>
      </c>
      <c r="AM70" s="47" t="str">
        <f t="shared" si="3"/>
        <v/>
      </c>
      <c r="AO70" s="90"/>
      <c r="AP70" s="43">
        <v>68</v>
      </c>
      <c r="AQ70" s="91"/>
      <c r="AR70" s="91"/>
      <c r="AS70" s="91"/>
      <c r="AT70" s="91"/>
      <c r="AU70" s="91"/>
      <c r="AV70" s="91"/>
      <c r="AW70" s="51" t="s">
        <v>2755</v>
      </c>
      <c r="AX70" s="51" t="s">
        <v>2756</v>
      </c>
      <c r="AY70" s="91"/>
      <c r="AZ70" s="91"/>
      <c r="BA70" s="91"/>
      <c r="BB70" s="51" t="s">
        <v>2757</v>
      </c>
      <c r="BC70" s="51" t="s">
        <v>2758</v>
      </c>
      <c r="BD70" s="51" t="s">
        <v>2759</v>
      </c>
      <c r="BE70" s="52" t="s">
        <v>2760</v>
      </c>
      <c r="BF70" s="51" t="s">
        <v>2761</v>
      </c>
      <c r="BG70" s="91"/>
      <c r="BH70" s="91"/>
      <c r="BI70" s="91"/>
      <c r="BJ70" s="51" t="s">
        <v>2762</v>
      </c>
      <c r="BK70" s="51" t="s">
        <v>2763</v>
      </c>
      <c r="BL70" s="91"/>
      <c r="BM70" s="91"/>
      <c r="BN70" s="91"/>
      <c r="BO70" s="91"/>
      <c r="BP70" s="51" t="s">
        <v>2764</v>
      </c>
      <c r="BQ70" s="91"/>
      <c r="BR70" s="91"/>
      <c r="BS70" s="91"/>
      <c r="BT70" s="51" t="s">
        <v>2765</v>
      </c>
      <c r="BU70" s="51" t="s">
        <v>2766</v>
      </c>
      <c r="BV70" s="91"/>
      <c r="BW70" s="90"/>
      <c r="BX70" s="90"/>
      <c r="BY70" s="90"/>
      <c r="BZ70" s="92"/>
      <c r="CA70" s="92"/>
      <c r="CB70" s="92"/>
      <c r="CC70" s="92"/>
      <c r="CD70" s="92"/>
      <c r="CE70" s="92"/>
      <c r="CF70" s="53" t="s">
        <v>2767</v>
      </c>
      <c r="CG70" s="53" t="s">
        <v>2768</v>
      </c>
      <c r="CH70" s="92"/>
      <c r="CI70" s="92"/>
      <c r="CJ70" s="92"/>
      <c r="CK70" s="53" t="s">
        <v>2769</v>
      </c>
      <c r="CL70" s="53" t="s">
        <v>2770</v>
      </c>
      <c r="CM70" s="53" t="s">
        <v>2771</v>
      </c>
      <c r="CN70" s="54" t="s">
        <v>2772</v>
      </c>
      <c r="CO70" s="53" t="s">
        <v>2773</v>
      </c>
      <c r="CP70" s="92"/>
      <c r="CQ70" s="92"/>
      <c r="CR70" s="92"/>
      <c r="CS70" s="53" t="s">
        <v>2774</v>
      </c>
      <c r="CT70" s="53" t="s">
        <v>532</v>
      </c>
      <c r="CU70" s="92"/>
      <c r="CV70" s="92"/>
      <c r="CW70" s="92"/>
      <c r="CX70" s="92"/>
      <c r="CY70" s="53" t="s">
        <v>2355</v>
      </c>
      <c r="CZ70" s="92"/>
      <c r="DA70" s="92"/>
      <c r="DB70" s="92"/>
      <c r="DC70" s="53" t="s">
        <v>2775</v>
      </c>
      <c r="DD70" s="53" t="s">
        <v>2776</v>
      </c>
      <c r="DE70" s="92"/>
    </row>
    <row r="71" spans="1:109" ht="6.75" customHeight="1">
      <c r="A71" s="68"/>
      <c r="B71" s="93"/>
      <c r="C71" s="96"/>
      <c r="D71" s="96"/>
      <c r="E71" s="96"/>
      <c r="F71" s="96"/>
      <c r="G71" s="96"/>
      <c r="H71" s="96"/>
      <c r="I71" s="96"/>
      <c r="J71" s="96"/>
      <c r="K71" s="96"/>
      <c r="L71" s="96"/>
      <c r="M71" s="96"/>
      <c r="N71" s="96"/>
      <c r="O71" s="96"/>
      <c r="P71" s="96"/>
      <c r="Q71" s="96"/>
      <c r="R71" s="96"/>
      <c r="S71" s="96"/>
      <c r="T71" s="96"/>
      <c r="U71" s="96"/>
      <c r="V71" s="96"/>
      <c r="W71" s="96"/>
      <c r="X71" s="96"/>
      <c r="Y71" s="96"/>
      <c r="Z71" s="96"/>
      <c r="AA71" s="96"/>
      <c r="AB71" s="96"/>
      <c r="AC71" s="96"/>
      <c r="AD71" s="95"/>
      <c r="AE71" s="68"/>
      <c r="AF71" s="68"/>
      <c r="AG71" s="68"/>
      <c r="AH71" s="90"/>
      <c r="AI71" s="90"/>
      <c r="AJ71" s="90"/>
      <c r="AK71" s="90"/>
      <c r="AL71" s="47" t="str">
        <f t="shared" si="2"/>
        <v/>
      </c>
      <c r="AM71" s="47" t="str">
        <f t="shared" si="3"/>
        <v/>
      </c>
      <c r="AO71" s="90"/>
      <c r="AP71" s="43">
        <v>69</v>
      </c>
      <c r="AQ71" s="91"/>
      <c r="AR71" s="91"/>
      <c r="AS71" s="91"/>
      <c r="AT71" s="91"/>
      <c r="AU71" s="91"/>
      <c r="AV71" s="91"/>
      <c r="AW71" s="51" t="s">
        <v>2777</v>
      </c>
      <c r="AX71" s="103" t="s">
        <v>2778</v>
      </c>
      <c r="AY71" s="91"/>
      <c r="AZ71" s="91"/>
      <c r="BA71" s="91"/>
      <c r="BB71" s="51" t="s">
        <v>2779</v>
      </c>
      <c r="BC71" s="51" t="s">
        <v>2780</v>
      </c>
      <c r="BD71" s="51" t="s">
        <v>2781</v>
      </c>
      <c r="BE71" s="52" t="s">
        <v>2782</v>
      </c>
      <c r="BF71" s="51" t="s">
        <v>2783</v>
      </c>
      <c r="BG71" s="91"/>
      <c r="BH71" s="91"/>
      <c r="BI71" s="91"/>
      <c r="BJ71" s="51" t="s">
        <v>2784</v>
      </c>
      <c r="BK71" s="51" t="s">
        <v>2785</v>
      </c>
      <c r="BL71" s="91"/>
      <c r="BM71" s="91"/>
      <c r="BN71" s="91"/>
      <c r="BO71" s="91"/>
      <c r="BP71" s="51" t="s">
        <v>2786</v>
      </c>
      <c r="BQ71" s="91"/>
      <c r="BR71" s="91"/>
      <c r="BS71" s="91"/>
      <c r="BT71" s="51" t="s">
        <v>2787</v>
      </c>
      <c r="BU71" s="51" t="s">
        <v>2788</v>
      </c>
      <c r="BV71" s="91"/>
      <c r="BW71" s="90"/>
      <c r="BX71" s="90"/>
      <c r="BY71" s="90"/>
      <c r="BZ71" s="92"/>
      <c r="CA71" s="92"/>
      <c r="CB71" s="92"/>
      <c r="CC71" s="92"/>
      <c r="CD71" s="92"/>
      <c r="CE71" s="92"/>
      <c r="CF71" s="53" t="s">
        <v>2789</v>
      </c>
      <c r="CG71" s="53" t="s">
        <v>401</v>
      </c>
      <c r="CH71" s="92"/>
      <c r="CI71" s="92"/>
      <c r="CJ71" s="92"/>
      <c r="CK71" s="53" t="s">
        <v>2790</v>
      </c>
      <c r="CL71" s="53" t="s">
        <v>2791</v>
      </c>
      <c r="CM71" s="53" t="s">
        <v>2792</v>
      </c>
      <c r="CN71" s="54" t="s">
        <v>2793</v>
      </c>
      <c r="CO71" s="53" t="s">
        <v>2794</v>
      </c>
      <c r="CP71" s="92"/>
      <c r="CQ71" s="92"/>
      <c r="CR71" s="92"/>
      <c r="CS71" s="53" t="s">
        <v>2795</v>
      </c>
      <c r="CT71" s="53" t="s">
        <v>2796</v>
      </c>
      <c r="CU71" s="92"/>
      <c r="CV71" s="92"/>
      <c r="CW71" s="92"/>
      <c r="CX71" s="92"/>
      <c r="CY71" s="53" t="s">
        <v>2797</v>
      </c>
      <c r="CZ71" s="92"/>
      <c r="DA71" s="92"/>
      <c r="DB71" s="92"/>
      <c r="DC71" s="53" t="s">
        <v>2798</v>
      </c>
      <c r="DD71" s="53" t="s">
        <v>2799</v>
      </c>
      <c r="DE71" s="92"/>
    </row>
    <row r="72" spans="1:109" ht="36" customHeight="1">
      <c r="A72" s="68"/>
      <c r="B72" s="93"/>
      <c r="C72" s="304" t="s">
        <v>2800</v>
      </c>
      <c r="D72" s="304"/>
      <c r="E72" s="304"/>
      <c r="F72" s="304"/>
      <c r="G72" s="304"/>
      <c r="H72" s="304"/>
      <c r="I72" s="304"/>
      <c r="J72" s="304"/>
      <c r="K72" s="304"/>
      <c r="L72" s="304"/>
      <c r="M72" s="304"/>
      <c r="N72" s="304"/>
      <c r="O72" s="304"/>
      <c r="P72" s="304"/>
      <c r="Q72" s="304"/>
      <c r="R72" s="304"/>
      <c r="S72" s="304"/>
      <c r="T72" s="304"/>
      <c r="U72" s="304"/>
      <c r="V72" s="304"/>
      <c r="W72" s="304"/>
      <c r="X72" s="304"/>
      <c r="Y72" s="304"/>
      <c r="Z72" s="304"/>
      <c r="AA72" s="304"/>
      <c r="AB72" s="304"/>
      <c r="AC72" s="304"/>
      <c r="AD72" s="95"/>
      <c r="AE72" s="68"/>
      <c r="AF72" s="68"/>
      <c r="AG72" s="68"/>
      <c r="AH72" s="90"/>
      <c r="AI72" s="90"/>
      <c r="AJ72" s="90"/>
      <c r="AK72" s="90"/>
      <c r="AL72" s="47" t="str">
        <f t="shared" si="2"/>
        <v/>
      </c>
      <c r="AM72" s="47" t="str">
        <f t="shared" si="3"/>
        <v/>
      </c>
      <c r="AO72" s="90"/>
      <c r="AP72" s="43">
        <v>70</v>
      </c>
      <c r="AQ72" s="91"/>
      <c r="AR72" s="91"/>
      <c r="AS72" s="91"/>
      <c r="AT72" s="91"/>
      <c r="AU72" s="91"/>
      <c r="AV72" s="91"/>
      <c r="AW72" s="51" t="s">
        <v>2801</v>
      </c>
      <c r="AX72" s="91"/>
      <c r="AY72" s="91"/>
      <c r="AZ72" s="91"/>
      <c r="BA72" s="91"/>
      <c r="BB72" s="51" t="s">
        <v>2802</v>
      </c>
      <c r="BC72" s="51" t="s">
        <v>2803</v>
      </c>
      <c r="BD72" s="51" t="s">
        <v>2804</v>
      </c>
      <c r="BE72" s="52" t="s">
        <v>2805</v>
      </c>
      <c r="BF72" s="51" t="s">
        <v>2806</v>
      </c>
      <c r="BG72" s="91"/>
      <c r="BH72" s="91"/>
      <c r="BI72" s="91"/>
      <c r="BJ72" s="51" t="s">
        <v>2807</v>
      </c>
      <c r="BK72" s="51" t="s">
        <v>2808</v>
      </c>
      <c r="BL72" s="91"/>
      <c r="BM72" s="91"/>
      <c r="BN72" s="91"/>
      <c r="BO72" s="91"/>
      <c r="BP72" s="51" t="s">
        <v>2809</v>
      </c>
      <c r="BQ72" s="91"/>
      <c r="BR72" s="91"/>
      <c r="BS72" s="91"/>
      <c r="BT72" s="51" t="s">
        <v>2810</v>
      </c>
      <c r="BU72" s="51" t="s">
        <v>2811</v>
      </c>
      <c r="BV72" s="91"/>
      <c r="BW72" s="90"/>
      <c r="BX72" s="90"/>
      <c r="BY72" s="90"/>
      <c r="BZ72" s="92"/>
      <c r="CA72" s="92"/>
      <c r="CB72" s="92"/>
      <c r="CC72" s="92"/>
      <c r="CD72" s="92"/>
      <c r="CE72" s="92"/>
      <c r="CF72" s="53" t="s">
        <v>2812</v>
      </c>
      <c r="CG72" s="92"/>
      <c r="CH72" s="92"/>
      <c r="CI72" s="92"/>
      <c r="CJ72" s="92"/>
      <c r="CK72" s="53" t="s">
        <v>2813</v>
      </c>
      <c r="CL72" s="53" t="s">
        <v>2814</v>
      </c>
      <c r="CM72" s="53" t="s">
        <v>2815</v>
      </c>
      <c r="CN72" s="54" t="s">
        <v>2816</v>
      </c>
      <c r="CO72" s="53" t="s">
        <v>2817</v>
      </c>
      <c r="CP72" s="92"/>
      <c r="CQ72" s="92"/>
      <c r="CR72" s="92"/>
      <c r="CS72" s="53" t="s">
        <v>2818</v>
      </c>
      <c r="CT72" s="53" t="s">
        <v>2819</v>
      </c>
      <c r="CU72" s="92"/>
      <c r="CV72" s="92"/>
      <c r="CW72" s="92"/>
      <c r="CX72" s="92"/>
      <c r="CY72" s="53" t="s">
        <v>2820</v>
      </c>
      <c r="CZ72" s="92"/>
      <c r="DA72" s="92"/>
      <c r="DB72" s="92"/>
      <c r="DC72" s="53" t="s">
        <v>2821</v>
      </c>
      <c r="DD72" s="53" t="s">
        <v>2822</v>
      </c>
      <c r="DE72" s="92"/>
    </row>
    <row r="73" spans="1:109" ht="6.75" customHeight="1">
      <c r="A73" s="56"/>
      <c r="B73" s="110"/>
      <c r="C73" s="116"/>
      <c r="D73" s="116"/>
      <c r="E73" s="116"/>
      <c r="F73" s="116"/>
      <c r="G73" s="116"/>
      <c r="H73" s="116"/>
      <c r="I73" s="116"/>
      <c r="J73" s="116"/>
      <c r="K73" s="116"/>
      <c r="L73" s="116"/>
      <c r="M73" s="116"/>
      <c r="N73" s="116"/>
      <c r="O73" s="116"/>
      <c r="P73" s="116"/>
      <c r="Q73" s="116"/>
      <c r="R73" s="116"/>
      <c r="S73" s="116"/>
      <c r="T73" s="116"/>
      <c r="U73" s="116"/>
      <c r="V73" s="116"/>
      <c r="W73" s="116"/>
      <c r="X73" s="116"/>
      <c r="Y73" s="116"/>
      <c r="Z73" s="116"/>
      <c r="AA73" s="116"/>
      <c r="AB73" s="116"/>
      <c r="AC73" s="116"/>
      <c r="AD73" s="112"/>
      <c r="AE73" s="46"/>
      <c r="AF73" s="46"/>
      <c r="AG73" s="46"/>
      <c r="AH73" s="90"/>
      <c r="AI73" s="90"/>
      <c r="AJ73" s="90"/>
      <c r="AK73" s="90"/>
      <c r="AL73" s="47" t="str">
        <f t="shared" si="2"/>
        <v/>
      </c>
      <c r="AM73" s="47" t="str">
        <f t="shared" si="3"/>
        <v/>
      </c>
      <c r="AO73" s="90"/>
      <c r="AP73" s="43">
        <v>71</v>
      </c>
      <c r="AQ73" s="91"/>
      <c r="AR73" s="91"/>
      <c r="AS73" s="91"/>
      <c r="AT73" s="91"/>
      <c r="AU73" s="91"/>
      <c r="AV73" s="91"/>
      <c r="AW73" s="51" t="s">
        <v>2823</v>
      </c>
      <c r="AX73" s="91"/>
      <c r="AY73" s="91"/>
      <c r="AZ73" s="91"/>
      <c r="BA73" s="91"/>
      <c r="BB73" s="51" t="s">
        <v>2824</v>
      </c>
      <c r="BC73" s="51" t="s">
        <v>2825</v>
      </c>
      <c r="BD73" s="51" t="s">
        <v>2826</v>
      </c>
      <c r="BE73" s="52" t="s">
        <v>2827</v>
      </c>
      <c r="BF73" s="51" t="s">
        <v>2828</v>
      </c>
      <c r="BG73" s="91"/>
      <c r="BH73" s="91"/>
      <c r="BI73" s="91"/>
      <c r="BJ73" s="51" t="s">
        <v>2829</v>
      </c>
      <c r="BK73" s="51" t="s">
        <v>2830</v>
      </c>
      <c r="BL73" s="91"/>
      <c r="BM73" s="91"/>
      <c r="BN73" s="91"/>
      <c r="BO73" s="91"/>
      <c r="BP73" s="51" t="s">
        <v>2831</v>
      </c>
      <c r="BQ73" s="91"/>
      <c r="BR73" s="91"/>
      <c r="BS73" s="91"/>
      <c r="BT73" s="51" t="s">
        <v>2832</v>
      </c>
      <c r="BU73" s="51" t="s">
        <v>2833</v>
      </c>
      <c r="BV73" s="91"/>
      <c r="BW73" s="90"/>
      <c r="BX73" s="90"/>
      <c r="BY73" s="90"/>
      <c r="BZ73" s="92"/>
      <c r="CA73" s="92"/>
      <c r="CB73" s="92"/>
      <c r="CC73" s="92"/>
      <c r="CD73" s="92"/>
      <c r="CE73" s="92"/>
      <c r="CF73" s="53" t="s">
        <v>2834</v>
      </c>
      <c r="CG73" s="92"/>
      <c r="CH73" s="92"/>
      <c r="CI73" s="92"/>
      <c r="CJ73" s="92"/>
      <c r="CK73" s="53" t="s">
        <v>2835</v>
      </c>
      <c r="CL73" s="53" t="s">
        <v>2836</v>
      </c>
      <c r="CM73" s="53" t="s">
        <v>2837</v>
      </c>
      <c r="CN73" s="54" t="s">
        <v>214</v>
      </c>
      <c r="CO73" s="53" t="s">
        <v>2838</v>
      </c>
      <c r="CP73" s="92"/>
      <c r="CQ73" s="92"/>
      <c r="CR73" s="92"/>
      <c r="CS73" s="53" t="s">
        <v>2839</v>
      </c>
      <c r="CT73" s="53" t="s">
        <v>2840</v>
      </c>
      <c r="CU73" s="92"/>
      <c r="CV73" s="92"/>
      <c r="CW73" s="92"/>
      <c r="CX73" s="92"/>
      <c r="CY73" s="53" t="s">
        <v>2841</v>
      </c>
      <c r="CZ73" s="92"/>
      <c r="DA73" s="92"/>
      <c r="DB73" s="92"/>
      <c r="DC73" s="53" t="s">
        <v>2842</v>
      </c>
      <c r="DD73" s="53" t="s">
        <v>2843</v>
      </c>
      <c r="DE73" s="92"/>
    </row>
    <row r="74" spans="1:109" ht="72" customHeight="1">
      <c r="A74" s="56"/>
      <c r="B74" s="110"/>
      <c r="C74" s="308" t="s">
        <v>2844</v>
      </c>
      <c r="D74" s="308"/>
      <c r="E74" s="308"/>
      <c r="F74" s="308"/>
      <c r="G74" s="308"/>
      <c r="H74" s="308"/>
      <c r="I74" s="308"/>
      <c r="J74" s="308"/>
      <c r="K74" s="308"/>
      <c r="L74" s="308"/>
      <c r="M74" s="308"/>
      <c r="N74" s="308"/>
      <c r="O74" s="308"/>
      <c r="P74" s="308"/>
      <c r="Q74" s="308"/>
      <c r="R74" s="308"/>
      <c r="S74" s="308"/>
      <c r="T74" s="308"/>
      <c r="U74" s="308"/>
      <c r="V74" s="308"/>
      <c r="W74" s="308"/>
      <c r="X74" s="308"/>
      <c r="Y74" s="308"/>
      <c r="Z74" s="308"/>
      <c r="AA74" s="308"/>
      <c r="AB74" s="308"/>
      <c r="AC74" s="308"/>
      <c r="AD74" s="117"/>
      <c r="AE74" s="46"/>
      <c r="AF74" s="46"/>
      <c r="AG74" s="46"/>
      <c r="AH74" s="90"/>
      <c r="AI74" s="90"/>
      <c r="AJ74" s="90"/>
      <c r="AK74" s="90"/>
      <c r="AL74" s="47" t="str">
        <f t="shared" si="2"/>
        <v/>
      </c>
      <c r="AM74" s="47" t="str">
        <f t="shared" si="3"/>
        <v/>
      </c>
      <c r="AO74" s="90"/>
      <c r="AP74" s="43">
        <v>72</v>
      </c>
      <c r="AQ74" s="91"/>
      <c r="AR74" s="91"/>
      <c r="AS74" s="91"/>
      <c r="AT74" s="91"/>
      <c r="AU74" s="91"/>
      <c r="AV74" s="91"/>
      <c r="AW74" s="51" t="s">
        <v>2845</v>
      </c>
      <c r="AX74" s="91"/>
      <c r="AY74" s="91"/>
      <c r="AZ74" s="91"/>
      <c r="BA74" s="91"/>
      <c r="BB74" s="51" t="s">
        <v>2846</v>
      </c>
      <c r="BC74" s="51" t="s">
        <v>2847</v>
      </c>
      <c r="BD74" s="51" t="s">
        <v>2848</v>
      </c>
      <c r="BE74" s="52" t="s">
        <v>2849</v>
      </c>
      <c r="BF74" s="51" t="s">
        <v>2850</v>
      </c>
      <c r="BG74" s="91"/>
      <c r="BH74" s="91"/>
      <c r="BI74" s="91"/>
      <c r="BJ74" s="51" t="s">
        <v>2851</v>
      </c>
      <c r="BK74" s="51" t="s">
        <v>2852</v>
      </c>
      <c r="BL74" s="91"/>
      <c r="BM74" s="91"/>
      <c r="BN74" s="91"/>
      <c r="BO74" s="91"/>
      <c r="BP74" s="51" t="s">
        <v>2853</v>
      </c>
      <c r="BQ74" s="91"/>
      <c r="BR74" s="91"/>
      <c r="BS74" s="91"/>
      <c r="BT74" s="51" t="s">
        <v>2854</v>
      </c>
      <c r="BU74" s="51" t="s">
        <v>2855</v>
      </c>
      <c r="BV74" s="91"/>
      <c r="BW74" s="90"/>
      <c r="BX74" s="90"/>
      <c r="BY74" s="90"/>
      <c r="BZ74" s="92"/>
      <c r="CA74" s="92"/>
      <c r="CB74" s="92"/>
      <c r="CC74" s="92"/>
      <c r="CD74" s="92"/>
      <c r="CE74" s="92"/>
      <c r="CF74" s="53" t="s">
        <v>2856</v>
      </c>
      <c r="CG74" s="92"/>
      <c r="CH74" s="92"/>
      <c r="CI74" s="92"/>
      <c r="CJ74" s="92"/>
      <c r="CK74" s="53" t="s">
        <v>2857</v>
      </c>
      <c r="CL74" s="53" t="s">
        <v>2858</v>
      </c>
      <c r="CM74" s="53" t="s">
        <v>2859</v>
      </c>
      <c r="CN74" s="54" t="s">
        <v>2860</v>
      </c>
      <c r="CO74" s="53" t="s">
        <v>2861</v>
      </c>
      <c r="CP74" s="92"/>
      <c r="CQ74" s="92"/>
      <c r="CR74" s="92"/>
      <c r="CS74" s="53" t="s">
        <v>2862</v>
      </c>
      <c r="CT74" s="53" t="s">
        <v>2863</v>
      </c>
      <c r="CU74" s="92"/>
      <c r="CV74" s="92"/>
      <c r="CW74" s="92"/>
      <c r="CX74" s="92"/>
      <c r="CY74" s="53" t="s">
        <v>303</v>
      </c>
      <c r="CZ74" s="92"/>
      <c r="DA74" s="92"/>
      <c r="DB74" s="92"/>
      <c r="DC74" s="53" t="s">
        <v>2864</v>
      </c>
      <c r="DD74" s="53" t="s">
        <v>2865</v>
      </c>
      <c r="DE74" s="92"/>
    </row>
    <row r="75" spans="1:109" ht="6.75" customHeight="1">
      <c r="A75" s="56"/>
      <c r="B75" s="110"/>
      <c r="C75" s="111"/>
      <c r="D75" s="111"/>
      <c r="E75" s="111"/>
      <c r="F75" s="111"/>
      <c r="G75" s="111"/>
      <c r="H75" s="111"/>
      <c r="I75" s="111"/>
      <c r="J75" s="111"/>
      <c r="K75" s="111"/>
      <c r="L75" s="111"/>
      <c r="M75" s="111"/>
      <c r="N75" s="111"/>
      <c r="O75" s="111"/>
      <c r="P75" s="111"/>
      <c r="Q75" s="111"/>
      <c r="R75" s="111"/>
      <c r="S75" s="111"/>
      <c r="T75" s="111"/>
      <c r="U75" s="111"/>
      <c r="V75" s="111"/>
      <c r="W75" s="111"/>
      <c r="X75" s="111"/>
      <c r="Y75" s="111"/>
      <c r="Z75" s="111"/>
      <c r="AA75" s="111"/>
      <c r="AB75" s="111"/>
      <c r="AC75" s="111"/>
      <c r="AD75" s="112"/>
      <c r="AE75" s="46"/>
      <c r="AF75" s="46"/>
      <c r="AG75" s="46"/>
      <c r="AH75" s="90"/>
      <c r="AI75" s="90"/>
      <c r="AJ75" s="90"/>
      <c r="AK75" s="90"/>
      <c r="AL75" s="47" t="str">
        <f t="shared" si="2"/>
        <v/>
      </c>
      <c r="AM75" s="47" t="str">
        <f t="shared" si="3"/>
        <v/>
      </c>
      <c r="AO75" s="90"/>
      <c r="AP75" s="43">
        <v>73</v>
      </c>
      <c r="AQ75" s="91"/>
      <c r="AR75" s="91"/>
      <c r="AS75" s="91"/>
      <c r="AT75" s="91"/>
      <c r="AU75" s="91"/>
      <c r="AV75" s="91"/>
      <c r="AW75" s="51" t="s">
        <v>2866</v>
      </c>
      <c r="AX75" s="91"/>
      <c r="AY75" s="91"/>
      <c r="AZ75" s="91"/>
      <c r="BA75" s="91"/>
      <c r="BB75" s="51" t="s">
        <v>2867</v>
      </c>
      <c r="BC75" s="51" t="s">
        <v>2868</v>
      </c>
      <c r="BD75" s="51" t="s">
        <v>2869</v>
      </c>
      <c r="BE75" s="52" t="s">
        <v>2870</v>
      </c>
      <c r="BF75" s="51" t="s">
        <v>2871</v>
      </c>
      <c r="BG75" s="91"/>
      <c r="BH75" s="91"/>
      <c r="BI75" s="91"/>
      <c r="BJ75" s="51" t="s">
        <v>2872</v>
      </c>
      <c r="BK75" s="51" t="s">
        <v>2873</v>
      </c>
      <c r="BL75" s="91"/>
      <c r="BM75" s="91"/>
      <c r="BN75" s="91"/>
      <c r="BO75" s="91"/>
      <c r="BP75" s="51" t="s">
        <v>2874</v>
      </c>
      <c r="BQ75" s="91"/>
      <c r="BR75" s="91"/>
      <c r="BS75" s="91"/>
      <c r="BT75" s="51" t="s">
        <v>2875</v>
      </c>
      <c r="BU75" s="51" t="s">
        <v>2876</v>
      </c>
      <c r="BV75" s="91"/>
      <c r="BW75" s="90"/>
      <c r="BX75" s="90"/>
      <c r="BY75" s="90"/>
      <c r="BZ75" s="92"/>
      <c r="CA75" s="92"/>
      <c r="CB75" s="92"/>
      <c r="CC75" s="92"/>
      <c r="CD75" s="92"/>
      <c r="CE75" s="92"/>
      <c r="CF75" s="53" t="s">
        <v>2877</v>
      </c>
      <c r="CG75" s="92"/>
      <c r="CH75" s="92"/>
      <c r="CI75" s="92"/>
      <c r="CJ75" s="92"/>
      <c r="CK75" s="53" t="s">
        <v>2878</v>
      </c>
      <c r="CL75" s="53" t="s">
        <v>2879</v>
      </c>
      <c r="CM75" s="53" t="s">
        <v>2880</v>
      </c>
      <c r="CN75" s="54" t="s">
        <v>1304</v>
      </c>
      <c r="CO75" s="53" t="s">
        <v>2881</v>
      </c>
      <c r="CP75" s="92"/>
      <c r="CQ75" s="92"/>
      <c r="CR75" s="92"/>
      <c r="CS75" s="53" t="s">
        <v>2882</v>
      </c>
      <c r="CT75" s="53" t="s">
        <v>1464</v>
      </c>
      <c r="CU75" s="92"/>
      <c r="CV75" s="92"/>
      <c r="CW75" s="92"/>
      <c r="CX75" s="92"/>
      <c r="CY75" s="53" t="s">
        <v>2883</v>
      </c>
      <c r="CZ75" s="92"/>
      <c r="DA75" s="92"/>
      <c r="DB75" s="92"/>
      <c r="DC75" s="53" t="s">
        <v>2884</v>
      </c>
      <c r="DD75" s="53" t="s">
        <v>2885</v>
      </c>
      <c r="DE75" s="92"/>
    </row>
    <row r="76" spans="1:109" ht="15" customHeight="1">
      <c r="A76" s="56"/>
      <c r="B76" s="110"/>
      <c r="C76" s="309" t="s">
        <v>2886</v>
      </c>
      <c r="D76" s="309"/>
      <c r="E76" s="309"/>
      <c r="F76" s="309"/>
      <c r="G76" s="309"/>
      <c r="H76" s="309"/>
      <c r="I76" s="309"/>
      <c r="J76" s="309"/>
      <c r="K76" s="309"/>
      <c r="L76" s="309"/>
      <c r="M76" s="309"/>
      <c r="N76" s="309"/>
      <c r="O76" s="309"/>
      <c r="P76" s="309"/>
      <c r="Q76" s="309"/>
      <c r="R76" s="309"/>
      <c r="S76" s="309"/>
      <c r="T76" s="309"/>
      <c r="U76" s="309"/>
      <c r="V76" s="309"/>
      <c r="W76" s="309"/>
      <c r="X76" s="309"/>
      <c r="Y76" s="309"/>
      <c r="Z76" s="309"/>
      <c r="AA76" s="309"/>
      <c r="AB76" s="309"/>
      <c r="AC76" s="309"/>
      <c r="AD76" s="118"/>
      <c r="AE76" s="46"/>
      <c r="AF76" s="46"/>
      <c r="AG76" s="46"/>
      <c r="AH76" s="90"/>
      <c r="AI76" s="90"/>
      <c r="AJ76" s="90"/>
      <c r="AK76" s="90"/>
      <c r="AL76" s="47" t="str">
        <f t="shared" si="2"/>
        <v/>
      </c>
      <c r="AM76" s="47" t="str">
        <f t="shared" si="3"/>
        <v/>
      </c>
      <c r="AO76" s="90"/>
      <c r="AP76" s="43">
        <v>74</v>
      </c>
      <c r="AQ76" s="91"/>
      <c r="AR76" s="91"/>
      <c r="AS76" s="91"/>
      <c r="AT76" s="91"/>
      <c r="AU76" s="91"/>
      <c r="AV76" s="91"/>
      <c r="AW76" s="51" t="s">
        <v>2887</v>
      </c>
      <c r="AX76" s="91"/>
      <c r="AY76" s="91"/>
      <c r="AZ76" s="91"/>
      <c r="BA76" s="91"/>
      <c r="BB76" s="51" t="s">
        <v>2888</v>
      </c>
      <c r="BC76" s="51" t="s">
        <v>2889</v>
      </c>
      <c r="BD76" s="51" t="s">
        <v>2890</v>
      </c>
      <c r="BE76" s="52" t="s">
        <v>2891</v>
      </c>
      <c r="BF76" s="51" t="s">
        <v>2892</v>
      </c>
      <c r="BG76" s="91"/>
      <c r="BH76" s="91"/>
      <c r="BI76" s="91"/>
      <c r="BJ76" s="51" t="s">
        <v>2893</v>
      </c>
      <c r="BK76" s="51" t="s">
        <v>2894</v>
      </c>
      <c r="BL76" s="91"/>
      <c r="BM76" s="91"/>
      <c r="BN76" s="91"/>
      <c r="BO76" s="91"/>
      <c r="BP76" s="91">
        <v>26099</v>
      </c>
      <c r="BQ76" s="91"/>
      <c r="BR76" s="91"/>
      <c r="BS76" s="91"/>
      <c r="BT76" s="51" t="s">
        <v>2895</v>
      </c>
      <c r="BU76" s="51" t="s">
        <v>2896</v>
      </c>
      <c r="BV76" s="91"/>
      <c r="BW76" s="90"/>
      <c r="BX76" s="90"/>
      <c r="BY76" s="90"/>
      <c r="BZ76" s="92"/>
      <c r="CA76" s="92"/>
      <c r="CB76" s="92"/>
      <c r="CC76" s="92"/>
      <c r="CD76" s="92"/>
      <c r="CE76" s="92"/>
      <c r="CF76" s="53" t="s">
        <v>1304</v>
      </c>
      <c r="CG76" s="92"/>
      <c r="CH76" s="92"/>
      <c r="CI76" s="92"/>
      <c r="CJ76" s="92"/>
      <c r="CK76" s="53" t="s">
        <v>2897</v>
      </c>
      <c r="CL76" s="53" t="s">
        <v>2898</v>
      </c>
      <c r="CM76" s="53" t="s">
        <v>2899</v>
      </c>
      <c r="CN76" s="54" t="s">
        <v>2900</v>
      </c>
      <c r="CO76" s="53" t="s">
        <v>2901</v>
      </c>
      <c r="CP76" s="92"/>
      <c r="CQ76" s="92"/>
      <c r="CR76" s="92"/>
      <c r="CS76" s="53" t="s">
        <v>2902</v>
      </c>
      <c r="CT76" s="53" t="s">
        <v>2903</v>
      </c>
      <c r="CU76" s="92"/>
      <c r="CV76" s="92"/>
      <c r="CW76" s="92"/>
      <c r="CX76" s="92"/>
      <c r="CY76" s="53" t="s">
        <v>401</v>
      </c>
      <c r="CZ76" s="92"/>
      <c r="DA76" s="92"/>
      <c r="DB76" s="92"/>
      <c r="DC76" s="53" t="s">
        <v>2904</v>
      </c>
      <c r="DD76" s="53" t="s">
        <v>2905</v>
      </c>
      <c r="DE76" s="92"/>
    </row>
    <row r="77" spans="1:109" ht="6.75" customHeight="1">
      <c r="A77" s="56"/>
      <c r="B77" s="110"/>
      <c r="C77" s="111"/>
      <c r="D77" s="111"/>
      <c r="E77" s="111"/>
      <c r="F77" s="111"/>
      <c r="G77" s="111"/>
      <c r="H77" s="111"/>
      <c r="I77" s="111"/>
      <c r="J77" s="111"/>
      <c r="K77" s="111"/>
      <c r="L77" s="111"/>
      <c r="M77" s="111"/>
      <c r="N77" s="111"/>
      <c r="O77" s="111"/>
      <c r="P77" s="111"/>
      <c r="Q77" s="111"/>
      <c r="R77" s="111"/>
      <c r="S77" s="111"/>
      <c r="T77" s="111"/>
      <c r="U77" s="111"/>
      <c r="V77" s="111"/>
      <c r="W77" s="111"/>
      <c r="X77" s="111"/>
      <c r="Y77" s="111"/>
      <c r="Z77" s="111"/>
      <c r="AA77" s="111"/>
      <c r="AB77" s="111"/>
      <c r="AC77" s="111"/>
      <c r="AD77" s="112"/>
      <c r="AE77" s="46"/>
      <c r="AF77" s="46"/>
      <c r="AG77" s="46"/>
      <c r="AH77" s="90"/>
      <c r="AI77" s="90"/>
      <c r="AJ77" s="90"/>
      <c r="AK77" s="90"/>
      <c r="AL77" s="47" t="str">
        <f t="shared" si="2"/>
        <v/>
      </c>
      <c r="AM77" s="47" t="str">
        <f t="shared" si="3"/>
        <v/>
      </c>
      <c r="AO77" s="90"/>
      <c r="AP77" s="43">
        <v>75</v>
      </c>
      <c r="AQ77" s="91"/>
      <c r="AR77" s="91"/>
      <c r="AS77" s="91"/>
      <c r="AT77" s="91"/>
      <c r="AU77" s="91"/>
      <c r="AV77" s="91"/>
      <c r="AW77" s="51" t="s">
        <v>2906</v>
      </c>
      <c r="AX77" s="91"/>
      <c r="AY77" s="91"/>
      <c r="AZ77" s="91"/>
      <c r="BA77" s="91"/>
      <c r="BB77" s="51" t="s">
        <v>2907</v>
      </c>
      <c r="BC77" s="51" t="s">
        <v>2908</v>
      </c>
      <c r="BD77" s="51" t="s">
        <v>2909</v>
      </c>
      <c r="BE77" s="52" t="s">
        <v>2910</v>
      </c>
      <c r="BF77" s="51" t="s">
        <v>2911</v>
      </c>
      <c r="BG77" s="91"/>
      <c r="BH77" s="91"/>
      <c r="BI77" s="91"/>
      <c r="BJ77" s="51" t="s">
        <v>2912</v>
      </c>
      <c r="BK77" s="51" t="s">
        <v>2913</v>
      </c>
      <c r="BL77" s="91"/>
      <c r="BM77" s="91"/>
      <c r="BN77" s="91"/>
      <c r="BO77" s="91"/>
      <c r="BP77" s="91"/>
      <c r="BQ77" s="91"/>
      <c r="BR77" s="91"/>
      <c r="BS77" s="91"/>
      <c r="BT77" s="51" t="s">
        <v>2914</v>
      </c>
      <c r="BU77" s="51" t="s">
        <v>2915</v>
      </c>
      <c r="BV77" s="91"/>
      <c r="BW77" s="90"/>
      <c r="BX77" s="90"/>
      <c r="BY77" s="90"/>
      <c r="BZ77" s="92"/>
      <c r="CA77" s="92"/>
      <c r="CB77" s="92"/>
      <c r="CC77" s="92"/>
      <c r="CD77" s="92"/>
      <c r="CE77" s="92"/>
      <c r="CF77" s="53" t="s">
        <v>2916</v>
      </c>
      <c r="CG77" s="92"/>
      <c r="CH77" s="92"/>
      <c r="CI77" s="92"/>
      <c r="CJ77" s="92"/>
      <c r="CK77" s="53" t="s">
        <v>2917</v>
      </c>
      <c r="CL77" s="53" t="s">
        <v>2918</v>
      </c>
      <c r="CM77" s="53" t="s">
        <v>2919</v>
      </c>
      <c r="CN77" s="54" t="s">
        <v>2920</v>
      </c>
      <c r="CO77" s="53" t="s">
        <v>2921</v>
      </c>
      <c r="CP77" s="92"/>
      <c r="CQ77" s="92"/>
      <c r="CR77" s="92"/>
      <c r="CS77" s="53" t="s">
        <v>2922</v>
      </c>
      <c r="CT77" s="53" t="s">
        <v>2923</v>
      </c>
      <c r="CU77" s="92"/>
      <c r="CV77" s="92"/>
      <c r="CW77" s="92"/>
      <c r="CX77" s="92"/>
      <c r="CY77" s="92"/>
      <c r="CZ77" s="92"/>
      <c r="DA77" s="92"/>
      <c r="DB77" s="92"/>
      <c r="DC77" s="53" t="s">
        <v>2924</v>
      </c>
      <c r="DD77" s="53" t="s">
        <v>2925</v>
      </c>
      <c r="DE77" s="92"/>
    </row>
    <row r="78" spans="1:109" ht="144" customHeight="1">
      <c r="A78" s="56"/>
      <c r="B78" s="110"/>
      <c r="C78" s="97"/>
      <c r="D78" s="308" t="s">
        <v>2926</v>
      </c>
      <c r="E78" s="308"/>
      <c r="F78" s="308"/>
      <c r="G78" s="308"/>
      <c r="H78" s="308"/>
      <c r="I78" s="308"/>
      <c r="J78" s="308"/>
      <c r="K78" s="308"/>
      <c r="L78" s="308"/>
      <c r="M78" s="308"/>
      <c r="N78" s="308"/>
      <c r="O78" s="308"/>
      <c r="P78" s="308"/>
      <c r="Q78" s="308"/>
      <c r="R78" s="308"/>
      <c r="S78" s="308"/>
      <c r="T78" s="308"/>
      <c r="U78" s="308"/>
      <c r="V78" s="308"/>
      <c r="W78" s="308"/>
      <c r="X78" s="308"/>
      <c r="Y78" s="308"/>
      <c r="Z78" s="308"/>
      <c r="AA78" s="308"/>
      <c r="AB78" s="308"/>
      <c r="AC78" s="308"/>
      <c r="AD78" s="117"/>
      <c r="AE78" s="46"/>
      <c r="AF78" s="46"/>
      <c r="AG78" s="46"/>
      <c r="AH78" s="90"/>
      <c r="AI78" s="90"/>
      <c r="AJ78" s="90"/>
      <c r="AK78" s="90"/>
      <c r="AL78" s="47" t="str">
        <f t="shared" si="2"/>
        <v/>
      </c>
      <c r="AM78" s="47" t="str">
        <f t="shared" si="3"/>
        <v/>
      </c>
      <c r="AO78" s="90"/>
      <c r="AP78" s="43">
        <v>76</v>
      </c>
      <c r="AQ78" s="91"/>
      <c r="AR78" s="91"/>
      <c r="AS78" s="91"/>
      <c r="AT78" s="91"/>
      <c r="AU78" s="91"/>
      <c r="AV78" s="91"/>
      <c r="AW78" s="51" t="s">
        <v>2927</v>
      </c>
      <c r="AX78" s="91"/>
      <c r="AY78" s="91"/>
      <c r="AZ78" s="91"/>
      <c r="BA78" s="91"/>
      <c r="BB78" s="51" t="s">
        <v>2928</v>
      </c>
      <c r="BC78" s="51" t="s">
        <v>2929</v>
      </c>
      <c r="BD78" s="51" t="s">
        <v>2930</v>
      </c>
      <c r="BE78" s="52" t="s">
        <v>2931</v>
      </c>
      <c r="BF78" s="51" t="s">
        <v>2932</v>
      </c>
      <c r="BG78" s="91"/>
      <c r="BH78" s="91"/>
      <c r="BI78" s="91"/>
      <c r="BJ78" s="51" t="s">
        <v>2933</v>
      </c>
      <c r="BK78" s="51" t="s">
        <v>2934</v>
      </c>
      <c r="BL78" s="91"/>
      <c r="BM78" s="91"/>
      <c r="BN78" s="91"/>
      <c r="BO78" s="91"/>
      <c r="BP78" s="91"/>
      <c r="BQ78" s="91"/>
      <c r="BR78" s="91"/>
      <c r="BS78" s="91"/>
      <c r="BT78" s="51" t="s">
        <v>2935</v>
      </c>
      <c r="BU78" s="51" t="s">
        <v>2936</v>
      </c>
      <c r="BV78" s="91"/>
      <c r="BW78" s="90"/>
      <c r="BX78" s="90"/>
      <c r="BY78" s="90"/>
      <c r="BZ78" s="92"/>
      <c r="CA78" s="92"/>
      <c r="CB78" s="92"/>
      <c r="CC78" s="92"/>
      <c r="CD78" s="92"/>
      <c r="CE78" s="92"/>
      <c r="CF78" s="53" t="s">
        <v>2937</v>
      </c>
      <c r="CG78" s="92"/>
      <c r="CH78" s="92"/>
      <c r="CI78" s="92"/>
      <c r="CJ78" s="92"/>
      <c r="CK78" s="53" t="s">
        <v>2938</v>
      </c>
      <c r="CL78" s="53" t="s">
        <v>2939</v>
      </c>
      <c r="CM78" s="53" t="s">
        <v>2407</v>
      </c>
      <c r="CN78" s="54" t="s">
        <v>2940</v>
      </c>
      <c r="CO78" s="53" t="s">
        <v>2941</v>
      </c>
      <c r="CP78" s="92"/>
      <c r="CQ78" s="92"/>
      <c r="CR78" s="92"/>
      <c r="CS78" s="53" t="s">
        <v>2942</v>
      </c>
      <c r="CT78" s="53" t="s">
        <v>1839</v>
      </c>
      <c r="CU78" s="92"/>
      <c r="CV78" s="92"/>
      <c r="CW78" s="92"/>
      <c r="CX78" s="92"/>
      <c r="CY78" s="92"/>
      <c r="CZ78" s="92"/>
      <c r="DA78" s="92"/>
      <c r="DB78" s="92"/>
      <c r="DC78" s="53" t="s">
        <v>2943</v>
      </c>
      <c r="DD78" s="53" t="s">
        <v>2944</v>
      </c>
      <c r="DE78" s="92"/>
    </row>
    <row r="79" spans="1:109" ht="6.75" customHeight="1">
      <c r="A79" s="56"/>
      <c r="B79" s="110"/>
      <c r="C79" s="111"/>
      <c r="D79" s="111"/>
      <c r="E79" s="111"/>
      <c r="F79" s="111"/>
      <c r="G79" s="111"/>
      <c r="H79" s="111"/>
      <c r="I79" s="111"/>
      <c r="J79" s="111"/>
      <c r="K79" s="111"/>
      <c r="L79" s="111"/>
      <c r="M79" s="111"/>
      <c r="N79" s="111"/>
      <c r="O79" s="111"/>
      <c r="P79" s="111"/>
      <c r="Q79" s="111"/>
      <c r="R79" s="111"/>
      <c r="S79" s="111"/>
      <c r="T79" s="111"/>
      <c r="U79" s="111"/>
      <c r="V79" s="111"/>
      <c r="W79" s="111"/>
      <c r="X79" s="111"/>
      <c r="Y79" s="111"/>
      <c r="Z79" s="111"/>
      <c r="AA79" s="111"/>
      <c r="AB79" s="111"/>
      <c r="AC79" s="111"/>
      <c r="AD79" s="112"/>
      <c r="AE79" s="46"/>
      <c r="AF79" s="46"/>
      <c r="AG79" s="46"/>
      <c r="AH79" s="90"/>
      <c r="AI79" s="90"/>
      <c r="AJ79" s="90"/>
      <c r="AK79" s="90"/>
      <c r="AL79" s="47" t="str">
        <f t="shared" si="2"/>
        <v/>
      </c>
      <c r="AM79" s="47" t="str">
        <f t="shared" si="3"/>
        <v/>
      </c>
      <c r="AO79" s="90"/>
      <c r="AP79" s="43">
        <v>77</v>
      </c>
      <c r="AQ79" s="91"/>
      <c r="AR79" s="91"/>
      <c r="AS79" s="91"/>
      <c r="AT79" s="91"/>
      <c r="AU79" s="91"/>
      <c r="AV79" s="91"/>
      <c r="AW79" s="51" t="s">
        <v>2945</v>
      </c>
      <c r="AX79" s="91"/>
      <c r="AY79" s="91"/>
      <c r="AZ79" s="91"/>
      <c r="BA79" s="91"/>
      <c r="BB79" s="51" t="s">
        <v>2946</v>
      </c>
      <c r="BC79" s="51" t="s">
        <v>2947</v>
      </c>
      <c r="BD79" s="51" t="s">
        <v>2948</v>
      </c>
      <c r="BE79" s="52" t="s">
        <v>2949</v>
      </c>
      <c r="BF79" s="51" t="s">
        <v>2950</v>
      </c>
      <c r="BG79" s="91"/>
      <c r="BH79" s="91"/>
      <c r="BI79" s="91"/>
      <c r="BJ79" s="51" t="s">
        <v>2951</v>
      </c>
      <c r="BK79" s="51" t="s">
        <v>2952</v>
      </c>
      <c r="BL79" s="91"/>
      <c r="BM79" s="91"/>
      <c r="BN79" s="91"/>
      <c r="BO79" s="91"/>
      <c r="BP79" s="91"/>
      <c r="BQ79" s="91"/>
      <c r="BR79" s="91"/>
      <c r="BS79" s="91"/>
      <c r="BT79" s="51" t="s">
        <v>2953</v>
      </c>
      <c r="BU79" s="51" t="s">
        <v>2954</v>
      </c>
      <c r="BV79" s="91"/>
      <c r="BW79" s="90"/>
      <c r="BX79" s="90"/>
      <c r="BY79" s="90"/>
      <c r="BZ79" s="92"/>
      <c r="CA79" s="92"/>
      <c r="CB79" s="92"/>
      <c r="CC79" s="92"/>
      <c r="CD79" s="92"/>
      <c r="CE79" s="92"/>
      <c r="CF79" s="53" t="s">
        <v>2955</v>
      </c>
      <c r="CG79" s="92"/>
      <c r="CH79" s="92"/>
      <c r="CI79" s="92"/>
      <c r="CJ79" s="92"/>
      <c r="CK79" s="53" t="s">
        <v>2956</v>
      </c>
      <c r="CL79" s="53" t="s">
        <v>2957</v>
      </c>
      <c r="CM79" s="53" t="s">
        <v>2958</v>
      </c>
      <c r="CN79" s="54" t="s">
        <v>2959</v>
      </c>
      <c r="CO79" s="53" t="s">
        <v>2960</v>
      </c>
      <c r="CP79" s="92"/>
      <c r="CQ79" s="92"/>
      <c r="CR79" s="92"/>
      <c r="CS79" s="53" t="s">
        <v>2961</v>
      </c>
      <c r="CT79" s="53" t="s">
        <v>2962</v>
      </c>
      <c r="CU79" s="92"/>
      <c r="CV79" s="92"/>
      <c r="CW79" s="92"/>
      <c r="CX79" s="92"/>
      <c r="CY79" s="92"/>
      <c r="CZ79" s="92"/>
      <c r="DA79" s="92"/>
      <c r="DB79" s="92"/>
      <c r="DC79" s="53" t="s">
        <v>2963</v>
      </c>
      <c r="DD79" s="53" t="s">
        <v>2964</v>
      </c>
      <c r="DE79" s="92"/>
    </row>
    <row r="80" spans="1:109" ht="60" customHeight="1">
      <c r="A80" s="56"/>
      <c r="B80" s="93"/>
      <c r="C80" s="299" t="s">
        <v>2965</v>
      </c>
      <c r="D80" s="299"/>
      <c r="E80" s="299"/>
      <c r="F80" s="299"/>
      <c r="G80" s="299"/>
      <c r="H80" s="299"/>
      <c r="I80" s="299"/>
      <c r="J80" s="299"/>
      <c r="K80" s="299"/>
      <c r="L80" s="299"/>
      <c r="M80" s="299"/>
      <c r="N80" s="299"/>
      <c r="O80" s="299"/>
      <c r="P80" s="299"/>
      <c r="Q80" s="299"/>
      <c r="R80" s="299"/>
      <c r="S80" s="299"/>
      <c r="T80" s="299"/>
      <c r="U80" s="299"/>
      <c r="V80" s="299"/>
      <c r="W80" s="299"/>
      <c r="X80" s="299"/>
      <c r="Y80" s="299"/>
      <c r="Z80" s="299"/>
      <c r="AA80" s="299"/>
      <c r="AB80" s="299"/>
      <c r="AC80" s="299"/>
      <c r="AD80" s="95"/>
      <c r="AE80" s="46"/>
      <c r="AF80" s="46"/>
      <c r="AG80" s="46"/>
      <c r="AH80" s="90"/>
      <c r="AI80" s="90"/>
      <c r="AJ80" s="90"/>
      <c r="AK80" s="90"/>
      <c r="AL80" s="47" t="str">
        <f t="shared" si="2"/>
        <v/>
      </c>
      <c r="AM80" s="47" t="str">
        <f t="shared" si="3"/>
        <v/>
      </c>
      <c r="AO80" s="90"/>
      <c r="AP80" s="43">
        <v>78</v>
      </c>
      <c r="AQ80" s="91"/>
      <c r="AR80" s="91"/>
      <c r="AS80" s="91"/>
      <c r="AT80" s="91"/>
      <c r="AU80" s="91"/>
      <c r="AV80" s="91"/>
      <c r="AW80" s="51" t="s">
        <v>2966</v>
      </c>
      <c r="AX80" s="91"/>
      <c r="AY80" s="91"/>
      <c r="AZ80" s="91"/>
      <c r="BA80" s="91"/>
      <c r="BB80" s="51" t="s">
        <v>2967</v>
      </c>
      <c r="BC80" s="51" t="s">
        <v>2968</v>
      </c>
      <c r="BD80" s="51" t="s">
        <v>2969</v>
      </c>
      <c r="BE80" s="52" t="s">
        <v>2970</v>
      </c>
      <c r="BF80" s="51" t="s">
        <v>2971</v>
      </c>
      <c r="BG80" s="91"/>
      <c r="BH80" s="91"/>
      <c r="BI80" s="91"/>
      <c r="BJ80" s="51" t="s">
        <v>2972</v>
      </c>
      <c r="BK80" s="51" t="s">
        <v>2973</v>
      </c>
      <c r="BL80" s="91"/>
      <c r="BM80" s="91"/>
      <c r="BN80" s="91"/>
      <c r="BO80" s="91"/>
      <c r="BP80" s="91"/>
      <c r="BQ80" s="91"/>
      <c r="BR80" s="91"/>
      <c r="BS80" s="91"/>
      <c r="BT80" s="51" t="s">
        <v>2974</v>
      </c>
      <c r="BU80" s="51" t="s">
        <v>2975</v>
      </c>
      <c r="BV80" s="91"/>
      <c r="BW80" s="90"/>
      <c r="BX80" s="90"/>
      <c r="BY80" s="90"/>
      <c r="BZ80" s="92"/>
      <c r="CA80" s="92"/>
      <c r="CB80" s="92"/>
      <c r="CC80" s="92"/>
      <c r="CD80" s="92"/>
      <c r="CE80" s="92"/>
      <c r="CF80" s="53" t="s">
        <v>2976</v>
      </c>
      <c r="CG80" s="92"/>
      <c r="CH80" s="92"/>
      <c r="CI80" s="92"/>
      <c r="CJ80" s="92"/>
      <c r="CK80" s="53" t="s">
        <v>2977</v>
      </c>
      <c r="CL80" s="53" t="s">
        <v>2978</v>
      </c>
      <c r="CM80" s="53" t="s">
        <v>2979</v>
      </c>
      <c r="CN80" s="54" t="s">
        <v>2980</v>
      </c>
      <c r="CO80" s="53" t="s">
        <v>2981</v>
      </c>
      <c r="CP80" s="92"/>
      <c r="CQ80" s="92"/>
      <c r="CR80" s="92"/>
      <c r="CS80" s="53" t="s">
        <v>2982</v>
      </c>
      <c r="CT80" s="53" t="s">
        <v>2983</v>
      </c>
      <c r="CU80" s="92"/>
      <c r="CV80" s="92"/>
      <c r="CW80" s="92"/>
      <c r="CX80" s="92"/>
      <c r="CY80" s="92"/>
      <c r="CZ80" s="92"/>
      <c r="DA80" s="92"/>
      <c r="DB80" s="92"/>
      <c r="DC80" s="53" t="s">
        <v>2984</v>
      </c>
      <c r="DD80" s="53" t="s">
        <v>2985</v>
      </c>
      <c r="DE80" s="92"/>
    </row>
    <row r="81" spans="1:109" ht="6.75" customHeight="1">
      <c r="A81" s="56"/>
      <c r="B81" s="93"/>
      <c r="C81" s="119"/>
      <c r="D81" s="119"/>
      <c r="E81" s="119"/>
      <c r="F81" s="119"/>
      <c r="G81" s="119"/>
      <c r="H81" s="119"/>
      <c r="I81" s="119"/>
      <c r="J81" s="119"/>
      <c r="K81" s="119"/>
      <c r="L81" s="119"/>
      <c r="M81" s="119"/>
      <c r="N81" s="119"/>
      <c r="O81" s="119"/>
      <c r="P81" s="119"/>
      <c r="Q81" s="119"/>
      <c r="R81" s="119"/>
      <c r="S81" s="119"/>
      <c r="T81" s="119"/>
      <c r="U81" s="119"/>
      <c r="V81" s="119"/>
      <c r="W81" s="119"/>
      <c r="X81" s="119"/>
      <c r="Y81" s="119"/>
      <c r="Z81" s="119"/>
      <c r="AA81" s="119"/>
      <c r="AB81" s="119"/>
      <c r="AC81" s="119"/>
      <c r="AD81" s="95"/>
      <c r="AE81" s="46"/>
      <c r="AF81" s="46"/>
      <c r="AG81" s="46"/>
      <c r="AH81" s="90"/>
      <c r="AI81" s="90"/>
      <c r="AJ81" s="90"/>
      <c r="AK81" s="90"/>
      <c r="AL81" s="47" t="str">
        <f t="shared" si="2"/>
        <v/>
      </c>
      <c r="AM81" s="47" t="str">
        <f t="shared" si="3"/>
        <v/>
      </c>
      <c r="AO81" s="90"/>
      <c r="AP81" s="43">
        <v>79</v>
      </c>
      <c r="AQ81" s="91"/>
      <c r="AR81" s="91"/>
      <c r="AS81" s="91"/>
      <c r="AT81" s="91"/>
      <c r="AU81" s="91"/>
      <c r="AV81" s="91"/>
      <c r="AW81" s="51" t="s">
        <v>2986</v>
      </c>
      <c r="AX81" s="91"/>
      <c r="AY81" s="91"/>
      <c r="AZ81" s="91"/>
      <c r="BA81" s="91"/>
      <c r="BB81" s="51" t="s">
        <v>2987</v>
      </c>
      <c r="BC81" s="51" t="s">
        <v>2988</v>
      </c>
      <c r="BD81" s="51" t="s">
        <v>2989</v>
      </c>
      <c r="BE81" s="52" t="s">
        <v>2990</v>
      </c>
      <c r="BF81" s="51" t="s">
        <v>2991</v>
      </c>
      <c r="BG81" s="91"/>
      <c r="BH81" s="91"/>
      <c r="BI81" s="91"/>
      <c r="BJ81" s="51" t="s">
        <v>2992</v>
      </c>
      <c r="BK81" s="51" t="s">
        <v>2993</v>
      </c>
      <c r="BL81" s="91"/>
      <c r="BM81" s="91"/>
      <c r="BN81" s="91"/>
      <c r="BO81" s="91"/>
      <c r="BP81" s="91"/>
      <c r="BQ81" s="91"/>
      <c r="BR81" s="91"/>
      <c r="BS81" s="91"/>
      <c r="BT81" s="51" t="s">
        <v>2994</v>
      </c>
      <c r="BU81" s="51" t="s">
        <v>2995</v>
      </c>
      <c r="BV81" s="91"/>
      <c r="BW81" s="90"/>
      <c r="BX81" s="90"/>
      <c r="BY81" s="90"/>
      <c r="BZ81" s="92"/>
      <c r="CA81" s="92"/>
      <c r="CB81" s="92"/>
      <c r="CC81" s="92"/>
      <c r="CD81" s="92"/>
      <c r="CE81" s="92"/>
      <c r="CF81" s="53" t="s">
        <v>2996</v>
      </c>
      <c r="CG81" s="92"/>
      <c r="CH81" s="92"/>
      <c r="CI81" s="92"/>
      <c r="CJ81" s="92"/>
      <c r="CK81" s="53" t="s">
        <v>2997</v>
      </c>
      <c r="CL81" s="53" t="s">
        <v>2998</v>
      </c>
      <c r="CM81" s="53" t="s">
        <v>2999</v>
      </c>
      <c r="CN81" s="54" t="s">
        <v>3000</v>
      </c>
      <c r="CO81" s="53" t="s">
        <v>3001</v>
      </c>
      <c r="CP81" s="92"/>
      <c r="CQ81" s="92"/>
      <c r="CR81" s="92"/>
      <c r="CS81" s="53" t="s">
        <v>3002</v>
      </c>
      <c r="CT81" s="53" t="s">
        <v>3003</v>
      </c>
      <c r="CU81" s="92"/>
      <c r="CV81" s="92"/>
      <c r="CW81" s="92"/>
      <c r="CX81" s="92"/>
      <c r="CY81" s="92"/>
      <c r="CZ81" s="92"/>
      <c r="DA81" s="92"/>
      <c r="DB81" s="92"/>
      <c r="DC81" s="53" t="s">
        <v>3004</v>
      </c>
      <c r="DD81" s="53" t="s">
        <v>3005</v>
      </c>
      <c r="DE81" s="92"/>
    </row>
    <row r="82" spans="1:109" ht="60" customHeight="1">
      <c r="A82" s="56"/>
      <c r="B82" s="93"/>
      <c r="C82" s="299" t="s">
        <v>3006</v>
      </c>
      <c r="D82" s="299"/>
      <c r="E82" s="299"/>
      <c r="F82" s="299"/>
      <c r="G82" s="299"/>
      <c r="H82" s="299"/>
      <c r="I82" s="299"/>
      <c r="J82" s="299"/>
      <c r="K82" s="299"/>
      <c r="L82" s="299"/>
      <c r="M82" s="299"/>
      <c r="N82" s="299"/>
      <c r="O82" s="299"/>
      <c r="P82" s="299"/>
      <c r="Q82" s="299"/>
      <c r="R82" s="299"/>
      <c r="S82" s="299"/>
      <c r="T82" s="299"/>
      <c r="U82" s="299"/>
      <c r="V82" s="299"/>
      <c r="W82" s="299"/>
      <c r="X82" s="299"/>
      <c r="Y82" s="299"/>
      <c r="Z82" s="299"/>
      <c r="AA82" s="299"/>
      <c r="AB82" s="299"/>
      <c r="AC82" s="299"/>
      <c r="AD82" s="95"/>
      <c r="AE82" s="46"/>
      <c r="AF82" s="46"/>
      <c r="AG82" s="46"/>
      <c r="AH82" s="90"/>
      <c r="AI82" s="90"/>
      <c r="AJ82" s="90"/>
      <c r="AK82" s="90"/>
      <c r="AL82" s="47" t="str">
        <f t="shared" si="2"/>
        <v/>
      </c>
      <c r="AM82" s="47" t="str">
        <f t="shared" si="3"/>
        <v/>
      </c>
      <c r="AO82" s="90"/>
      <c r="AP82" s="43">
        <v>80</v>
      </c>
      <c r="AQ82" s="91"/>
      <c r="AR82" s="91"/>
      <c r="AS82" s="91"/>
      <c r="AT82" s="91"/>
      <c r="AU82" s="91"/>
      <c r="AV82" s="91"/>
      <c r="AW82" s="51" t="s">
        <v>3007</v>
      </c>
      <c r="AX82" s="91"/>
      <c r="AY82" s="91"/>
      <c r="AZ82" s="91"/>
      <c r="BA82" s="91"/>
      <c r="BB82" s="51" t="s">
        <v>3008</v>
      </c>
      <c r="BC82" s="51" t="s">
        <v>3009</v>
      </c>
      <c r="BD82" s="51" t="s">
        <v>3010</v>
      </c>
      <c r="BE82" s="52" t="s">
        <v>3011</v>
      </c>
      <c r="BF82" s="51" t="s">
        <v>3012</v>
      </c>
      <c r="BG82" s="91"/>
      <c r="BH82" s="91"/>
      <c r="BI82" s="91"/>
      <c r="BJ82" s="51" t="s">
        <v>3013</v>
      </c>
      <c r="BK82" s="51" t="s">
        <v>3014</v>
      </c>
      <c r="BL82" s="91"/>
      <c r="BM82" s="91"/>
      <c r="BN82" s="91"/>
      <c r="BO82" s="91"/>
      <c r="BP82" s="91"/>
      <c r="BQ82" s="91"/>
      <c r="BR82" s="91"/>
      <c r="BS82" s="91"/>
      <c r="BT82" s="51" t="s">
        <v>3015</v>
      </c>
      <c r="BU82" s="51" t="s">
        <v>3016</v>
      </c>
      <c r="BV82" s="91"/>
      <c r="BW82" s="90"/>
      <c r="BX82" s="90"/>
      <c r="BY82" s="90"/>
      <c r="BZ82" s="92"/>
      <c r="CA82" s="92"/>
      <c r="CB82" s="92"/>
      <c r="CC82" s="92"/>
      <c r="CD82" s="92"/>
      <c r="CE82" s="92"/>
      <c r="CF82" s="53" t="s">
        <v>1804</v>
      </c>
      <c r="CG82" s="92"/>
      <c r="CH82" s="92"/>
      <c r="CI82" s="92"/>
      <c r="CJ82" s="92"/>
      <c r="CK82" s="53" t="s">
        <v>3017</v>
      </c>
      <c r="CL82" s="53" t="s">
        <v>3018</v>
      </c>
      <c r="CM82" s="53" t="s">
        <v>726</v>
      </c>
      <c r="CN82" s="54" t="s">
        <v>3019</v>
      </c>
      <c r="CO82" s="53" t="s">
        <v>3020</v>
      </c>
      <c r="CP82" s="92"/>
      <c r="CQ82" s="92"/>
      <c r="CR82" s="92"/>
      <c r="CS82" s="53" t="s">
        <v>3021</v>
      </c>
      <c r="CT82" s="53" t="s">
        <v>3022</v>
      </c>
      <c r="CU82" s="92"/>
      <c r="CV82" s="92"/>
      <c r="CW82" s="92"/>
      <c r="CX82" s="92"/>
      <c r="CY82" s="92"/>
      <c r="CZ82" s="92"/>
      <c r="DA82" s="92"/>
      <c r="DB82" s="92"/>
      <c r="DC82" s="53" t="s">
        <v>3023</v>
      </c>
      <c r="DD82" s="53" t="s">
        <v>3024</v>
      </c>
      <c r="DE82" s="92"/>
    </row>
    <row r="83" spans="1:109" ht="6.75" customHeight="1">
      <c r="A83" s="56"/>
      <c r="B83" s="93"/>
      <c r="C83" s="108"/>
      <c r="D83" s="108"/>
      <c r="E83" s="108"/>
      <c r="F83" s="108"/>
      <c r="G83" s="108"/>
      <c r="H83" s="108"/>
      <c r="I83" s="108"/>
      <c r="J83" s="108"/>
      <c r="K83" s="108"/>
      <c r="L83" s="108"/>
      <c r="M83" s="108"/>
      <c r="N83" s="108"/>
      <c r="O83" s="108"/>
      <c r="P83" s="108"/>
      <c r="Q83" s="108"/>
      <c r="R83" s="108"/>
      <c r="S83" s="108"/>
      <c r="T83" s="108"/>
      <c r="U83" s="108"/>
      <c r="V83" s="108"/>
      <c r="W83" s="108"/>
      <c r="X83" s="108"/>
      <c r="Y83" s="108"/>
      <c r="Z83" s="108"/>
      <c r="AA83" s="108"/>
      <c r="AB83" s="108"/>
      <c r="AC83" s="108"/>
      <c r="AD83" s="95"/>
      <c r="AE83" s="46"/>
      <c r="AF83" s="46"/>
      <c r="AG83" s="46"/>
      <c r="AH83" s="90"/>
      <c r="AI83" s="90"/>
      <c r="AJ83" s="90"/>
      <c r="AK83" s="90"/>
      <c r="AL83" s="47" t="str">
        <f t="shared" si="2"/>
        <v/>
      </c>
      <c r="AM83" s="47" t="str">
        <f t="shared" si="3"/>
        <v/>
      </c>
      <c r="AO83" s="90"/>
      <c r="AP83" s="43">
        <v>81</v>
      </c>
      <c r="AQ83" s="91"/>
      <c r="AR83" s="91"/>
      <c r="AS83" s="91"/>
      <c r="AT83" s="91"/>
      <c r="AU83" s="91"/>
      <c r="AV83" s="91"/>
      <c r="AW83" s="51" t="s">
        <v>3025</v>
      </c>
      <c r="AX83" s="91"/>
      <c r="AY83" s="91"/>
      <c r="AZ83" s="91"/>
      <c r="BA83" s="91"/>
      <c r="BB83" s="51" t="s">
        <v>3026</v>
      </c>
      <c r="BC83" s="51" t="s">
        <v>3027</v>
      </c>
      <c r="BD83" s="51" t="s">
        <v>3028</v>
      </c>
      <c r="BE83" s="52" t="s">
        <v>3029</v>
      </c>
      <c r="BF83" s="51" t="s">
        <v>3030</v>
      </c>
      <c r="BG83" s="91"/>
      <c r="BH83" s="91"/>
      <c r="BI83" s="91"/>
      <c r="BJ83" s="51" t="s">
        <v>3031</v>
      </c>
      <c r="BK83" s="51" t="s">
        <v>3032</v>
      </c>
      <c r="BL83" s="91"/>
      <c r="BM83" s="91"/>
      <c r="BN83" s="91"/>
      <c r="BO83" s="91"/>
      <c r="BP83" s="91"/>
      <c r="BQ83" s="91"/>
      <c r="BR83" s="91"/>
      <c r="BS83" s="91"/>
      <c r="BT83" s="51" t="s">
        <v>3033</v>
      </c>
      <c r="BU83" s="51" t="s">
        <v>3034</v>
      </c>
      <c r="BV83" s="91"/>
      <c r="BW83" s="90"/>
      <c r="BX83" s="90"/>
      <c r="BY83" s="90"/>
      <c r="BZ83" s="92"/>
      <c r="CA83" s="92"/>
      <c r="CB83" s="92"/>
      <c r="CC83" s="92"/>
      <c r="CD83" s="92"/>
      <c r="CE83" s="92"/>
      <c r="CF83" s="53" t="s">
        <v>3035</v>
      </c>
      <c r="CG83" s="92"/>
      <c r="CH83" s="92"/>
      <c r="CI83" s="92"/>
      <c r="CJ83" s="92"/>
      <c r="CK83" s="53" t="s">
        <v>3036</v>
      </c>
      <c r="CL83" s="53" t="s">
        <v>3037</v>
      </c>
      <c r="CM83" s="53" t="s">
        <v>3038</v>
      </c>
      <c r="CN83" s="54" t="s">
        <v>3039</v>
      </c>
      <c r="CO83" s="53" t="s">
        <v>3040</v>
      </c>
      <c r="CP83" s="92"/>
      <c r="CQ83" s="92"/>
      <c r="CR83" s="92"/>
      <c r="CS83" s="53" t="s">
        <v>3041</v>
      </c>
      <c r="CT83" s="53" t="s">
        <v>3042</v>
      </c>
      <c r="CU83" s="92"/>
      <c r="CV83" s="92"/>
      <c r="CW83" s="92"/>
      <c r="CX83" s="92"/>
      <c r="CY83" s="92"/>
      <c r="CZ83" s="92"/>
      <c r="DA83" s="92"/>
      <c r="DB83" s="92"/>
      <c r="DC83" s="53" t="s">
        <v>3043</v>
      </c>
      <c r="DD83" s="53" t="s">
        <v>3044</v>
      </c>
      <c r="DE83" s="92"/>
    </row>
    <row r="84" spans="1:109" ht="36" customHeight="1">
      <c r="A84" s="56"/>
      <c r="B84" s="93"/>
      <c r="C84" s="304" t="s">
        <v>3045</v>
      </c>
      <c r="D84" s="304"/>
      <c r="E84" s="304"/>
      <c r="F84" s="304"/>
      <c r="G84" s="304"/>
      <c r="H84" s="304"/>
      <c r="I84" s="304"/>
      <c r="J84" s="304"/>
      <c r="K84" s="304"/>
      <c r="L84" s="304"/>
      <c r="M84" s="304"/>
      <c r="N84" s="304"/>
      <c r="O84" s="304"/>
      <c r="P84" s="304"/>
      <c r="Q84" s="304"/>
      <c r="R84" s="304"/>
      <c r="S84" s="304"/>
      <c r="T84" s="304"/>
      <c r="U84" s="304"/>
      <c r="V84" s="304"/>
      <c r="W84" s="304"/>
      <c r="X84" s="304"/>
      <c r="Y84" s="304"/>
      <c r="Z84" s="304"/>
      <c r="AA84" s="304"/>
      <c r="AB84" s="304"/>
      <c r="AC84" s="304"/>
      <c r="AD84" s="95"/>
      <c r="AE84" s="46"/>
      <c r="AF84" s="46"/>
      <c r="AG84" s="46"/>
      <c r="AH84" s="90"/>
      <c r="AI84" s="90"/>
      <c r="AJ84" s="90"/>
      <c r="AK84" s="90"/>
      <c r="AL84" s="47" t="str">
        <f t="shared" si="2"/>
        <v/>
      </c>
      <c r="AM84" s="47" t="str">
        <f t="shared" si="3"/>
        <v/>
      </c>
      <c r="AO84" s="90"/>
      <c r="AP84" s="43">
        <v>82</v>
      </c>
      <c r="AQ84" s="91"/>
      <c r="AR84" s="91"/>
      <c r="AS84" s="91"/>
      <c r="AT84" s="91"/>
      <c r="AU84" s="91"/>
      <c r="AV84" s="91"/>
      <c r="AW84" s="51" t="s">
        <v>3046</v>
      </c>
      <c r="AX84" s="91"/>
      <c r="AY84" s="91"/>
      <c r="AZ84" s="91"/>
      <c r="BA84" s="91"/>
      <c r="BB84" s="51" t="s">
        <v>3047</v>
      </c>
      <c r="BC84" s="51" t="s">
        <v>3048</v>
      </c>
      <c r="BD84" s="51" t="s">
        <v>3049</v>
      </c>
      <c r="BE84" s="52" t="s">
        <v>3050</v>
      </c>
      <c r="BF84" s="51" t="s">
        <v>3051</v>
      </c>
      <c r="BG84" s="91"/>
      <c r="BH84" s="91"/>
      <c r="BI84" s="91"/>
      <c r="BJ84" s="51" t="s">
        <v>3052</v>
      </c>
      <c r="BK84" s="51" t="s">
        <v>3053</v>
      </c>
      <c r="BL84" s="91"/>
      <c r="BM84" s="91"/>
      <c r="BN84" s="91"/>
      <c r="BO84" s="91"/>
      <c r="BP84" s="91"/>
      <c r="BQ84" s="91"/>
      <c r="BR84" s="91"/>
      <c r="BS84" s="91"/>
      <c r="BT84" s="51" t="s">
        <v>3054</v>
      </c>
      <c r="BU84" s="51" t="s">
        <v>3055</v>
      </c>
      <c r="BV84" s="91"/>
      <c r="BW84" s="90"/>
      <c r="BX84" s="90"/>
      <c r="BY84" s="90"/>
      <c r="BZ84" s="92"/>
      <c r="CA84" s="92"/>
      <c r="CB84" s="92"/>
      <c r="CC84" s="92"/>
      <c r="CD84" s="92"/>
      <c r="CE84" s="92"/>
      <c r="CF84" s="53" t="s">
        <v>3056</v>
      </c>
      <c r="CG84" s="92"/>
      <c r="CH84" s="92"/>
      <c r="CI84" s="92"/>
      <c r="CJ84" s="92"/>
      <c r="CK84" s="53" t="s">
        <v>3057</v>
      </c>
      <c r="CL84" s="53" t="s">
        <v>3058</v>
      </c>
      <c r="CM84" s="53" t="s">
        <v>3059</v>
      </c>
      <c r="CN84" s="54" t="s">
        <v>3060</v>
      </c>
      <c r="CO84" s="53" t="s">
        <v>3061</v>
      </c>
      <c r="CP84" s="92"/>
      <c r="CQ84" s="92"/>
      <c r="CR84" s="92"/>
      <c r="CS84" s="53" t="s">
        <v>3062</v>
      </c>
      <c r="CT84" s="53" t="s">
        <v>3063</v>
      </c>
      <c r="CU84" s="92"/>
      <c r="CV84" s="92"/>
      <c r="CW84" s="92"/>
      <c r="CX84" s="92"/>
      <c r="CY84" s="92"/>
      <c r="CZ84" s="92"/>
      <c r="DA84" s="92"/>
      <c r="DB84" s="92"/>
      <c r="DC84" s="53" t="s">
        <v>3064</v>
      </c>
      <c r="DD84" s="53" t="s">
        <v>3065</v>
      </c>
      <c r="DE84" s="92"/>
    </row>
    <row r="85" spans="1:109" ht="15" customHeight="1" thickBot="1">
      <c r="A85" s="56"/>
      <c r="B85" s="120"/>
      <c r="C85" s="121"/>
      <c r="D85" s="121"/>
      <c r="E85" s="121"/>
      <c r="F85" s="121"/>
      <c r="G85" s="121"/>
      <c r="H85" s="121"/>
      <c r="I85" s="121"/>
      <c r="J85" s="121"/>
      <c r="K85" s="121"/>
      <c r="L85" s="121"/>
      <c r="M85" s="121"/>
      <c r="N85" s="121"/>
      <c r="O85" s="121"/>
      <c r="P85" s="121"/>
      <c r="Q85" s="121"/>
      <c r="R85" s="121"/>
      <c r="S85" s="121"/>
      <c r="T85" s="121"/>
      <c r="U85" s="121"/>
      <c r="V85" s="121"/>
      <c r="W85" s="121"/>
      <c r="X85" s="121"/>
      <c r="Y85" s="121"/>
      <c r="Z85" s="121"/>
      <c r="AA85" s="121"/>
      <c r="AB85" s="121"/>
      <c r="AC85" s="121"/>
      <c r="AD85" s="122"/>
      <c r="AE85" s="46"/>
      <c r="AF85" s="46"/>
      <c r="AG85" s="46"/>
      <c r="AH85" s="43"/>
      <c r="AI85" s="43"/>
      <c r="AJ85" s="43"/>
      <c r="AK85" s="43"/>
      <c r="AL85" s="47" t="str">
        <f t="shared" si="2"/>
        <v/>
      </c>
      <c r="AM85" s="47" t="str">
        <f t="shared" si="3"/>
        <v/>
      </c>
      <c r="AO85" s="43"/>
      <c r="AP85" s="43">
        <v>83</v>
      </c>
      <c r="AQ85" s="51"/>
      <c r="AR85" s="51"/>
      <c r="AS85" s="51"/>
      <c r="AT85" s="51"/>
      <c r="AU85" s="51"/>
      <c r="AV85" s="51"/>
      <c r="AW85" s="51" t="s">
        <v>3066</v>
      </c>
      <c r="AX85" s="51"/>
      <c r="AY85" s="51"/>
      <c r="AZ85" s="51"/>
      <c r="BA85" s="51"/>
      <c r="BB85" s="51" t="s">
        <v>3067</v>
      </c>
      <c r="BC85" s="51" t="s">
        <v>3068</v>
      </c>
      <c r="BD85" s="51" t="s">
        <v>3069</v>
      </c>
      <c r="BE85" s="52" t="s">
        <v>3070</v>
      </c>
      <c r="BF85" s="51" t="s">
        <v>3071</v>
      </c>
      <c r="BG85" s="51"/>
      <c r="BH85" s="51"/>
      <c r="BI85" s="51"/>
      <c r="BJ85" s="51" t="s">
        <v>3072</v>
      </c>
      <c r="BK85" s="51" t="s">
        <v>3073</v>
      </c>
      <c r="BL85" s="51"/>
      <c r="BM85" s="51"/>
      <c r="BN85" s="51"/>
      <c r="BO85" s="51"/>
      <c r="BP85" s="51"/>
      <c r="BQ85" s="51"/>
      <c r="BR85" s="51"/>
      <c r="BS85" s="51"/>
      <c r="BT85" s="51" t="s">
        <v>3074</v>
      </c>
      <c r="BU85" s="51" t="s">
        <v>3075</v>
      </c>
      <c r="BV85" s="51"/>
      <c r="BW85" s="43"/>
      <c r="BX85" s="43"/>
      <c r="BY85" s="43"/>
      <c r="BZ85" s="53"/>
      <c r="CA85" s="53"/>
      <c r="CB85" s="53"/>
      <c r="CC85" s="53"/>
      <c r="CD85" s="53"/>
      <c r="CE85" s="53"/>
      <c r="CF85" s="53" t="s">
        <v>3076</v>
      </c>
      <c r="CG85" s="53"/>
      <c r="CH85" s="53"/>
      <c r="CI85" s="53"/>
      <c r="CJ85" s="53"/>
      <c r="CK85" s="53" t="s">
        <v>3077</v>
      </c>
      <c r="CL85" s="53" t="s">
        <v>3078</v>
      </c>
      <c r="CM85" s="53" t="s">
        <v>3079</v>
      </c>
      <c r="CN85" s="54" t="s">
        <v>3080</v>
      </c>
      <c r="CO85" s="53" t="s">
        <v>3081</v>
      </c>
      <c r="CP85" s="53"/>
      <c r="CQ85" s="53"/>
      <c r="CR85" s="53"/>
      <c r="CS85" s="53" t="s">
        <v>3082</v>
      </c>
      <c r="CT85" s="53" t="s">
        <v>3083</v>
      </c>
      <c r="CU85" s="53"/>
      <c r="CV85" s="53"/>
      <c r="CW85" s="53"/>
      <c r="CX85" s="53"/>
      <c r="CY85" s="53"/>
      <c r="CZ85" s="53"/>
      <c r="DA85" s="53"/>
      <c r="DB85" s="53"/>
      <c r="DC85" s="53" t="s">
        <v>3084</v>
      </c>
      <c r="DD85" s="53" t="s">
        <v>3085</v>
      </c>
      <c r="DE85" s="53"/>
    </row>
    <row r="86" spans="1:109" ht="15" customHeight="1" thickBot="1">
      <c r="A86" s="56"/>
      <c r="B86" s="46"/>
      <c r="C86" s="46"/>
      <c r="D86" s="46"/>
      <c r="E86" s="46"/>
      <c r="F86" s="46"/>
      <c r="G86" s="46"/>
      <c r="H86" s="46"/>
      <c r="I86" s="46"/>
      <c r="J86" s="46"/>
      <c r="K86" s="46"/>
      <c r="L86" s="46"/>
      <c r="M86" s="46"/>
      <c r="N86" s="46"/>
      <c r="O86" s="46"/>
      <c r="P86" s="46"/>
      <c r="Q86" s="46"/>
      <c r="R86" s="46"/>
      <c r="S86" s="46"/>
      <c r="T86" s="46"/>
      <c r="U86" s="46"/>
      <c r="V86" s="46"/>
      <c r="W86" s="46"/>
      <c r="X86" s="46"/>
      <c r="Y86" s="46"/>
      <c r="Z86" s="46"/>
      <c r="AA86" s="46"/>
      <c r="AB86" s="46"/>
      <c r="AC86" s="46"/>
      <c r="AD86" s="46"/>
      <c r="AE86" s="46"/>
      <c r="AF86" s="46"/>
      <c r="AG86" s="46"/>
      <c r="AH86" s="90"/>
      <c r="AI86" s="90"/>
      <c r="AJ86" s="90"/>
      <c r="AK86" s="90"/>
      <c r="AL86" s="47" t="str">
        <f t="shared" si="2"/>
        <v/>
      </c>
      <c r="AM86" s="47" t="str">
        <f t="shared" si="3"/>
        <v/>
      </c>
      <c r="AO86" s="90"/>
      <c r="AP86" s="43">
        <v>84</v>
      </c>
      <c r="AQ86" s="91"/>
      <c r="AR86" s="91"/>
      <c r="AS86" s="91"/>
      <c r="AT86" s="91"/>
      <c r="AU86" s="91"/>
      <c r="AV86" s="91"/>
      <c r="AW86" s="51" t="s">
        <v>3086</v>
      </c>
      <c r="AX86" s="91"/>
      <c r="AY86" s="91"/>
      <c r="AZ86" s="91"/>
      <c r="BA86" s="91"/>
      <c r="BB86" s="51" t="s">
        <v>3087</v>
      </c>
      <c r="BC86" s="51" t="s">
        <v>3088</v>
      </c>
      <c r="BD86" s="51" t="s">
        <v>3089</v>
      </c>
      <c r="BE86" s="52" t="s">
        <v>3090</v>
      </c>
      <c r="BF86" s="51" t="s">
        <v>3091</v>
      </c>
      <c r="BG86" s="91"/>
      <c r="BH86" s="91"/>
      <c r="BI86" s="91"/>
      <c r="BJ86" s="51" t="s">
        <v>3092</v>
      </c>
      <c r="BK86" s="51" t="s">
        <v>3093</v>
      </c>
      <c r="BL86" s="91"/>
      <c r="BM86" s="91"/>
      <c r="BN86" s="91"/>
      <c r="BO86" s="91"/>
      <c r="BP86" s="91"/>
      <c r="BQ86" s="91"/>
      <c r="BR86" s="91"/>
      <c r="BS86" s="91"/>
      <c r="BT86" s="51" t="s">
        <v>3094</v>
      </c>
      <c r="BU86" s="51" t="s">
        <v>3095</v>
      </c>
      <c r="BV86" s="91"/>
      <c r="BW86" s="90"/>
      <c r="BX86" s="90"/>
      <c r="BY86" s="90"/>
      <c r="BZ86" s="92"/>
      <c r="CA86" s="92"/>
      <c r="CB86" s="92"/>
      <c r="CC86" s="92"/>
      <c r="CD86" s="92"/>
      <c r="CE86" s="92"/>
      <c r="CF86" s="53" t="s">
        <v>3096</v>
      </c>
      <c r="CG86" s="92"/>
      <c r="CH86" s="92"/>
      <c r="CI86" s="92"/>
      <c r="CJ86" s="92"/>
      <c r="CK86" s="92" t="s">
        <v>3097</v>
      </c>
      <c r="CL86" s="53" t="s">
        <v>3098</v>
      </c>
      <c r="CM86" s="53" t="s">
        <v>3099</v>
      </c>
      <c r="CN86" s="54" t="s">
        <v>3100</v>
      </c>
      <c r="CO86" s="53" t="s">
        <v>3101</v>
      </c>
      <c r="CP86" s="92"/>
      <c r="CQ86" s="92"/>
      <c r="CR86" s="92"/>
      <c r="CS86" s="53" t="s">
        <v>3102</v>
      </c>
      <c r="CT86" s="53" t="s">
        <v>3103</v>
      </c>
      <c r="CU86" s="92"/>
      <c r="CV86" s="92"/>
      <c r="CW86" s="92"/>
      <c r="CX86" s="92"/>
      <c r="CY86" s="92"/>
      <c r="CZ86" s="92"/>
      <c r="DA86" s="92"/>
      <c r="DB86" s="92"/>
      <c r="DC86" s="53" t="s">
        <v>3104</v>
      </c>
      <c r="DD86" s="53" t="s">
        <v>3105</v>
      </c>
      <c r="DE86" s="92"/>
    </row>
    <row r="87" spans="1:109" ht="15" customHeight="1">
      <c r="A87" s="68"/>
      <c r="B87" s="87"/>
      <c r="C87" s="88"/>
      <c r="D87" s="88"/>
      <c r="E87" s="88"/>
      <c r="F87" s="88"/>
      <c r="G87" s="88"/>
      <c r="H87" s="88"/>
      <c r="I87" s="88"/>
      <c r="J87" s="88"/>
      <c r="K87" s="88"/>
      <c r="L87" s="88"/>
      <c r="M87" s="88"/>
      <c r="N87" s="88"/>
      <c r="O87" s="88"/>
      <c r="P87" s="88"/>
      <c r="Q87" s="88"/>
      <c r="R87" s="88"/>
      <c r="S87" s="88"/>
      <c r="T87" s="88"/>
      <c r="U87" s="88"/>
      <c r="V87" s="88"/>
      <c r="W87" s="88"/>
      <c r="X87" s="88"/>
      <c r="Y87" s="88"/>
      <c r="Z87" s="88"/>
      <c r="AA87" s="88"/>
      <c r="AB87" s="88"/>
      <c r="AC87" s="88"/>
      <c r="AD87" s="89"/>
      <c r="AH87" s="90"/>
      <c r="AI87" s="90"/>
      <c r="AJ87" s="90"/>
      <c r="AK87" s="90"/>
      <c r="AL87" s="47" t="str">
        <f t="shared" si="2"/>
        <v/>
      </c>
      <c r="AM87" s="47" t="str">
        <f t="shared" si="3"/>
        <v/>
      </c>
      <c r="AO87" s="90"/>
      <c r="AP87" s="43">
        <v>85</v>
      </c>
      <c r="AQ87" s="91"/>
      <c r="AR87" s="91"/>
      <c r="AS87" s="91"/>
      <c r="AT87" s="91"/>
      <c r="AU87" s="91"/>
      <c r="AV87" s="91"/>
      <c r="AW87" s="51" t="s">
        <v>3106</v>
      </c>
      <c r="AX87" s="91"/>
      <c r="AY87" s="91"/>
      <c r="AZ87" s="91"/>
      <c r="BA87" s="91"/>
      <c r="BB87" s="51" t="s">
        <v>3107</v>
      </c>
      <c r="BC87" s="51" t="s">
        <v>3108</v>
      </c>
      <c r="BD87" s="51" t="s">
        <v>3109</v>
      </c>
      <c r="BE87" s="52" t="s">
        <v>3110</v>
      </c>
      <c r="BF87" s="51" t="s">
        <v>3111</v>
      </c>
      <c r="BG87" s="91"/>
      <c r="BH87" s="91"/>
      <c r="BI87" s="91"/>
      <c r="BJ87" s="51" t="s">
        <v>3112</v>
      </c>
      <c r="BK87" s="51" t="s">
        <v>3113</v>
      </c>
      <c r="BL87" s="91"/>
      <c r="BM87" s="91"/>
      <c r="BN87" s="91"/>
      <c r="BO87" s="91"/>
      <c r="BP87" s="91"/>
      <c r="BQ87" s="91"/>
      <c r="BR87" s="91"/>
      <c r="BS87" s="91"/>
      <c r="BT87" s="51" t="s">
        <v>3114</v>
      </c>
      <c r="BU87" s="51" t="s">
        <v>3115</v>
      </c>
      <c r="BV87" s="91"/>
      <c r="BW87" s="90"/>
      <c r="BX87" s="90"/>
      <c r="BY87" s="90"/>
      <c r="BZ87" s="92"/>
      <c r="CA87" s="92"/>
      <c r="CB87" s="92"/>
      <c r="CC87" s="92"/>
      <c r="CD87" s="92"/>
      <c r="CE87" s="92"/>
      <c r="CF87" s="53" t="s">
        <v>3116</v>
      </c>
      <c r="CG87" s="92"/>
      <c r="CH87" s="92"/>
      <c r="CI87" s="92"/>
      <c r="CJ87" s="92"/>
      <c r="CK87" s="92" t="s">
        <v>3117</v>
      </c>
      <c r="CL87" s="53" t="s">
        <v>3118</v>
      </c>
      <c r="CM87" s="53" t="s">
        <v>3119</v>
      </c>
      <c r="CN87" s="54" t="s">
        <v>3120</v>
      </c>
      <c r="CO87" s="53" t="s">
        <v>3121</v>
      </c>
      <c r="CP87" s="92"/>
      <c r="CQ87" s="92"/>
      <c r="CR87" s="92"/>
      <c r="CS87" s="53" t="s">
        <v>3122</v>
      </c>
      <c r="CT87" s="53" t="s">
        <v>3123</v>
      </c>
      <c r="CU87" s="92"/>
      <c r="CV87" s="92"/>
      <c r="CW87" s="92"/>
      <c r="CX87" s="92"/>
      <c r="CY87" s="92"/>
      <c r="CZ87" s="92"/>
      <c r="DA87" s="92"/>
      <c r="DB87" s="92"/>
      <c r="DC87" s="53" t="s">
        <v>3124</v>
      </c>
      <c r="DD87" s="53" t="s">
        <v>3125</v>
      </c>
      <c r="DE87" s="92"/>
    </row>
    <row r="88" spans="1:109" ht="36" customHeight="1">
      <c r="A88" s="68"/>
      <c r="B88" s="93"/>
      <c r="C88" s="299" t="s">
        <v>3126</v>
      </c>
      <c r="D88" s="299"/>
      <c r="E88" s="299"/>
      <c r="F88" s="299"/>
      <c r="G88" s="299"/>
      <c r="H88" s="299"/>
      <c r="I88" s="299"/>
      <c r="J88" s="299"/>
      <c r="K88" s="299"/>
      <c r="L88" s="299"/>
      <c r="M88" s="299"/>
      <c r="N88" s="299"/>
      <c r="O88" s="299"/>
      <c r="P88" s="299"/>
      <c r="Q88" s="299"/>
      <c r="R88" s="299"/>
      <c r="S88" s="299"/>
      <c r="T88" s="299"/>
      <c r="U88" s="299"/>
      <c r="V88" s="299"/>
      <c r="W88" s="299"/>
      <c r="X88" s="299"/>
      <c r="Y88" s="299"/>
      <c r="Z88" s="299"/>
      <c r="AA88" s="299"/>
      <c r="AB88" s="299"/>
      <c r="AC88" s="299"/>
      <c r="AD88" s="95"/>
      <c r="AH88" s="90"/>
      <c r="AI88" s="90"/>
      <c r="AJ88" s="90"/>
      <c r="AK88" s="90"/>
      <c r="AL88" s="47" t="str">
        <f t="shared" si="2"/>
        <v/>
      </c>
      <c r="AM88" s="47" t="str">
        <f t="shared" si="3"/>
        <v/>
      </c>
      <c r="AO88" s="90"/>
      <c r="AP88" s="43">
        <v>86</v>
      </c>
      <c r="AQ88" s="91"/>
      <c r="AR88" s="91"/>
      <c r="AS88" s="91"/>
      <c r="AT88" s="91"/>
      <c r="AU88" s="91"/>
      <c r="AV88" s="91"/>
      <c r="AW88" s="51" t="s">
        <v>3127</v>
      </c>
      <c r="AX88" s="91"/>
      <c r="AY88" s="91"/>
      <c r="AZ88" s="91"/>
      <c r="BA88" s="91"/>
      <c r="BB88" s="51" t="s">
        <v>3128</v>
      </c>
      <c r="BC88" s="91">
        <v>13099</v>
      </c>
      <c r="BD88" s="51" t="s">
        <v>3129</v>
      </c>
      <c r="BE88" s="52" t="s">
        <v>3130</v>
      </c>
      <c r="BF88" s="51" t="s">
        <v>3131</v>
      </c>
      <c r="BG88" s="91"/>
      <c r="BH88" s="91"/>
      <c r="BI88" s="91"/>
      <c r="BJ88" s="51" t="s">
        <v>3132</v>
      </c>
      <c r="BK88" s="51" t="s">
        <v>3133</v>
      </c>
      <c r="BL88" s="91"/>
      <c r="BM88" s="91"/>
      <c r="BN88" s="91"/>
      <c r="BO88" s="91"/>
      <c r="BP88" s="91"/>
      <c r="BQ88" s="91"/>
      <c r="BR88" s="91"/>
      <c r="BS88" s="91"/>
      <c r="BT88" s="51" t="s">
        <v>3134</v>
      </c>
      <c r="BU88" s="51" t="s">
        <v>3135</v>
      </c>
      <c r="BV88" s="91"/>
      <c r="BW88" s="90"/>
      <c r="BX88" s="90"/>
      <c r="BY88" s="90"/>
      <c r="BZ88" s="92"/>
      <c r="CA88" s="92"/>
      <c r="CB88" s="92"/>
      <c r="CC88" s="92"/>
      <c r="CD88" s="92"/>
      <c r="CE88" s="92"/>
      <c r="CF88" s="53" t="s">
        <v>3136</v>
      </c>
      <c r="CG88" s="92"/>
      <c r="CH88" s="92"/>
      <c r="CI88" s="92"/>
      <c r="CJ88" s="92"/>
      <c r="CK88" s="92" t="s">
        <v>1845</v>
      </c>
      <c r="CL88" s="53" t="s">
        <v>401</v>
      </c>
      <c r="CM88" s="53" t="s">
        <v>3137</v>
      </c>
      <c r="CN88" s="54" t="s">
        <v>3138</v>
      </c>
      <c r="CO88" s="53" t="s">
        <v>3139</v>
      </c>
      <c r="CP88" s="92"/>
      <c r="CQ88" s="92"/>
      <c r="CR88" s="92"/>
      <c r="CS88" s="53" t="s">
        <v>3140</v>
      </c>
      <c r="CT88" s="53" t="s">
        <v>3141</v>
      </c>
      <c r="CU88" s="92"/>
      <c r="CV88" s="92"/>
      <c r="CW88" s="92"/>
      <c r="CX88" s="92"/>
      <c r="CY88" s="92"/>
      <c r="CZ88" s="92"/>
      <c r="DA88" s="92"/>
      <c r="DB88" s="92"/>
      <c r="DC88" s="53" t="s">
        <v>3142</v>
      </c>
      <c r="DD88" s="53" t="s">
        <v>3143</v>
      </c>
      <c r="DE88" s="92"/>
    </row>
    <row r="89" spans="1:109" ht="6.75" customHeight="1">
      <c r="A89" s="68"/>
      <c r="B89" s="93"/>
      <c r="C89" s="101"/>
      <c r="D89" s="101"/>
      <c r="E89" s="101"/>
      <c r="F89" s="101"/>
      <c r="G89" s="101"/>
      <c r="H89" s="101"/>
      <c r="I89" s="101"/>
      <c r="J89" s="101"/>
      <c r="K89" s="101"/>
      <c r="L89" s="101"/>
      <c r="M89" s="101"/>
      <c r="N89" s="101"/>
      <c r="O89" s="101"/>
      <c r="P89" s="101"/>
      <c r="Q89" s="101"/>
      <c r="R89" s="101"/>
      <c r="S89" s="101"/>
      <c r="T89" s="101"/>
      <c r="U89" s="101"/>
      <c r="V89" s="101"/>
      <c r="W89" s="101"/>
      <c r="X89" s="101"/>
      <c r="Y89" s="101"/>
      <c r="Z89" s="101"/>
      <c r="AA89" s="101"/>
      <c r="AB89" s="101"/>
      <c r="AC89" s="101"/>
      <c r="AD89" s="95"/>
      <c r="AH89" s="90"/>
      <c r="AI89" s="90"/>
      <c r="AJ89" s="90"/>
      <c r="AK89" s="90"/>
      <c r="AL89" s="47" t="str">
        <f t="shared" si="2"/>
        <v/>
      </c>
      <c r="AM89" s="47" t="str">
        <f t="shared" si="3"/>
        <v/>
      </c>
      <c r="AO89" s="90"/>
      <c r="AP89" s="43">
        <v>87</v>
      </c>
      <c r="AQ89" s="91"/>
      <c r="AR89" s="91"/>
      <c r="AS89" s="91"/>
      <c r="AT89" s="91"/>
      <c r="AU89" s="91"/>
      <c r="AV89" s="91"/>
      <c r="AW89" s="51" t="s">
        <v>3144</v>
      </c>
      <c r="AX89" s="91"/>
      <c r="AY89" s="91"/>
      <c r="AZ89" s="91"/>
      <c r="BA89" s="91"/>
      <c r="BB89" s="51">
        <v>12099</v>
      </c>
      <c r="BC89" s="91"/>
      <c r="BD89" s="51" t="s">
        <v>3145</v>
      </c>
      <c r="BE89" s="52" t="s">
        <v>3146</v>
      </c>
      <c r="BF89" s="51" t="s">
        <v>3147</v>
      </c>
      <c r="BG89" s="91"/>
      <c r="BH89" s="91"/>
      <c r="BI89" s="91"/>
      <c r="BJ89" s="51" t="s">
        <v>3148</v>
      </c>
      <c r="BK89" s="51" t="s">
        <v>3149</v>
      </c>
      <c r="BL89" s="91"/>
      <c r="BM89" s="91"/>
      <c r="BN89" s="91"/>
      <c r="BO89" s="91"/>
      <c r="BP89" s="91"/>
      <c r="BQ89" s="91"/>
      <c r="BR89" s="91"/>
      <c r="BS89" s="91"/>
      <c r="BT89" s="51" t="s">
        <v>3150</v>
      </c>
      <c r="BU89" s="51" t="s">
        <v>3151</v>
      </c>
      <c r="BV89" s="91"/>
      <c r="BW89" s="90"/>
      <c r="BX89" s="90"/>
      <c r="BY89" s="90"/>
      <c r="BZ89" s="92"/>
      <c r="CA89" s="92"/>
      <c r="CB89" s="92"/>
      <c r="CC89" s="92"/>
      <c r="CD89" s="92"/>
      <c r="CE89" s="92"/>
      <c r="CF89" s="53" t="s">
        <v>3152</v>
      </c>
      <c r="CG89" s="92"/>
      <c r="CH89" s="92"/>
      <c r="CI89" s="92"/>
      <c r="CJ89" s="92"/>
      <c r="CK89" s="53" t="s">
        <v>401</v>
      </c>
      <c r="CL89" s="92"/>
      <c r="CM89" s="53" t="s">
        <v>3153</v>
      </c>
      <c r="CN89" s="54" t="s">
        <v>3154</v>
      </c>
      <c r="CO89" s="53" t="s">
        <v>3155</v>
      </c>
      <c r="CP89" s="92"/>
      <c r="CQ89" s="92"/>
      <c r="CR89" s="92"/>
      <c r="CS89" s="53" t="s">
        <v>3156</v>
      </c>
      <c r="CT89" s="53" t="s">
        <v>3157</v>
      </c>
      <c r="CU89" s="92"/>
      <c r="CV89" s="92"/>
      <c r="CW89" s="92"/>
      <c r="CX89" s="92"/>
      <c r="CY89" s="92"/>
      <c r="CZ89" s="92"/>
      <c r="DA89" s="92"/>
      <c r="DB89" s="92"/>
      <c r="DC89" s="53" t="s">
        <v>3158</v>
      </c>
      <c r="DD89" s="53" t="s">
        <v>3159</v>
      </c>
      <c r="DE89" s="92"/>
    </row>
    <row r="90" spans="1:109" ht="84" customHeight="1">
      <c r="A90" s="68"/>
      <c r="B90" s="93"/>
      <c r="C90" s="299" t="s">
        <v>3160</v>
      </c>
      <c r="D90" s="299"/>
      <c r="E90" s="299"/>
      <c r="F90" s="299"/>
      <c r="G90" s="299"/>
      <c r="H90" s="299"/>
      <c r="I90" s="299"/>
      <c r="J90" s="299"/>
      <c r="K90" s="299"/>
      <c r="L90" s="299"/>
      <c r="M90" s="299"/>
      <c r="N90" s="299"/>
      <c r="O90" s="299"/>
      <c r="P90" s="299"/>
      <c r="Q90" s="299"/>
      <c r="R90" s="299"/>
      <c r="S90" s="299"/>
      <c r="T90" s="299"/>
      <c r="U90" s="299"/>
      <c r="V90" s="299"/>
      <c r="W90" s="299"/>
      <c r="X90" s="299"/>
      <c r="Y90" s="299"/>
      <c r="Z90" s="299"/>
      <c r="AA90" s="299"/>
      <c r="AB90" s="299"/>
      <c r="AC90" s="299"/>
      <c r="AD90" s="95"/>
      <c r="AH90" s="90"/>
      <c r="AI90" s="90"/>
      <c r="AJ90" s="90"/>
      <c r="AK90" s="90"/>
      <c r="AL90" s="47" t="str">
        <f t="shared" si="2"/>
        <v/>
      </c>
      <c r="AM90" s="47" t="str">
        <f t="shared" si="3"/>
        <v/>
      </c>
      <c r="AO90" s="90"/>
      <c r="AP90" s="43">
        <v>88</v>
      </c>
      <c r="AQ90" s="91"/>
      <c r="AR90" s="91"/>
      <c r="AS90" s="91"/>
      <c r="AT90" s="91"/>
      <c r="AU90" s="91"/>
      <c r="AV90" s="91"/>
      <c r="AW90" s="51" t="s">
        <v>3161</v>
      </c>
      <c r="AX90" s="91"/>
      <c r="AY90" s="91"/>
      <c r="AZ90" s="91"/>
      <c r="BA90" s="91"/>
      <c r="BB90" s="91"/>
      <c r="BC90" s="91"/>
      <c r="BD90" s="51" t="s">
        <v>3162</v>
      </c>
      <c r="BE90" s="52" t="s">
        <v>3163</v>
      </c>
      <c r="BF90" s="51" t="s">
        <v>3164</v>
      </c>
      <c r="BG90" s="91"/>
      <c r="BH90" s="91"/>
      <c r="BI90" s="91"/>
      <c r="BJ90" s="51" t="s">
        <v>3165</v>
      </c>
      <c r="BK90" s="51" t="s">
        <v>3166</v>
      </c>
      <c r="BL90" s="91"/>
      <c r="BM90" s="91"/>
      <c r="BN90" s="91"/>
      <c r="BO90" s="91"/>
      <c r="BP90" s="91"/>
      <c r="BQ90" s="91"/>
      <c r="BR90" s="91"/>
      <c r="BS90" s="91"/>
      <c r="BT90" s="51" t="s">
        <v>3167</v>
      </c>
      <c r="BU90" s="51" t="s">
        <v>3168</v>
      </c>
      <c r="BV90" s="91"/>
      <c r="BW90" s="90"/>
      <c r="BX90" s="90"/>
      <c r="BY90" s="90"/>
      <c r="BZ90" s="92"/>
      <c r="CA90" s="92"/>
      <c r="CB90" s="92"/>
      <c r="CC90" s="92"/>
      <c r="CD90" s="92"/>
      <c r="CE90" s="92"/>
      <c r="CF90" s="53" t="s">
        <v>3169</v>
      </c>
      <c r="CG90" s="92"/>
      <c r="CH90" s="92"/>
      <c r="CI90" s="92"/>
      <c r="CJ90" s="92"/>
      <c r="CK90" s="92"/>
      <c r="CL90" s="92"/>
      <c r="CM90" s="53" t="s">
        <v>3170</v>
      </c>
      <c r="CN90" s="54" t="s">
        <v>3171</v>
      </c>
      <c r="CO90" s="53" t="s">
        <v>3172</v>
      </c>
      <c r="CP90" s="92"/>
      <c r="CQ90" s="92"/>
      <c r="CR90" s="92"/>
      <c r="CS90" s="53" t="s">
        <v>3173</v>
      </c>
      <c r="CT90" s="53" t="s">
        <v>3174</v>
      </c>
      <c r="CU90" s="92"/>
      <c r="CV90" s="92"/>
      <c r="CW90" s="92"/>
      <c r="CX90" s="92"/>
      <c r="CY90" s="92"/>
      <c r="CZ90" s="92"/>
      <c r="DA90" s="92"/>
      <c r="DB90" s="92"/>
      <c r="DC90" s="53" t="s">
        <v>3175</v>
      </c>
      <c r="DD90" s="53" t="s">
        <v>3176</v>
      </c>
      <c r="DE90" s="92"/>
    </row>
    <row r="91" spans="1:109" ht="6.75" customHeight="1">
      <c r="A91" s="68"/>
      <c r="B91" s="93"/>
      <c r="C91" s="101"/>
      <c r="D91" s="101"/>
      <c r="E91" s="101"/>
      <c r="F91" s="101"/>
      <c r="G91" s="101"/>
      <c r="H91" s="101"/>
      <c r="I91" s="101"/>
      <c r="J91" s="101"/>
      <c r="K91" s="101"/>
      <c r="L91" s="101"/>
      <c r="M91" s="101"/>
      <c r="N91" s="101"/>
      <c r="O91" s="101"/>
      <c r="P91" s="101"/>
      <c r="Q91" s="101"/>
      <c r="R91" s="101"/>
      <c r="S91" s="101"/>
      <c r="T91" s="101"/>
      <c r="U91" s="101"/>
      <c r="V91" s="101"/>
      <c r="W91" s="101"/>
      <c r="X91" s="101"/>
      <c r="Y91" s="101"/>
      <c r="Z91" s="101"/>
      <c r="AA91" s="101"/>
      <c r="AB91" s="101"/>
      <c r="AC91" s="101"/>
      <c r="AD91" s="95"/>
      <c r="AH91" s="90"/>
      <c r="AI91" s="90"/>
      <c r="AJ91" s="90"/>
      <c r="AK91" s="90"/>
      <c r="AL91" s="47" t="str">
        <f t="shared" si="2"/>
        <v/>
      </c>
      <c r="AM91" s="47" t="str">
        <f t="shared" si="3"/>
        <v/>
      </c>
      <c r="AO91" s="90"/>
      <c r="AP91" s="43">
        <v>89</v>
      </c>
      <c r="AQ91" s="91"/>
      <c r="AR91" s="91"/>
      <c r="AS91" s="91"/>
      <c r="AT91" s="91"/>
      <c r="AU91" s="91"/>
      <c r="AV91" s="91"/>
      <c r="AW91" s="51" t="s">
        <v>3177</v>
      </c>
      <c r="AX91" s="91"/>
      <c r="AY91" s="91"/>
      <c r="AZ91" s="91"/>
      <c r="BA91" s="91"/>
      <c r="BB91" s="91"/>
      <c r="BC91" s="91"/>
      <c r="BD91" s="51" t="s">
        <v>3178</v>
      </c>
      <c r="BE91" s="52" t="s">
        <v>3179</v>
      </c>
      <c r="BF91" s="51" t="s">
        <v>3180</v>
      </c>
      <c r="BG91" s="91"/>
      <c r="BH91" s="91"/>
      <c r="BI91" s="91"/>
      <c r="BJ91" s="51" t="s">
        <v>3181</v>
      </c>
      <c r="BK91" s="51" t="s">
        <v>3182</v>
      </c>
      <c r="BL91" s="91"/>
      <c r="BM91" s="91"/>
      <c r="BN91" s="91"/>
      <c r="BO91" s="91"/>
      <c r="BP91" s="91"/>
      <c r="BQ91" s="91"/>
      <c r="BR91" s="91"/>
      <c r="BS91" s="91"/>
      <c r="BT91" s="51" t="s">
        <v>3183</v>
      </c>
      <c r="BU91" s="51" t="s">
        <v>3184</v>
      </c>
      <c r="BV91" s="91"/>
      <c r="BW91" s="90"/>
      <c r="BX91" s="90"/>
      <c r="BY91" s="90"/>
      <c r="BZ91" s="92"/>
      <c r="CA91" s="92"/>
      <c r="CB91" s="92"/>
      <c r="CC91" s="92"/>
      <c r="CD91" s="92"/>
      <c r="CE91" s="92"/>
      <c r="CF91" s="53" t="s">
        <v>3185</v>
      </c>
      <c r="CG91" s="92"/>
      <c r="CH91" s="92"/>
      <c r="CI91" s="92"/>
      <c r="CJ91" s="92"/>
      <c r="CK91" s="92"/>
      <c r="CL91" s="92"/>
      <c r="CM91" s="53" t="s">
        <v>3186</v>
      </c>
      <c r="CN91" s="54" t="s">
        <v>1475</v>
      </c>
      <c r="CO91" s="53" t="s">
        <v>3187</v>
      </c>
      <c r="CP91" s="92"/>
      <c r="CQ91" s="92"/>
      <c r="CR91" s="92"/>
      <c r="CS91" s="53" t="s">
        <v>3188</v>
      </c>
      <c r="CT91" s="53" t="s">
        <v>3189</v>
      </c>
      <c r="CU91" s="92"/>
      <c r="CV91" s="92"/>
      <c r="CW91" s="92"/>
      <c r="CX91" s="92"/>
      <c r="CY91" s="92"/>
      <c r="CZ91" s="92"/>
      <c r="DA91" s="92"/>
      <c r="DB91" s="92"/>
      <c r="DC91" s="53" t="s">
        <v>3190</v>
      </c>
      <c r="DD91" s="53" t="s">
        <v>3191</v>
      </c>
      <c r="DE91" s="92"/>
    </row>
    <row r="92" spans="1:109" ht="96" customHeight="1">
      <c r="A92" s="68"/>
      <c r="B92" s="93"/>
      <c r="C92" s="304" t="s">
        <v>3192</v>
      </c>
      <c r="D92" s="304"/>
      <c r="E92" s="304"/>
      <c r="F92" s="304"/>
      <c r="G92" s="304"/>
      <c r="H92" s="304"/>
      <c r="I92" s="304"/>
      <c r="J92" s="304"/>
      <c r="K92" s="304"/>
      <c r="L92" s="304"/>
      <c r="M92" s="304"/>
      <c r="N92" s="304"/>
      <c r="O92" s="304"/>
      <c r="P92" s="304"/>
      <c r="Q92" s="304"/>
      <c r="R92" s="304"/>
      <c r="S92" s="304"/>
      <c r="T92" s="304"/>
      <c r="U92" s="304"/>
      <c r="V92" s="304"/>
      <c r="W92" s="304"/>
      <c r="X92" s="304"/>
      <c r="Y92" s="304"/>
      <c r="Z92" s="304"/>
      <c r="AA92" s="304"/>
      <c r="AB92" s="304"/>
      <c r="AC92" s="304"/>
      <c r="AD92" s="95"/>
      <c r="AH92" s="90"/>
      <c r="AI92" s="90"/>
      <c r="AJ92" s="90"/>
      <c r="AK92" s="90"/>
      <c r="AL92" s="47" t="str">
        <f t="shared" si="2"/>
        <v/>
      </c>
      <c r="AM92" s="47" t="str">
        <f t="shared" si="3"/>
        <v/>
      </c>
      <c r="AO92" s="90"/>
      <c r="AP92" s="43">
        <v>90</v>
      </c>
      <c r="AQ92" s="91"/>
      <c r="AR92" s="91"/>
      <c r="AS92" s="91"/>
      <c r="AT92" s="91"/>
      <c r="AU92" s="91"/>
      <c r="AV92" s="91"/>
      <c r="AW92" s="51" t="s">
        <v>3193</v>
      </c>
      <c r="AX92" s="91"/>
      <c r="AY92" s="91"/>
      <c r="AZ92" s="91"/>
      <c r="BA92" s="91"/>
      <c r="BB92" s="91"/>
      <c r="BC92" s="91"/>
      <c r="BD92" s="51" t="s">
        <v>3194</v>
      </c>
      <c r="BE92" s="52" t="s">
        <v>3195</v>
      </c>
      <c r="BF92" s="51" t="s">
        <v>3196</v>
      </c>
      <c r="BG92" s="91"/>
      <c r="BH92" s="91"/>
      <c r="BI92" s="91"/>
      <c r="BJ92" s="51" t="s">
        <v>3197</v>
      </c>
      <c r="BK92" s="51" t="s">
        <v>3198</v>
      </c>
      <c r="BL92" s="91"/>
      <c r="BM92" s="91"/>
      <c r="BN92" s="91"/>
      <c r="BO92" s="91"/>
      <c r="BP92" s="91"/>
      <c r="BQ92" s="91"/>
      <c r="BR92" s="91"/>
      <c r="BS92" s="91"/>
      <c r="BT92" s="51" t="s">
        <v>3199</v>
      </c>
      <c r="BU92" s="51" t="s">
        <v>3200</v>
      </c>
      <c r="BV92" s="91"/>
      <c r="BW92" s="90"/>
      <c r="BX92" s="90"/>
      <c r="BY92" s="90"/>
      <c r="BZ92" s="92"/>
      <c r="CA92" s="92"/>
      <c r="CB92" s="92"/>
      <c r="CC92" s="92"/>
      <c r="CD92" s="92"/>
      <c r="CE92" s="92"/>
      <c r="CF92" s="53" t="s">
        <v>3201</v>
      </c>
      <c r="CG92" s="92"/>
      <c r="CH92" s="92"/>
      <c r="CI92" s="92"/>
      <c r="CJ92" s="92"/>
      <c r="CK92" s="92"/>
      <c r="CL92" s="92"/>
      <c r="CM92" s="53" t="s">
        <v>3202</v>
      </c>
      <c r="CN92" s="54" t="s">
        <v>3203</v>
      </c>
      <c r="CO92" s="53" t="s">
        <v>3204</v>
      </c>
      <c r="CP92" s="92"/>
      <c r="CQ92" s="92"/>
      <c r="CR92" s="92"/>
      <c r="CS92" s="53" t="s">
        <v>3205</v>
      </c>
      <c r="CT92" s="53" t="s">
        <v>3206</v>
      </c>
      <c r="CU92" s="92"/>
      <c r="CV92" s="92"/>
      <c r="CW92" s="92"/>
      <c r="CX92" s="92"/>
      <c r="CY92" s="92"/>
      <c r="CZ92" s="92"/>
      <c r="DA92" s="92"/>
      <c r="DB92" s="92"/>
      <c r="DC92" s="53" t="s">
        <v>3207</v>
      </c>
      <c r="DD92" s="53" t="s">
        <v>3208</v>
      </c>
      <c r="DE92" s="92"/>
    </row>
    <row r="93" spans="1:109" ht="6.75" customHeight="1">
      <c r="A93" s="68"/>
      <c r="B93" s="93"/>
      <c r="C93" s="94"/>
      <c r="D93" s="94"/>
      <c r="E93" s="94"/>
      <c r="F93" s="94"/>
      <c r="G93" s="94"/>
      <c r="H93" s="94"/>
      <c r="I93" s="94"/>
      <c r="J93" s="94"/>
      <c r="K93" s="94"/>
      <c r="L93" s="94"/>
      <c r="M93" s="94"/>
      <c r="N93" s="94"/>
      <c r="O93" s="94"/>
      <c r="P93" s="94"/>
      <c r="Q93" s="94"/>
      <c r="R93" s="94"/>
      <c r="S93" s="94"/>
      <c r="T93" s="94"/>
      <c r="U93" s="94"/>
      <c r="V93" s="94"/>
      <c r="W93" s="94"/>
      <c r="X93" s="94"/>
      <c r="Y93" s="94"/>
      <c r="Z93" s="94"/>
      <c r="AA93" s="94"/>
      <c r="AB93" s="94"/>
      <c r="AC93" s="94"/>
      <c r="AD93" s="95"/>
      <c r="AH93" s="90"/>
      <c r="AI93" s="90"/>
      <c r="AJ93" s="90"/>
      <c r="AK93" s="90"/>
      <c r="AL93" s="47" t="str">
        <f t="shared" si="2"/>
        <v/>
      </c>
      <c r="AM93" s="47" t="str">
        <f t="shared" si="3"/>
        <v/>
      </c>
      <c r="AO93" s="90"/>
      <c r="AP93" s="43">
        <v>91</v>
      </c>
      <c r="AQ93" s="91"/>
      <c r="AR93" s="91"/>
      <c r="AS93" s="91"/>
      <c r="AT93" s="91"/>
      <c r="AU93" s="91"/>
      <c r="AV93" s="91"/>
      <c r="AW93" s="51" t="s">
        <v>3209</v>
      </c>
      <c r="AX93" s="91"/>
      <c r="AY93" s="91"/>
      <c r="AZ93" s="91"/>
      <c r="BA93" s="91"/>
      <c r="BB93" s="91"/>
      <c r="BC93" s="91"/>
      <c r="BD93" s="51" t="s">
        <v>3210</v>
      </c>
      <c r="BE93" s="52" t="s">
        <v>3211</v>
      </c>
      <c r="BF93" s="51" t="s">
        <v>3212</v>
      </c>
      <c r="BG93" s="91"/>
      <c r="BH93" s="91"/>
      <c r="BI93" s="91"/>
      <c r="BJ93" s="51" t="s">
        <v>3213</v>
      </c>
      <c r="BK93" s="51" t="s">
        <v>3214</v>
      </c>
      <c r="BL93" s="91"/>
      <c r="BM93" s="91"/>
      <c r="BN93" s="91"/>
      <c r="BO93" s="91"/>
      <c r="BP93" s="91"/>
      <c r="BQ93" s="91"/>
      <c r="BR93" s="91"/>
      <c r="BS93" s="91"/>
      <c r="BT93" s="51" t="s">
        <v>3215</v>
      </c>
      <c r="BU93" s="51" t="s">
        <v>3216</v>
      </c>
      <c r="BV93" s="91"/>
      <c r="BW93" s="90"/>
      <c r="BX93" s="90"/>
      <c r="BY93" s="90"/>
      <c r="BZ93" s="92"/>
      <c r="CA93" s="92"/>
      <c r="CB93" s="92"/>
      <c r="CC93" s="92"/>
      <c r="CD93" s="92"/>
      <c r="CE93" s="92"/>
      <c r="CF93" s="53" t="s">
        <v>3217</v>
      </c>
      <c r="CG93" s="92"/>
      <c r="CH93" s="92"/>
      <c r="CI93" s="92"/>
      <c r="CJ93" s="92"/>
      <c r="CK93" s="92"/>
      <c r="CL93" s="92"/>
      <c r="CM93" s="53" t="s">
        <v>3218</v>
      </c>
      <c r="CN93" s="54" t="s">
        <v>3219</v>
      </c>
      <c r="CO93" s="53" t="s">
        <v>3220</v>
      </c>
      <c r="CP93" s="92"/>
      <c r="CQ93" s="92"/>
      <c r="CR93" s="92"/>
      <c r="CS93" s="53" t="s">
        <v>3221</v>
      </c>
      <c r="CT93" s="53" t="s">
        <v>3222</v>
      </c>
      <c r="CU93" s="92"/>
      <c r="CV93" s="92"/>
      <c r="CW93" s="92"/>
      <c r="CX93" s="92"/>
      <c r="CY93" s="92"/>
      <c r="CZ93" s="92"/>
      <c r="DA93" s="92"/>
      <c r="DB93" s="92"/>
      <c r="DC93" s="53" t="s">
        <v>3223</v>
      </c>
      <c r="DD93" s="53" t="s">
        <v>3224</v>
      </c>
      <c r="DE93" s="92"/>
    </row>
    <row r="94" spans="1:109" ht="36" customHeight="1">
      <c r="A94" s="68"/>
      <c r="B94" s="93"/>
      <c r="C94" s="530" t="s">
        <v>6052</v>
      </c>
      <c r="D94" s="531"/>
      <c r="E94" s="531"/>
      <c r="F94" s="531"/>
      <c r="G94" s="531"/>
      <c r="H94" s="531"/>
      <c r="I94" s="531"/>
      <c r="J94" s="531"/>
      <c r="K94" s="531"/>
      <c r="L94" s="531"/>
      <c r="M94" s="531"/>
      <c r="N94" s="531"/>
      <c r="O94" s="531"/>
      <c r="P94" s="531"/>
      <c r="Q94" s="531"/>
      <c r="R94" s="531"/>
      <c r="S94" s="531"/>
      <c r="T94" s="531"/>
      <c r="U94" s="531"/>
      <c r="V94" s="531"/>
      <c r="W94" s="531"/>
      <c r="X94" s="531"/>
      <c r="Y94" s="531"/>
      <c r="Z94" s="531"/>
      <c r="AA94" s="531"/>
      <c r="AB94" s="531"/>
      <c r="AC94" s="531"/>
      <c r="AD94" s="95"/>
      <c r="AH94" s="90"/>
      <c r="AI94" s="90"/>
      <c r="AJ94" s="90"/>
      <c r="AK94" s="90"/>
      <c r="AL94" s="47" t="str">
        <f t="shared" si="2"/>
        <v/>
      </c>
      <c r="AM94" s="47" t="str">
        <f t="shared" si="3"/>
        <v/>
      </c>
      <c r="AO94" s="90"/>
      <c r="AP94" s="43">
        <v>92</v>
      </c>
      <c r="AQ94" s="91"/>
      <c r="AR94" s="91"/>
      <c r="AS94" s="91"/>
      <c r="AT94" s="91"/>
      <c r="AU94" s="91"/>
      <c r="AV94" s="91"/>
      <c r="AW94" s="51" t="s">
        <v>3225</v>
      </c>
      <c r="AX94" s="91"/>
      <c r="AY94" s="91"/>
      <c r="AZ94" s="91"/>
      <c r="BA94" s="91"/>
      <c r="BB94" s="91"/>
      <c r="BC94" s="91"/>
      <c r="BD94" s="51" t="s">
        <v>3226</v>
      </c>
      <c r="BE94" s="52" t="s">
        <v>3227</v>
      </c>
      <c r="BF94" s="51" t="s">
        <v>3228</v>
      </c>
      <c r="BG94" s="91"/>
      <c r="BH94" s="91"/>
      <c r="BI94" s="91"/>
      <c r="BJ94" s="51" t="s">
        <v>3229</v>
      </c>
      <c r="BK94" s="51" t="s">
        <v>3230</v>
      </c>
      <c r="BL94" s="91"/>
      <c r="BM94" s="91"/>
      <c r="BN94" s="91"/>
      <c r="BO94" s="91"/>
      <c r="BP94" s="91"/>
      <c r="BQ94" s="91"/>
      <c r="BR94" s="91"/>
      <c r="BS94" s="91"/>
      <c r="BT94" s="51" t="s">
        <v>3231</v>
      </c>
      <c r="BU94" s="51" t="s">
        <v>3232</v>
      </c>
      <c r="BV94" s="91"/>
      <c r="BW94" s="90"/>
      <c r="BX94" s="90"/>
      <c r="BY94" s="90"/>
      <c r="BZ94" s="92"/>
      <c r="CA94" s="92"/>
      <c r="CB94" s="92"/>
      <c r="CC94" s="92"/>
      <c r="CD94" s="92"/>
      <c r="CE94" s="92"/>
      <c r="CF94" s="53" t="s">
        <v>3233</v>
      </c>
      <c r="CG94" s="92"/>
      <c r="CH94" s="92"/>
      <c r="CI94" s="92"/>
      <c r="CJ94" s="92"/>
      <c r="CK94" s="92"/>
      <c r="CL94" s="92"/>
      <c r="CM94" s="53" t="s">
        <v>3234</v>
      </c>
      <c r="CN94" s="54" t="s">
        <v>3235</v>
      </c>
      <c r="CO94" s="53" t="s">
        <v>3236</v>
      </c>
      <c r="CP94" s="92"/>
      <c r="CQ94" s="92"/>
      <c r="CR94" s="92"/>
      <c r="CS94" s="53" t="s">
        <v>3237</v>
      </c>
      <c r="CT94" s="53" t="s">
        <v>3238</v>
      </c>
      <c r="CU94" s="92"/>
      <c r="CV94" s="92"/>
      <c r="CW94" s="92"/>
      <c r="CX94" s="92"/>
      <c r="CY94" s="92"/>
      <c r="CZ94" s="92"/>
      <c r="DA94" s="92"/>
      <c r="DB94" s="92"/>
      <c r="DC94" s="53" t="s">
        <v>3239</v>
      </c>
      <c r="DD94" s="53" t="s">
        <v>3240</v>
      </c>
      <c r="DE94" s="92"/>
    </row>
    <row r="95" spans="1:109" ht="6.75" customHeight="1">
      <c r="A95" s="68"/>
      <c r="B95" s="93"/>
      <c r="C95" s="123"/>
      <c r="D95" s="123"/>
      <c r="E95" s="123"/>
      <c r="F95" s="123"/>
      <c r="G95" s="123"/>
      <c r="H95" s="123"/>
      <c r="I95" s="123"/>
      <c r="J95" s="123"/>
      <c r="K95" s="123"/>
      <c r="L95" s="123"/>
      <c r="M95" s="123"/>
      <c r="N95" s="123"/>
      <c r="O95" s="123"/>
      <c r="P95" s="123"/>
      <c r="Q95" s="123"/>
      <c r="R95" s="123"/>
      <c r="S95" s="123"/>
      <c r="T95" s="123"/>
      <c r="U95" s="123"/>
      <c r="V95" s="123"/>
      <c r="W95" s="123"/>
      <c r="X95" s="123"/>
      <c r="Y95" s="123"/>
      <c r="Z95" s="123"/>
      <c r="AA95" s="123"/>
      <c r="AB95" s="123"/>
      <c r="AC95" s="123"/>
      <c r="AD95" s="95"/>
      <c r="AH95" s="90"/>
      <c r="AI95" s="90"/>
      <c r="AJ95" s="90"/>
      <c r="AK95" s="90"/>
      <c r="AL95" s="47" t="str">
        <f t="shared" si="2"/>
        <v/>
      </c>
      <c r="AM95" s="47" t="str">
        <f t="shared" si="3"/>
        <v/>
      </c>
      <c r="AO95" s="90"/>
      <c r="AP95" s="43">
        <v>93</v>
      </c>
      <c r="AQ95" s="91"/>
      <c r="AR95" s="91"/>
      <c r="AS95" s="91"/>
      <c r="AT95" s="91"/>
      <c r="AU95" s="91"/>
      <c r="AV95" s="91"/>
      <c r="AW95" s="51" t="s">
        <v>3241</v>
      </c>
      <c r="AX95" s="91"/>
      <c r="AY95" s="91"/>
      <c r="AZ95" s="91"/>
      <c r="BA95" s="91"/>
      <c r="BB95" s="91"/>
      <c r="BC95" s="91"/>
      <c r="BD95" s="51" t="s">
        <v>3242</v>
      </c>
      <c r="BE95" s="52" t="s">
        <v>3243</v>
      </c>
      <c r="BF95" s="51" t="s">
        <v>3244</v>
      </c>
      <c r="BG95" s="91"/>
      <c r="BH95" s="91"/>
      <c r="BI95" s="91"/>
      <c r="BJ95" s="51" t="s">
        <v>3245</v>
      </c>
      <c r="BK95" s="51" t="s">
        <v>3246</v>
      </c>
      <c r="BL95" s="91"/>
      <c r="BM95" s="91"/>
      <c r="BN95" s="91"/>
      <c r="BO95" s="91"/>
      <c r="BP95" s="91"/>
      <c r="BQ95" s="91"/>
      <c r="BR95" s="91"/>
      <c r="BS95" s="91"/>
      <c r="BT95" s="51" t="s">
        <v>3247</v>
      </c>
      <c r="BU95" s="51" t="s">
        <v>3248</v>
      </c>
      <c r="BV95" s="91"/>
      <c r="BW95" s="90"/>
      <c r="BX95" s="90"/>
      <c r="BY95" s="90"/>
      <c r="BZ95" s="92"/>
      <c r="CA95" s="92"/>
      <c r="CB95" s="92"/>
      <c r="CC95" s="92"/>
      <c r="CD95" s="92"/>
      <c r="CE95" s="92"/>
      <c r="CF95" s="53" t="s">
        <v>3249</v>
      </c>
      <c r="CG95" s="92"/>
      <c r="CH95" s="92"/>
      <c r="CI95" s="92"/>
      <c r="CJ95" s="92"/>
      <c r="CK95" s="92"/>
      <c r="CL95" s="92"/>
      <c r="CM95" s="53" t="s">
        <v>3250</v>
      </c>
      <c r="CN95" s="54" t="s">
        <v>3251</v>
      </c>
      <c r="CO95" s="53" t="s">
        <v>3252</v>
      </c>
      <c r="CP95" s="92"/>
      <c r="CQ95" s="92"/>
      <c r="CR95" s="92"/>
      <c r="CS95" s="53" t="s">
        <v>3253</v>
      </c>
      <c r="CT95" s="53" t="s">
        <v>3254</v>
      </c>
      <c r="CU95" s="92"/>
      <c r="CV95" s="92"/>
      <c r="CW95" s="92"/>
      <c r="CX95" s="92"/>
      <c r="CY95" s="92"/>
      <c r="CZ95" s="92"/>
      <c r="DA95" s="92"/>
      <c r="DB95" s="92"/>
      <c r="DC95" s="53" t="s">
        <v>3255</v>
      </c>
      <c r="DD95" s="53" t="s">
        <v>3256</v>
      </c>
      <c r="DE95" s="92"/>
    </row>
    <row r="96" spans="1:109" ht="15" customHeight="1">
      <c r="A96" s="68"/>
      <c r="B96" s="93"/>
      <c r="C96" s="299" t="s">
        <v>3257</v>
      </c>
      <c r="D96" s="299"/>
      <c r="E96" s="299"/>
      <c r="F96" s="299"/>
      <c r="G96" s="299"/>
      <c r="H96" s="299"/>
      <c r="I96" s="299"/>
      <c r="J96" s="299"/>
      <c r="K96" s="299"/>
      <c r="L96" s="299"/>
      <c r="M96" s="299"/>
      <c r="N96" s="299"/>
      <c r="O96" s="299"/>
      <c r="P96" s="299"/>
      <c r="Q96" s="299"/>
      <c r="R96" s="299"/>
      <c r="S96" s="299"/>
      <c r="T96" s="299"/>
      <c r="U96" s="299"/>
      <c r="V96" s="299"/>
      <c r="W96" s="299"/>
      <c r="X96" s="299"/>
      <c r="Y96" s="299"/>
      <c r="Z96" s="299"/>
      <c r="AA96" s="299"/>
      <c r="AB96" s="299"/>
      <c r="AC96" s="299"/>
      <c r="AD96" s="95"/>
      <c r="AH96" s="90"/>
      <c r="AI96" s="90"/>
      <c r="AJ96" s="90"/>
      <c r="AK96" s="90"/>
      <c r="AL96" s="47" t="str">
        <f t="shared" si="2"/>
        <v/>
      </c>
      <c r="AM96" s="47" t="str">
        <f t="shared" si="3"/>
        <v/>
      </c>
      <c r="AO96" s="90"/>
      <c r="AP96" s="43">
        <v>94</v>
      </c>
      <c r="AQ96" s="91"/>
      <c r="AR96" s="91"/>
      <c r="AS96" s="91"/>
      <c r="AT96" s="91"/>
      <c r="AU96" s="91"/>
      <c r="AV96" s="91"/>
      <c r="AW96" s="51" t="s">
        <v>3258</v>
      </c>
      <c r="AX96" s="91"/>
      <c r="AY96" s="91"/>
      <c r="AZ96" s="91"/>
      <c r="BA96" s="91"/>
      <c r="BB96" s="91"/>
      <c r="BC96" s="91"/>
      <c r="BD96" s="51" t="s">
        <v>3259</v>
      </c>
      <c r="BE96" s="52" t="s">
        <v>3260</v>
      </c>
      <c r="BF96" s="51" t="s">
        <v>3261</v>
      </c>
      <c r="BG96" s="91"/>
      <c r="BH96" s="91"/>
      <c r="BI96" s="91"/>
      <c r="BJ96" s="51" t="s">
        <v>3262</v>
      </c>
      <c r="BK96" s="51" t="s">
        <v>3263</v>
      </c>
      <c r="BL96" s="91"/>
      <c r="BM96" s="91"/>
      <c r="BN96" s="91"/>
      <c r="BO96" s="91"/>
      <c r="BP96" s="91"/>
      <c r="BQ96" s="91"/>
      <c r="BR96" s="91"/>
      <c r="BS96" s="91"/>
      <c r="BT96" s="51" t="s">
        <v>3264</v>
      </c>
      <c r="BU96" s="51" t="s">
        <v>3265</v>
      </c>
      <c r="BV96" s="91"/>
      <c r="BW96" s="90"/>
      <c r="BX96" s="90"/>
      <c r="BY96" s="90"/>
      <c r="BZ96" s="92"/>
      <c r="CA96" s="92"/>
      <c r="CB96" s="92"/>
      <c r="CC96" s="92"/>
      <c r="CD96" s="92"/>
      <c r="CE96" s="92"/>
      <c r="CF96" s="53" t="s">
        <v>3266</v>
      </c>
      <c r="CG96" s="92"/>
      <c r="CH96" s="92"/>
      <c r="CI96" s="92"/>
      <c r="CJ96" s="92"/>
      <c r="CK96" s="92"/>
      <c r="CL96" s="92"/>
      <c r="CM96" s="53" t="s">
        <v>3267</v>
      </c>
      <c r="CN96" s="54" t="s">
        <v>3268</v>
      </c>
      <c r="CO96" s="53" t="s">
        <v>3269</v>
      </c>
      <c r="CP96" s="92"/>
      <c r="CQ96" s="92"/>
      <c r="CR96" s="92"/>
      <c r="CS96" s="53" t="s">
        <v>3270</v>
      </c>
      <c r="CT96" s="53" t="s">
        <v>3271</v>
      </c>
      <c r="CU96" s="92"/>
      <c r="CV96" s="92"/>
      <c r="CW96" s="92"/>
      <c r="CX96" s="92"/>
      <c r="CY96" s="92"/>
      <c r="CZ96" s="92"/>
      <c r="DA96" s="92"/>
      <c r="DB96" s="92"/>
      <c r="DC96" s="53" t="s">
        <v>2166</v>
      </c>
      <c r="DD96" s="53" t="s">
        <v>3272</v>
      </c>
      <c r="DE96" s="92"/>
    </row>
    <row r="97" spans="1:109" ht="6.75" customHeight="1">
      <c r="A97" s="68"/>
      <c r="B97" s="93"/>
      <c r="C97" s="94"/>
      <c r="D97" s="94"/>
      <c r="E97" s="94"/>
      <c r="F97" s="94"/>
      <c r="G97" s="94"/>
      <c r="H97" s="94"/>
      <c r="I97" s="94"/>
      <c r="J97" s="94"/>
      <c r="K97" s="94"/>
      <c r="L97" s="94"/>
      <c r="M97" s="94"/>
      <c r="N97" s="94"/>
      <c r="O97" s="94"/>
      <c r="P97" s="94"/>
      <c r="Q97" s="94"/>
      <c r="R97" s="94"/>
      <c r="S97" s="94"/>
      <c r="T97" s="94"/>
      <c r="U97" s="94"/>
      <c r="V97" s="94"/>
      <c r="W97" s="94"/>
      <c r="X97" s="94"/>
      <c r="Y97" s="94"/>
      <c r="Z97" s="94"/>
      <c r="AA97" s="94"/>
      <c r="AB97" s="94"/>
      <c r="AC97" s="94"/>
      <c r="AD97" s="95"/>
      <c r="AH97" s="90"/>
      <c r="AI97" s="90"/>
      <c r="AJ97" s="90"/>
      <c r="AK97" s="90"/>
      <c r="AL97" s="47" t="str">
        <f t="shared" si="2"/>
        <v/>
      </c>
      <c r="AM97" s="47" t="str">
        <f t="shared" si="3"/>
        <v/>
      </c>
      <c r="AO97" s="90"/>
      <c r="AP97" s="43">
        <v>95</v>
      </c>
      <c r="AQ97" s="91"/>
      <c r="AR97" s="91"/>
      <c r="AS97" s="91"/>
      <c r="AT97" s="91"/>
      <c r="AU97" s="91"/>
      <c r="AV97" s="91"/>
      <c r="AW97" s="51" t="s">
        <v>3273</v>
      </c>
      <c r="AX97" s="91"/>
      <c r="AY97" s="91"/>
      <c r="AZ97" s="91"/>
      <c r="BA97" s="91"/>
      <c r="BB97" s="91"/>
      <c r="BC97" s="91"/>
      <c r="BD97" s="51" t="s">
        <v>3274</v>
      </c>
      <c r="BE97" s="52" t="s">
        <v>3275</v>
      </c>
      <c r="BF97" s="51" t="s">
        <v>3276</v>
      </c>
      <c r="BG97" s="91"/>
      <c r="BH97" s="91"/>
      <c r="BI97" s="91"/>
      <c r="BJ97" s="51" t="s">
        <v>3277</v>
      </c>
      <c r="BK97" s="51" t="s">
        <v>3278</v>
      </c>
      <c r="BL97" s="91"/>
      <c r="BM97" s="91"/>
      <c r="BN97" s="91"/>
      <c r="BO97" s="91"/>
      <c r="BP97" s="91"/>
      <c r="BQ97" s="91"/>
      <c r="BR97" s="91"/>
      <c r="BS97" s="91"/>
      <c r="BT97" s="51" t="s">
        <v>3279</v>
      </c>
      <c r="BU97" s="51" t="s">
        <v>3280</v>
      </c>
      <c r="BV97" s="91"/>
      <c r="BW97" s="90"/>
      <c r="BX97" s="90"/>
      <c r="BY97" s="90"/>
      <c r="BZ97" s="92"/>
      <c r="CA97" s="92"/>
      <c r="CB97" s="92"/>
      <c r="CC97" s="92"/>
      <c r="CD97" s="92"/>
      <c r="CE97" s="92"/>
      <c r="CF97" s="53" t="s">
        <v>3281</v>
      </c>
      <c r="CG97" s="92"/>
      <c r="CH97" s="92"/>
      <c r="CI97" s="92"/>
      <c r="CJ97" s="92"/>
      <c r="CK97" s="92"/>
      <c r="CL97" s="92"/>
      <c r="CM97" s="53" t="s">
        <v>3282</v>
      </c>
      <c r="CN97" s="54" t="s">
        <v>3283</v>
      </c>
      <c r="CO97" s="53" t="s">
        <v>3284</v>
      </c>
      <c r="CP97" s="92"/>
      <c r="CQ97" s="92"/>
      <c r="CR97" s="92"/>
      <c r="CS97" s="53" t="s">
        <v>3285</v>
      </c>
      <c r="CT97" s="53" t="s">
        <v>3286</v>
      </c>
      <c r="CU97" s="92"/>
      <c r="CV97" s="92"/>
      <c r="CW97" s="92"/>
      <c r="CX97" s="92"/>
      <c r="CY97" s="92"/>
      <c r="CZ97" s="92"/>
      <c r="DA97" s="92"/>
      <c r="DB97" s="92"/>
      <c r="DC97" s="53" t="s">
        <v>3287</v>
      </c>
      <c r="DD97" s="102" t="s">
        <v>3288</v>
      </c>
      <c r="DE97" s="92"/>
    </row>
    <row r="98" spans="1:109" ht="15" customHeight="1">
      <c r="A98" s="68"/>
      <c r="B98" s="93"/>
      <c r="C98" s="94"/>
      <c r="D98" s="94"/>
      <c r="E98" s="94"/>
      <c r="F98" s="305" t="s">
        <v>3289</v>
      </c>
      <c r="G98" s="306"/>
      <c r="H98" s="306"/>
      <c r="I98" s="306"/>
      <c r="J98" s="307"/>
      <c r="K98" s="305" t="s">
        <v>3290</v>
      </c>
      <c r="L98" s="306"/>
      <c r="M98" s="306"/>
      <c r="N98" s="306"/>
      <c r="O98" s="306"/>
      <c r="P98" s="306"/>
      <c r="Q98" s="306"/>
      <c r="R98" s="306"/>
      <c r="S98" s="306"/>
      <c r="T98" s="306"/>
      <c r="U98" s="306"/>
      <c r="V98" s="306"/>
      <c r="W98" s="306"/>
      <c r="X98" s="306"/>
      <c r="Y98" s="306"/>
      <c r="Z98" s="307"/>
      <c r="AA98" s="94"/>
      <c r="AB98" s="94"/>
      <c r="AC98" s="94"/>
      <c r="AD98" s="95"/>
      <c r="AH98" s="90"/>
      <c r="AI98" s="90"/>
      <c r="AJ98" s="90"/>
      <c r="AK98" s="90"/>
      <c r="AL98" s="47" t="str">
        <f t="shared" si="2"/>
        <v/>
      </c>
      <c r="AM98" s="47" t="str">
        <f t="shared" si="3"/>
        <v/>
      </c>
      <c r="AO98" s="90"/>
      <c r="AP98" s="43">
        <v>96</v>
      </c>
      <c r="AQ98" s="91"/>
      <c r="AR98" s="91"/>
      <c r="AS98" s="91"/>
      <c r="AT98" s="91"/>
      <c r="AU98" s="91"/>
      <c r="AV98" s="91"/>
      <c r="AW98" s="51" t="s">
        <v>3291</v>
      </c>
      <c r="AX98" s="91"/>
      <c r="AY98" s="91"/>
      <c r="AZ98" s="91"/>
      <c r="BA98" s="91"/>
      <c r="BB98" s="91"/>
      <c r="BC98" s="91"/>
      <c r="BD98" s="51" t="s">
        <v>3292</v>
      </c>
      <c r="BE98" s="52" t="s">
        <v>3293</v>
      </c>
      <c r="BF98" s="51" t="s">
        <v>3294</v>
      </c>
      <c r="BG98" s="91"/>
      <c r="BH98" s="91"/>
      <c r="BI98" s="91"/>
      <c r="BJ98" s="51" t="s">
        <v>3295</v>
      </c>
      <c r="BK98" s="51" t="s">
        <v>3296</v>
      </c>
      <c r="BL98" s="91"/>
      <c r="BM98" s="91"/>
      <c r="BN98" s="91"/>
      <c r="BO98" s="91"/>
      <c r="BP98" s="91"/>
      <c r="BQ98" s="91"/>
      <c r="BR98" s="91"/>
      <c r="BS98" s="91"/>
      <c r="BT98" s="51" t="s">
        <v>3297</v>
      </c>
      <c r="BU98" s="51" t="s">
        <v>3298</v>
      </c>
      <c r="BV98" s="91"/>
      <c r="BW98" s="90"/>
      <c r="BX98" s="90"/>
      <c r="BY98" s="90"/>
      <c r="BZ98" s="92"/>
      <c r="CA98" s="92"/>
      <c r="CB98" s="92"/>
      <c r="CC98" s="92"/>
      <c r="CD98" s="92"/>
      <c r="CE98" s="92"/>
      <c r="CF98" s="53" t="s">
        <v>3299</v>
      </c>
      <c r="CG98" s="92"/>
      <c r="CH98" s="92"/>
      <c r="CI98" s="92"/>
      <c r="CJ98" s="92"/>
      <c r="CK98" s="92"/>
      <c r="CL98" s="92"/>
      <c r="CM98" s="53" t="s">
        <v>3300</v>
      </c>
      <c r="CN98" s="54" t="s">
        <v>3301</v>
      </c>
      <c r="CO98" s="53" t="s">
        <v>3302</v>
      </c>
      <c r="CP98" s="92"/>
      <c r="CQ98" s="92"/>
      <c r="CR98" s="92"/>
      <c r="CS98" s="53" t="s">
        <v>3303</v>
      </c>
      <c r="CT98" s="53" t="s">
        <v>3304</v>
      </c>
      <c r="CU98" s="92"/>
      <c r="CV98" s="92"/>
      <c r="CW98" s="92"/>
      <c r="CX98" s="92"/>
      <c r="CY98" s="92"/>
      <c r="CZ98" s="92"/>
      <c r="DA98" s="92"/>
      <c r="DB98" s="92"/>
      <c r="DC98" s="53" t="s">
        <v>3305</v>
      </c>
      <c r="DD98" s="53" t="s">
        <v>3306</v>
      </c>
      <c r="DE98" s="92"/>
    </row>
    <row r="99" spans="1:109" ht="24" customHeight="1">
      <c r="A99" s="68"/>
      <c r="B99" s="93"/>
      <c r="C99" s="94"/>
      <c r="D99" s="94"/>
      <c r="E99" s="94"/>
      <c r="F99" s="532" t="s">
        <v>6053</v>
      </c>
      <c r="G99" s="533"/>
      <c r="H99" s="533"/>
      <c r="I99" s="533"/>
      <c r="J99" s="534"/>
      <c r="K99" s="300" t="s">
        <v>3307</v>
      </c>
      <c r="L99" s="301"/>
      <c r="M99" s="301"/>
      <c r="N99" s="301"/>
      <c r="O99" s="301"/>
      <c r="P99" s="301"/>
      <c r="Q99" s="301"/>
      <c r="R99" s="301"/>
      <c r="S99" s="301"/>
      <c r="T99" s="301"/>
      <c r="U99" s="301"/>
      <c r="V99" s="301"/>
      <c r="W99" s="301"/>
      <c r="X99" s="301"/>
      <c r="Y99" s="301"/>
      <c r="Z99" s="302"/>
      <c r="AA99" s="94"/>
      <c r="AB99" s="94"/>
      <c r="AC99" s="94"/>
      <c r="AD99" s="95"/>
      <c r="AH99" s="90"/>
      <c r="AI99" s="90"/>
      <c r="AJ99" s="90"/>
      <c r="AK99" s="90"/>
      <c r="AL99" s="47" t="str">
        <f t="shared" si="2"/>
        <v/>
      </c>
      <c r="AM99" s="47" t="str">
        <f t="shared" si="3"/>
        <v/>
      </c>
      <c r="AO99" s="90"/>
      <c r="AP99" s="43">
        <v>97</v>
      </c>
      <c r="AQ99" s="91"/>
      <c r="AR99" s="91"/>
      <c r="AS99" s="91"/>
      <c r="AT99" s="91"/>
      <c r="AU99" s="91"/>
      <c r="AV99" s="91"/>
      <c r="AW99" s="51" t="s">
        <v>3308</v>
      </c>
      <c r="AX99" s="91"/>
      <c r="AY99" s="91"/>
      <c r="AZ99" s="91"/>
      <c r="BA99" s="91"/>
      <c r="BB99" s="91"/>
      <c r="BC99" s="91"/>
      <c r="BD99" s="51" t="s">
        <v>3309</v>
      </c>
      <c r="BE99" s="52" t="s">
        <v>3310</v>
      </c>
      <c r="BF99" s="51" t="s">
        <v>3311</v>
      </c>
      <c r="BG99" s="91"/>
      <c r="BH99" s="91"/>
      <c r="BI99" s="91"/>
      <c r="BJ99" s="51" t="s">
        <v>3312</v>
      </c>
      <c r="BK99" s="51" t="s">
        <v>3313</v>
      </c>
      <c r="BL99" s="91"/>
      <c r="BM99" s="91"/>
      <c r="BN99" s="91"/>
      <c r="BO99" s="91"/>
      <c r="BP99" s="91"/>
      <c r="BQ99" s="91"/>
      <c r="BR99" s="91"/>
      <c r="BS99" s="91"/>
      <c r="BT99" s="51" t="s">
        <v>3314</v>
      </c>
      <c r="BU99" s="51" t="s">
        <v>3315</v>
      </c>
      <c r="BV99" s="91"/>
      <c r="BW99" s="90"/>
      <c r="BX99" s="90"/>
      <c r="BY99" s="90"/>
      <c r="BZ99" s="92"/>
      <c r="CA99" s="92"/>
      <c r="CB99" s="92"/>
      <c r="CC99" s="92"/>
      <c r="CD99" s="92"/>
      <c r="CE99" s="92"/>
      <c r="CF99" s="53" t="s">
        <v>3316</v>
      </c>
      <c r="CG99" s="92"/>
      <c r="CH99" s="92"/>
      <c r="CI99" s="92"/>
      <c r="CJ99" s="92"/>
      <c r="CK99" s="92"/>
      <c r="CL99" s="92"/>
      <c r="CM99" s="53" t="s">
        <v>3317</v>
      </c>
      <c r="CN99" s="54" t="s">
        <v>3318</v>
      </c>
      <c r="CO99" s="53" t="s">
        <v>3319</v>
      </c>
      <c r="CP99" s="92"/>
      <c r="CQ99" s="92"/>
      <c r="CR99" s="92"/>
      <c r="CS99" s="53" t="s">
        <v>3320</v>
      </c>
      <c r="CT99" s="53" t="s">
        <v>3321</v>
      </c>
      <c r="CU99" s="92"/>
      <c r="CV99" s="92"/>
      <c r="CW99" s="92"/>
      <c r="CX99" s="92"/>
      <c r="CY99" s="92"/>
      <c r="CZ99" s="92"/>
      <c r="DA99" s="92"/>
      <c r="DB99" s="92"/>
      <c r="DC99" s="53" t="s">
        <v>3322</v>
      </c>
      <c r="DD99" s="53" t="s">
        <v>3323</v>
      </c>
      <c r="DE99" s="92"/>
    </row>
    <row r="100" spans="1:109" ht="36" customHeight="1">
      <c r="A100" s="68"/>
      <c r="B100" s="93"/>
      <c r="C100" s="94"/>
      <c r="D100" s="94"/>
      <c r="E100" s="94"/>
      <c r="F100" s="532" t="s">
        <v>6054</v>
      </c>
      <c r="G100" s="533"/>
      <c r="H100" s="533"/>
      <c r="I100" s="533"/>
      <c r="J100" s="534"/>
      <c r="K100" s="300" t="s">
        <v>3324</v>
      </c>
      <c r="L100" s="301"/>
      <c r="M100" s="301"/>
      <c r="N100" s="301"/>
      <c r="O100" s="301"/>
      <c r="P100" s="301"/>
      <c r="Q100" s="301"/>
      <c r="R100" s="301"/>
      <c r="S100" s="301"/>
      <c r="T100" s="301"/>
      <c r="U100" s="301"/>
      <c r="V100" s="301"/>
      <c r="W100" s="301"/>
      <c r="X100" s="301"/>
      <c r="Y100" s="301"/>
      <c r="Z100" s="302"/>
      <c r="AA100" s="94"/>
      <c r="AB100" s="94"/>
      <c r="AC100" s="94"/>
      <c r="AD100" s="95"/>
      <c r="AH100" s="90"/>
      <c r="AI100" s="90"/>
      <c r="AJ100" s="90"/>
      <c r="AK100" s="90"/>
      <c r="AL100" s="47" t="str">
        <f t="shared" si="2"/>
        <v/>
      </c>
      <c r="AM100" s="47" t="str">
        <f t="shared" si="3"/>
        <v/>
      </c>
      <c r="AO100" s="90"/>
      <c r="AP100" s="43">
        <v>98</v>
      </c>
      <c r="AQ100" s="91"/>
      <c r="AR100" s="91"/>
      <c r="AS100" s="91"/>
      <c r="AT100" s="91"/>
      <c r="AU100" s="91"/>
      <c r="AV100" s="91"/>
      <c r="AW100" s="51" t="s">
        <v>3325</v>
      </c>
      <c r="AX100" s="91"/>
      <c r="AY100" s="91"/>
      <c r="AZ100" s="91"/>
      <c r="BA100" s="91"/>
      <c r="BB100" s="91"/>
      <c r="BC100" s="91"/>
      <c r="BD100" s="51" t="s">
        <v>3326</v>
      </c>
      <c r="BE100" s="52" t="s">
        <v>3327</v>
      </c>
      <c r="BF100" s="51" t="s">
        <v>3328</v>
      </c>
      <c r="BG100" s="91"/>
      <c r="BH100" s="91"/>
      <c r="BI100" s="91"/>
      <c r="BJ100" s="51" t="s">
        <v>3329</v>
      </c>
      <c r="BK100" s="51" t="s">
        <v>3330</v>
      </c>
      <c r="BL100" s="91"/>
      <c r="BM100" s="91"/>
      <c r="BN100" s="91"/>
      <c r="BO100" s="91"/>
      <c r="BP100" s="91"/>
      <c r="BQ100" s="91"/>
      <c r="BR100" s="91"/>
      <c r="BS100" s="91"/>
      <c r="BT100" s="51" t="s">
        <v>3331</v>
      </c>
      <c r="BU100" s="51" t="s">
        <v>3332</v>
      </c>
      <c r="BV100" s="91"/>
      <c r="BW100" s="90"/>
      <c r="BX100" s="90"/>
      <c r="BY100" s="90"/>
      <c r="BZ100" s="92"/>
      <c r="CA100" s="92"/>
      <c r="CB100" s="92"/>
      <c r="CC100" s="92"/>
      <c r="CD100" s="92"/>
      <c r="CE100" s="92"/>
      <c r="CF100" s="53" t="s">
        <v>3333</v>
      </c>
      <c r="CG100" s="92"/>
      <c r="CH100" s="92"/>
      <c r="CI100" s="92"/>
      <c r="CJ100" s="92"/>
      <c r="CK100" s="92"/>
      <c r="CL100" s="92"/>
      <c r="CM100" s="53" t="s">
        <v>3334</v>
      </c>
      <c r="CN100" s="54" t="s">
        <v>3335</v>
      </c>
      <c r="CO100" s="53" t="s">
        <v>3336</v>
      </c>
      <c r="CP100" s="92"/>
      <c r="CQ100" s="92"/>
      <c r="CR100" s="92"/>
      <c r="CS100" s="53" t="s">
        <v>3337</v>
      </c>
      <c r="CT100" s="53" t="s">
        <v>3338</v>
      </c>
      <c r="CU100" s="92"/>
      <c r="CV100" s="92"/>
      <c r="CW100" s="92"/>
      <c r="CX100" s="92"/>
      <c r="CY100" s="92"/>
      <c r="CZ100" s="92"/>
      <c r="DA100" s="92"/>
      <c r="DB100" s="92"/>
      <c r="DC100" s="53" t="s">
        <v>3339</v>
      </c>
      <c r="DD100" s="53" t="s">
        <v>3340</v>
      </c>
      <c r="DE100" s="92"/>
    </row>
    <row r="101" spans="1:109" ht="36" customHeight="1">
      <c r="A101" s="68"/>
      <c r="B101" s="93"/>
      <c r="C101" s="94"/>
      <c r="D101" s="94"/>
      <c r="E101" s="94"/>
      <c r="F101" s="532" t="s">
        <v>6055</v>
      </c>
      <c r="G101" s="533"/>
      <c r="H101" s="533"/>
      <c r="I101" s="533"/>
      <c r="J101" s="534"/>
      <c r="K101" s="300" t="s">
        <v>3341</v>
      </c>
      <c r="L101" s="301"/>
      <c r="M101" s="301"/>
      <c r="N101" s="301"/>
      <c r="O101" s="301"/>
      <c r="P101" s="301"/>
      <c r="Q101" s="301"/>
      <c r="R101" s="301"/>
      <c r="S101" s="301"/>
      <c r="T101" s="301"/>
      <c r="U101" s="301"/>
      <c r="V101" s="301"/>
      <c r="W101" s="301"/>
      <c r="X101" s="301"/>
      <c r="Y101" s="301"/>
      <c r="Z101" s="302"/>
      <c r="AA101" s="94"/>
      <c r="AB101" s="94"/>
      <c r="AC101" s="94"/>
      <c r="AD101" s="95"/>
      <c r="AH101" s="90"/>
      <c r="AI101" s="90"/>
      <c r="AJ101" s="90"/>
      <c r="AK101" s="90"/>
      <c r="AL101" s="47" t="str">
        <f t="shared" si="2"/>
        <v/>
      </c>
      <c r="AM101" s="47" t="str">
        <f t="shared" si="3"/>
        <v/>
      </c>
      <c r="AO101" s="90"/>
      <c r="AP101" s="43">
        <v>99</v>
      </c>
      <c r="AQ101" s="91"/>
      <c r="AR101" s="91"/>
      <c r="AS101" s="91"/>
      <c r="AT101" s="91"/>
      <c r="AU101" s="91"/>
      <c r="AV101" s="91"/>
      <c r="AW101" s="51" t="s">
        <v>3342</v>
      </c>
      <c r="AX101" s="91"/>
      <c r="AY101" s="91"/>
      <c r="AZ101" s="91"/>
      <c r="BA101" s="91"/>
      <c r="BB101" s="91"/>
      <c r="BC101" s="91"/>
      <c r="BD101" s="51" t="s">
        <v>3343</v>
      </c>
      <c r="BE101" s="52" t="s">
        <v>3344</v>
      </c>
      <c r="BF101" s="51" t="s">
        <v>3345</v>
      </c>
      <c r="BG101" s="91"/>
      <c r="BH101" s="91"/>
      <c r="BI101" s="91"/>
      <c r="BJ101" s="51" t="s">
        <v>3346</v>
      </c>
      <c r="BK101" s="51" t="s">
        <v>3347</v>
      </c>
      <c r="BL101" s="91"/>
      <c r="BM101" s="91"/>
      <c r="BN101" s="91"/>
      <c r="BO101" s="91"/>
      <c r="BP101" s="91"/>
      <c r="BQ101" s="91"/>
      <c r="BR101" s="91"/>
      <c r="BS101" s="91"/>
      <c r="BT101" s="51" t="s">
        <v>3348</v>
      </c>
      <c r="BU101" s="51" t="s">
        <v>3349</v>
      </c>
      <c r="BV101" s="91"/>
      <c r="BW101" s="90"/>
      <c r="BX101" s="90"/>
      <c r="BY101" s="90"/>
      <c r="BZ101" s="92"/>
      <c r="CA101" s="92"/>
      <c r="CB101" s="92"/>
      <c r="CC101" s="92"/>
      <c r="CD101" s="92"/>
      <c r="CE101" s="92"/>
      <c r="CF101" s="53" t="s">
        <v>3350</v>
      </c>
      <c r="CG101" s="92"/>
      <c r="CH101" s="92"/>
      <c r="CI101" s="92"/>
      <c r="CJ101" s="92"/>
      <c r="CK101" s="92"/>
      <c r="CL101" s="92"/>
      <c r="CM101" s="53" t="s">
        <v>3351</v>
      </c>
      <c r="CN101" s="54" t="s">
        <v>3352</v>
      </c>
      <c r="CO101" s="53" t="s">
        <v>1084</v>
      </c>
      <c r="CP101" s="92"/>
      <c r="CQ101" s="92"/>
      <c r="CR101" s="92"/>
      <c r="CS101" s="53" t="s">
        <v>3353</v>
      </c>
      <c r="CT101" s="53" t="s">
        <v>3354</v>
      </c>
      <c r="CU101" s="92"/>
      <c r="CV101" s="92"/>
      <c r="CW101" s="92"/>
      <c r="CX101" s="92"/>
      <c r="CY101" s="92"/>
      <c r="CZ101" s="92"/>
      <c r="DA101" s="92"/>
      <c r="DB101" s="92"/>
      <c r="DC101" s="53" t="s">
        <v>1844</v>
      </c>
      <c r="DD101" s="53" t="s">
        <v>3355</v>
      </c>
      <c r="DE101" s="92"/>
    </row>
    <row r="102" spans="1:109" ht="24" customHeight="1">
      <c r="A102" s="68"/>
      <c r="B102" s="93"/>
      <c r="C102" s="94"/>
      <c r="D102" s="94"/>
      <c r="E102" s="94"/>
      <c r="F102" s="532" t="s">
        <v>6056</v>
      </c>
      <c r="G102" s="533"/>
      <c r="H102" s="533"/>
      <c r="I102" s="533"/>
      <c r="J102" s="534"/>
      <c r="K102" s="300" t="s">
        <v>3356</v>
      </c>
      <c r="L102" s="301"/>
      <c r="M102" s="301"/>
      <c r="N102" s="301"/>
      <c r="O102" s="301"/>
      <c r="P102" s="301"/>
      <c r="Q102" s="301"/>
      <c r="R102" s="301"/>
      <c r="S102" s="301"/>
      <c r="T102" s="301"/>
      <c r="U102" s="301"/>
      <c r="V102" s="301"/>
      <c r="W102" s="301"/>
      <c r="X102" s="301"/>
      <c r="Y102" s="301"/>
      <c r="Z102" s="302"/>
      <c r="AA102" s="94"/>
      <c r="AB102" s="94"/>
      <c r="AC102" s="94"/>
      <c r="AD102" s="95"/>
      <c r="AH102" s="90"/>
      <c r="AI102" s="90"/>
      <c r="AJ102" s="90"/>
      <c r="AK102" s="90"/>
      <c r="AL102" s="47" t="str">
        <f t="shared" si="2"/>
        <v/>
      </c>
      <c r="AM102" s="47" t="str">
        <f t="shared" si="3"/>
        <v/>
      </c>
      <c r="AO102" s="90"/>
      <c r="AP102" s="43">
        <v>100</v>
      </c>
      <c r="AQ102" s="91"/>
      <c r="AR102" s="91"/>
      <c r="AS102" s="91"/>
      <c r="AT102" s="91"/>
      <c r="AU102" s="91"/>
      <c r="AV102" s="91"/>
      <c r="AW102" s="51" t="s">
        <v>3357</v>
      </c>
      <c r="AX102" s="91"/>
      <c r="AY102" s="91"/>
      <c r="AZ102" s="91"/>
      <c r="BA102" s="91"/>
      <c r="BB102" s="91"/>
      <c r="BC102" s="91"/>
      <c r="BD102" s="51" t="s">
        <v>3358</v>
      </c>
      <c r="BE102" s="52" t="s">
        <v>3359</v>
      </c>
      <c r="BF102" s="51" t="s">
        <v>3360</v>
      </c>
      <c r="BG102" s="91"/>
      <c r="BH102" s="91"/>
      <c r="BI102" s="91"/>
      <c r="BJ102" s="51" t="s">
        <v>3361</v>
      </c>
      <c r="BK102" s="51" t="s">
        <v>3362</v>
      </c>
      <c r="BL102" s="91"/>
      <c r="BM102" s="91"/>
      <c r="BN102" s="91"/>
      <c r="BO102" s="91"/>
      <c r="BP102" s="91"/>
      <c r="BQ102" s="91"/>
      <c r="BR102" s="91"/>
      <c r="BS102" s="91"/>
      <c r="BT102" s="51" t="s">
        <v>3363</v>
      </c>
      <c r="BU102" s="51" t="s">
        <v>3364</v>
      </c>
      <c r="BV102" s="91"/>
      <c r="BW102" s="90"/>
      <c r="BX102" s="90"/>
      <c r="BY102" s="90"/>
      <c r="BZ102" s="92"/>
      <c r="CA102" s="92"/>
      <c r="CB102" s="92"/>
      <c r="CC102" s="92"/>
      <c r="CD102" s="92"/>
      <c r="CE102" s="92"/>
      <c r="CF102" s="53" t="s">
        <v>3365</v>
      </c>
      <c r="CG102" s="92"/>
      <c r="CH102" s="92"/>
      <c r="CI102" s="92"/>
      <c r="CJ102" s="92"/>
      <c r="CK102" s="92"/>
      <c r="CL102" s="92"/>
      <c r="CM102" s="53" t="s">
        <v>1088</v>
      </c>
      <c r="CN102" s="54" t="s">
        <v>3366</v>
      </c>
      <c r="CO102" s="53" t="s">
        <v>3367</v>
      </c>
      <c r="CP102" s="92"/>
      <c r="CQ102" s="92"/>
      <c r="CR102" s="92"/>
      <c r="CS102" s="53" t="s">
        <v>3368</v>
      </c>
      <c r="CT102" s="53" t="s">
        <v>3369</v>
      </c>
      <c r="CU102" s="92"/>
      <c r="CV102" s="92"/>
      <c r="CW102" s="92"/>
      <c r="CX102" s="92"/>
      <c r="CY102" s="92"/>
      <c r="CZ102" s="92"/>
      <c r="DA102" s="92"/>
      <c r="DB102" s="92"/>
      <c r="DC102" s="53" t="s">
        <v>3370</v>
      </c>
      <c r="DD102" s="53" t="s">
        <v>3371</v>
      </c>
      <c r="DE102" s="92"/>
    </row>
    <row r="103" spans="1:109" ht="6.75" customHeight="1">
      <c r="A103" s="68"/>
      <c r="B103" s="93"/>
      <c r="C103" s="96"/>
      <c r="D103" s="96"/>
      <c r="E103" s="96"/>
      <c r="F103" s="96"/>
      <c r="G103" s="96"/>
      <c r="H103" s="96"/>
      <c r="I103" s="96"/>
      <c r="J103" s="96"/>
      <c r="K103" s="96"/>
      <c r="L103" s="96"/>
      <c r="M103" s="96"/>
      <c r="N103" s="96"/>
      <c r="O103" s="96"/>
      <c r="P103" s="96"/>
      <c r="Q103" s="96"/>
      <c r="R103" s="96"/>
      <c r="S103" s="96"/>
      <c r="T103" s="96"/>
      <c r="U103" s="96"/>
      <c r="V103" s="96"/>
      <c r="W103" s="96"/>
      <c r="X103" s="96"/>
      <c r="Y103" s="96"/>
      <c r="Z103" s="96"/>
      <c r="AA103" s="96"/>
      <c r="AB103" s="96"/>
      <c r="AC103" s="96"/>
      <c r="AD103" s="95"/>
      <c r="AH103" s="90"/>
      <c r="AI103" s="90"/>
      <c r="AJ103" s="90"/>
      <c r="AK103" s="90"/>
      <c r="AL103" s="47" t="str">
        <f t="shared" si="2"/>
        <v/>
      </c>
      <c r="AM103" s="47" t="str">
        <f t="shared" si="3"/>
        <v/>
      </c>
      <c r="AO103" s="90"/>
      <c r="AP103" s="43">
        <v>101</v>
      </c>
      <c r="AQ103" s="91"/>
      <c r="AR103" s="91"/>
      <c r="AS103" s="91"/>
      <c r="AT103" s="91"/>
      <c r="AU103" s="91"/>
      <c r="AV103" s="91"/>
      <c r="AW103" s="51" t="s">
        <v>3372</v>
      </c>
      <c r="AX103" s="91"/>
      <c r="AY103" s="91"/>
      <c r="AZ103" s="91"/>
      <c r="BA103" s="91"/>
      <c r="BB103" s="91"/>
      <c r="BC103" s="91"/>
      <c r="BD103" s="51" t="s">
        <v>3373</v>
      </c>
      <c r="BE103" s="52" t="s">
        <v>3374</v>
      </c>
      <c r="BF103" s="51" t="s">
        <v>3375</v>
      </c>
      <c r="BG103" s="91"/>
      <c r="BH103" s="91"/>
      <c r="BI103" s="91"/>
      <c r="BJ103" s="51" t="s">
        <v>3376</v>
      </c>
      <c r="BK103" s="51" t="s">
        <v>3377</v>
      </c>
      <c r="BL103" s="91"/>
      <c r="BM103" s="91"/>
      <c r="BN103" s="91"/>
      <c r="BO103" s="91"/>
      <c r="BP103" s="91"/>
      <c r="BQ103" s="91"/>
      <c r="BR103" s="91"/>
      <c r="BS103" s="91"/>
      <c r="BT103" s="51" t="s">
        <v>3378</v>
      </c>
      <c r="BU103" s="51" t="s">
        <v>3379</v>
      </c>
      <c r="BV103" s="91"/>
      <c r="BW103" s="90"/>
      <c r="BX103" s="90"/>
      <c r="BY103" s="90"/>
      <c r="BZ103" s="92"/>
      <c r="CA103" s="92"/>
      <c r="CB103" s="92"/>
      <c r="CC103" s="92"/>
      <c r="CD103" s="92"/>
      <c r="CE103" s="92"/>
      <c r="CF103" s="53" t="s">
        <v>3380</v>
      </c>
      <c r="CG103" s="92"/>
      <c r="CH103" s="92"/>
      <c r="CI103" s="92"/>
      <c r="CJ103" s="92"/>
      <c r="CK103" s="92"/>
      <c r="CL103" s="92"/>
      <c r="CM103" s="53" t="s">
        <v>3381</v>
      </c>
      <c r="CN103" s="54" t="s">
        <v>3382</v>
      </c>
      <c r="CO103" s="53" t="s">
        <v>3383</v>
      </c>
      <c r="CP103" s="92"/>
      <c r="CQ103" s="92"/>
      <c r="CR103" s="92"/>
      <c r="CS103" s="53" t="s">
        <v>3384</v>
      </c>
      <c r="CT103" s="53" t="s">
        <v>3385</v>
      </c>
      <c r="CU103" s="92"/>
      <c r="CV103" s="92"/>
      <c r="CW103" s="92"/>
      <c r="CX103" s="92"/>
      <c r="CY103" s="92"/>
      <c r="CZ103" s="92"/>
      <c r="DA103" s="92"/>
      <c r="DB103" s="92"/>
      <c r="DC103" s="53" t="s">
        <v>3386</v>
      </c>
      <c r="DD103" s="53" t="s">
        <v>3387</v>
      </c>
      <c r="DE103" s="92"/>
    </row>
    <row r="104" spans="1:109" ht="36" customHeight="1">
      <c r="A104" s="68"/>
      <c r="B104" s="93"/>
      <c r="C104" s="299" t="s">
        <v>3388</v>
      </c>
      <c r="D104" s="299"/>
      <c r="E104" s="299"/>
      <c r="F104" s="299"/>
      <c r="G104" s="299"/>
      <c r="H104" s="299"/>
      <c r="I104" s="299"/>
      <c r="J104" s="299"/>
      <c r="K104" s="299"/>
      <c r="L104" s="299"/>
      <c r="M104" s="299"/>
      <c r="N104" s="299"/>
      <c r="O104" s="299"/>
      <c r="P104" s="299"/>
      <c r="Q104" s="299"/>
      <c r="R104" s="299"/>
      <c r="S104" s="299"/>
      <c r="T104" s="299"/>
      <c r="U104" s="299"/>
      <c r="V104" s="299"/>
      <c r="W104" s="299"/>
      <c r="X104" s="299"/>
      <c r="Y104" s="299"/>
      <c r="Z104" s="299"/>
      <c r="AA104" s="299"/>
      <c r="AB104" s="299"/>
      <c r="AC104" s="299"/>
      <c r="AD104" s="95"/>
      <c r="AH104" s="90"/>
      <c r="AI104" s="90"/>
      <c r="AJ104" s="90"/>
      <c r="AK104" s="90"/>
      <c r="AL104" s="47" t="str">
        <f t="shared" si="2"/>
        <v/>
      </c>
      <c r="AM104" s="47" t="str">
        <f t="shared" si="3"/>
        <v/>
      </c>
      <c r="AO104" s="90"/>
      <c r="AP104" s="43">
        <v>102</v>
      </c>
      <c r="AQ104" s="91"/>
      <c r="AR104" s="91"/>
      <c r="AS104" s="91"/>
      <c r="AT104" s="91"/>
      <c r="AU104" s="91"/>
      <c r="AV104" s="91"/>
      <c r="AW104" s="51" t="s">
        <v>3389</v>
      </c>
      <c r="AX104" s="91"/>
      <c r="AY104" s="91"/>
      <c r="AZ104" s="91"/>
      <c r="BA104" s="91"/>
      <c r="BB104" s="91"/>
      <c r="BC104" s="91"/>
      <c r="BD104" s="51" t="s">
        <v>3390</v>
      </c>
      <c r="BE104" s="52" t="s">
        <v>3391</v>
      </c>
      <c r="BF104" s="51" t="s">
        <v>3392</v>
      </c>
      <c r="BG104" s="91"/>
      <c r="BH104" s="91"/>
      <c r="BI104" s="91"/>
      <c r="BJ104" s="51" t="s">
        <v>3393</v>
      </c>
      <c r="BK104" s="51" t="s">
        <v>3394</v>
      </c>
      <c r="BL104" s="91"/>
      <c r="BM104" s="91"/>
      <c r="BN104" s="91"/>
      <c r="BO104" s="91"/>
      <c r="BP104" s="91"/>
      <c r="BQ104" s="91"/>
      <c r="BR104" s="91"/>
      <c r="BS104" s="91"/>
      <c r="BT104" s="51" t="s">
        <v>3395</v>
      </c>
      <c r="BU104" s="51" t="s">
        <v>3396</v>
      </c>
      <c r="BV104" s="91"/>
      <c r="BW104" s="90"/>
      <c r="BX104" s="90"/>
      <c r="BY104" s="90"/>
      <c r="BZ104" s="92"/>
      <c r="CA104" s="92"/>
      <c r="CB104" s="92"/>
      <c r="CC104" s="92"/>
      <c r="CD104" s="92"/>
      <c r="CE104" s="92"/>
      <c r="CF104" s="53" t="s">
        <v>3397</v>
      </c>
      <c r="CG104" s="92"/>
      <c r="CH104" s="92"/>
      <c r="CI104" s="92"/>
      <c r="CJ104" s="92"/>
      <c r="CK104" s="92"/>
      <c r="CL104" s="92"/>
      <c r="CM104" s="53" t="s">
        <v>3316</v>
      </c>
      <c r="CN104" s="54" t="s">
        <v>3398</v>
      </c>
      <c r="CO104" s="53" t="s">
        <v>3399</v>
      </c>
      <c r="CP104" s="92"/>
      <c r="CQ104" s="92"/>
      <c r="CR104" s="92"/>
      <c r="CS104" s="53" t="s">
        <v>3400</v>
      </c>
      <c r="CT104" s="53" t="s">
        <v>3401</v>
      </c>
      <c r="CU104" s="92"/>
      <c r="CV104" s="92"/>
      <c r="CW104" s="92"/>
      <c r="CX104" s="92"/>
      <c r="CY104" s="92"/>
      <c r="CZ104" s="92"/>
      <c r="DA104" s="92"/>
      <c r="DB104" s="92"/>
      <c r="DC104" s="53" t="s">
        <v>3402</v>
      </c>
      <c r="DD104" s="53" t="s">
        <v>3403</v>
      </c>
      <c r="DE104" s="92"/>
    </row>
    <row r="105" spans="1:109" ht="6.75" customHeight="1">
      <c r="A105" s="68"/>
      <c r="B105" s="93"/>
      <c r="C105" s="101"/>
      <c r="D105" s="101"/>
      <c r="E105" s="101"/>
      <c r="F105" s="101"/>
      <c r="G105" s="101"/>
      <c r="H105" s="101"/>
      <c r="I105" s="101"/>
      <c r="J105" s="101"/>
      <c r="K105" s="101"/>
      <c r="L105" s="101"/>
      <c r="M105" s="101"/>
      <c r="N105" s="101"/>
      <c r="O105" s="101"/>
      <c r="P105" s="101"/>
      <c r="Q105" s="101"/>
      <c r="R105" s="101"/>
      <c r="S105" s="101"/>
      <c r="T105" s="101"/>
      <c r="U105" s="101"/>
      <c r="V105" s="101"/>
      <c r="W105" s="101"/>
      <c r="X105" s="101"/>
      <c r="Y105" s="101"/>
      <c r="Z105" s="101"/>
      <c r="AA105" s="101"/>
      <c r="AB105" s="101"/>
      <c r="AC105" s="101"/>
      <c r="AD105" s="95"/>
      <c r="AH105" s="90"/>
      <c r="AI105" s="90"/>
      <c r="AJ105" s="90"/>
      <c r="AK105" s="90"/>
      <c r="AL105" s="47" t="str">
        <f t="shared" si="2"/>
        <v/>
      </c>
      <c r="AM105" s="47" t="str">
        <f t="shared" si="3"/>
        <v/>
      </c>
      <c r="AO105" s="90"/>
      <c r="AP105" s="43">
        <v>103</v>
      </c>
      <c r="AQ105" s="91"/>
      <c r="AR105" s="91"/>
      <c r="AS105" s="91"/>
      <c r="AT105" s="91"/>
      <c r="AU105" s="91"/>
      <c r="AV105" s="91"/>
      <c r="AW105" s="51" t="s">
        <v>3404</v>
      </c>
      <c r="AX105" s="91"/>
      <c r="AY105" s="91"/>
      <c r="AZ105" s="91"/>
      <c r="BA105" s="91"/>
      <c r="BB105" s="91"/>
      <c r="BC105" s="91"/>
      <c r="BD105" s="51" t="s">
        <v>3405</v>
      </c>
      <c r="BE105" s="52" t="s">
        <v>3406</v>
      </c>
      <c r="BF105" s="51" t="s">
        <v>3407</v>
      </c>
      <c r="BG105" s="91"/>
      <c r="BH105" s="91"/>
      <c r="BI105" s="91"/>
      <c r="BJ105" s="51" t="s">
        <v>3408</v>
      </c>
      <c r="BK105" s="51" t="s">
        <v>3409</v>
      </c>
      <c r="BL105" s="91"/>
      <c r="BM105" s="91"/>
      <c r="BN105" s="91"/>
      <c r="BO105" s="91"/>
      <c r="BP105" s="91"/>
      <c r="BQ105" s="91"/>
      <c r="BR105" s="91"/>
      <c r="BS105" s="91"/>
      <c r="BT105" s="51" t="s">
        <v>3410</v>
      </c>
      <c r="BU105" s="51" t="s">
        <v>3411</v>
      </c>
      <c r="BV105" s="91"/>
      <c r="BW105" s="90"/>
      <c r="BX105" s="90"/>
      <c r="BY105" s="90"/>
      <c r="BZ105" s="92"/>
      <c r="CA105" s="92"/>
      <c r="CB105" s="92"/>
      <c r="CC105" s="92"/>
      <c r="CD105" s="92"/>
      <c r="CE105" s="92"/>
      <c r="CF105" s="53" t="s">
        <v>3412</v>
      </c>
      <c r="CG105" s="92"/>
      <c r="CH105" s="92"/>
      <c r="CI105" s="92"/>
      <c r="CJ105" s="92"/>
      <c r="CK105" s="92"/>
      <c r="CL105" s="92"/>
      <c r="CM105" s="53" t="s">
        <v>3413</v>
      </c>
      <c r="CN105" s="54" t="s">
        <v>3414</v>
      </c>
      <c r="CO105" s="53" t="s">
        <v>3415</v>
      </c>
      <c r="CP105" s="92"/>
      <c r="CQ105" s="92"/>
      <c r="CR105" s="92"/>
      <c r="CS105" s="53" t="s">
        <v>3416</v>
      </c>
      <c r="CT105" s="53" t="s">
        <v>3417</v>
      </c>
      <c r="CU105" s="92"/>
      <c r="CV105" s="92"/>
      <c r="CW105" s="92"/>
      <c r="CX105" s="92"/>
      <c r="CY105" s="92"/>
      <c r="CZ105" s="92"/>
      <c r="DA105" s="92"/>
      <c r="DB105" s="92"/>
      <c r="DC105" s="53" t="s">
        <v>3418</v>
      </c>
      <c r="DD105" s="53" t="s">
        <v>3419</v>
      </c>
      <c r="DE105" s="92"/>
    </row>
    <row r="106" spans="1:109">
      <c r="A106" s="68"/>
      <c r="B106" s="93"/>
      <c r="C106" s="108"/>
      <c r="D106" s="124" t="s">
        <v>3420</v>
      </c>
      <c r="E106" s="108"/>
      <c r="F106" s="108"/>
      <c r="G106" s="108"/>
      <c r="H106" s="108"/>
      <c r="I106" s="108"/>
      <c r="J106" s="108"/>
      <c r="K106" s="108"/>
      <c r="L106" s="108"/>
      <c r="M106" s="108"/>
      <c r="N106" s="108"/>
      <c r="O106" s="108"/>
      <c r="P106" s="108"/>
      <c r="Q106" s="108"/>
      <c r="R106" s="108"/>
      <c r="S106" s="108"/>
      <c r="T106" s="108"/>
      <c r="U106" s="108"/>
      <c r="V106" s="108"/>
      <c r="W106" s="108"/>
      <c r="X106" s="108"/>
      <c r="Y106" s="108"/>
      <c r="Z106" s="108"/>
      <c r="AA106" s="108"/>
      <c r="AB106" s="108"/>
      <c r="AC106" s="108"/>
      <c r="AD106" s="95"/>
      <c r="AH106" s="90"/>
      <c r="AI106" s="90"/>
      <c r="AJ106" s="90"/>
      <c r="AK106" s="90"/>
      <c r="AL106" s="47" t="str">
        <f t="shared" si="2"/>
        <v/>
      </c>
      <c r="AM106" s="47" t="str">
        <f t="shared" si="3"/>
        <v/>
      </c>
      <c r="AO106" s="90"/>
      <c r="AP106" s="43">
        <v>104</v>
      </c>
      <c r="AQ106" s="91"/>
      <c r="AR106" s="91"/>
      <c r="AS106" s="91"/>
      <c r="AT106" s="91"/>
      <c r="AU106" s="91"/>
      <c r="AV106" s="91"/>
      <c r="AW106" s="51" t="s">
        <v>3421</v>
      </c>
      <c r="AX106" s="91"/>
      <c r="AY106" s="91"/>
      <c r="AZ106" s="91"/>
      <c r="BA106" s="91"/>
      <c r="BB106" s="91"/>
      <c r="BC106" s="91"/>
      <c r="BD106" s="51" t="s">
        <v>3422</v>
      </c>
      <c r="BE106" s="52" t="s">
        <v>3423</v>
      </c>
      <c r="BF106" s="51" t="s">
        <v>3424</v>
      </c>
      <c r="BG106" s="91"/>
      <c r="BH106" s="91"/>
      <c r="BI106" s="91"/>
      <c r="BJ106" s="51" t="s">
        <v>3425</v>
      </c>
      <c r="BK106" s="51" t="s">
        <v>3426</v>
      </c>
      <c r="BL106" s="91"/>
      <c r="BM106" s="91"/>
      <c r="BN106" s="91"/>
      <c r="BO106" s="91"/>
      <c r="BP106" s="91"/>
      <c r="BQ106" s="91"/>
      <c r="BR106" s="91"/>
      <c r="BS106" s="91"/>
      <c r="BT106" s="51" t="s">
        <v>3427</v>
      </c>
      <c r="BU106" s="51" t="s">
        <v>3428</v>
      </c>
      <c r="BV106" s="91"/>
      <c r="BW106" s="90"/>
      <c r="BX106" s="90"/>
      <c r="BY106" s="90"/>
      <c r="BZ106" s="92"/>
      <c r="CA106" s="92"/>
      <c r="CB106" s="92"/>
      <c r="CC106" s="92"/>
      <c r="CD106" s="92"/>
      <c r="CE106" s="92"/>
      <c r="CF106" s="53" t="s">
        <v>3429</v>
      </c>
      <c r="CG106" s="92"/>
      <c r="CH106" s="92"/>
      <c r="CI106" s="92"/>
      <c r="CJ106" s="92"/>
      <c r="CK106" s="92"/>
      <c r="CL106" s="92"/>
      <c r="CM106" s="53" t="s">
        <v>3430</v>
      </c>
      <c r="CN106" s="54" t="s">
        <v>3431</v>
      </c>
      <c r="CO106" s="53" t="s">
        <v>974</v>
      </c>
      <c r="CP106" s="92"/>
      <c r="CQ106" s="92"/>
      <c r="CR106" s="92"/>
      <c r="CS106" s="53" t="s">
        <v>3432</v>
      </c>
      <c r="CT106" s="53" t="s">
        <v>3433</v>
      </c>
      <c r="CU106" s="92"/>
      <c r="CV106" s="92"/>
      <c r="CW106" s="92"/>
      <c r="CX106" s="92"/>
      <c r="CY106" s="92"/>
      <c r="CZ106" s="92"/>
      <c r="DA106" s="92"/>
      <c r="DB106" s="92"/>
      <c r="DC106" s="53" t="s">
        <v>3434</v>
      </c>
      <c r="DD106" s="53" t="s">
        <v>3435</v>
      </c>
      <c r="DE106" s="92"/>
    </row>
    <row r="107" spans="1:109" ht="6.75" customHeight="1">
      <c r="A107" s="68"/>
      <c r="B107" s="93"/>
      <c r="C107" s="108"/>
      <c r="D107" s="124"/>
      <c r="E107" s="108"/>
      <c r="F107" s="108"/>
      <c r="G107" s="108"/>
      <c r="H107" s="108"/>
      <c r="I107" s="108"/>
      <c r="J107" s="108"/>
      <c r="K107" s="108"/>
      <c r="L107" s="108"/>
      <c r="M107" s="108"/>
      <c r="N107" s="108"/>
      <c r="O107" s="108"/>
      <c r="P107" s="108"/>
      <c r="Q107" s="108"/>
      <c r="R107" s="108"/>
      <c r="S107" s="108"/>
      <c r="T107" s="108"/>
      <c r="U107" s="108"/>
      <c r="V107" s="108"/>
      <c r="W107" s="108"/>
      <c r="X107" s="108"/>
      <c r="Y107" s="108"/>
      <c r="Z107" s="108"/>
      <c r="AA107" s="108"/>
      <c r="AB107" s="108"/>
      <c r="AC107" s="108"/>
      <c r="AD107" s="95"/>
      <c r="AH107" s="90"/>
      <c r="AI107" s="90"/>
      <c r="AJ107" s="90"/>
      <c r="AK107" s="90"/>
      <c r="AL107" s="47" t="str">
        <f t="shared" si="2"/>
        <v/>
      </c>
      <c r="AM107" s="47" t="str">
        <f t="shared" si="3"/>
        <v/>
      </c>
      <c r="AO107" s="90"/>
      <c r="AP107" s="43">
        <v>105</v>
      </c>
      <c r="AQ107" s="91"/>
      <c r="AR107" s="91"/>
      <c r="AS107" s="91"/>
      <c r="AT107" s="91"/>
      <c r="AU107" s="91"/>
      <c r="AV107" s="91"/>
      <c r="AW107" s="51" t="s">
        <v>3436</v>
      </c>
      <c r="AX107" s="91"/>
      <c r="AY107" s="91"/>
      <c r="AZ107" s="91"/>
      <c r="BA107" s="91"/>
      <c r="BB107" s="91"/>
      <c r="BC107" s="91"/>
      <c r="BD107" s="51" t="s">
        <v>3437</v>
      </c>
      <c r="BE107" s="52" t="s">
        <v>3438</v>
      </c>
      <c r="BF107" s="51" t="s">
        <v>3439</v>
      </c>
      <c r="BG107" s="91"/>
      <c r="BH107" s="91"/>
      <c r="BI107" s="91"/>
      <c r="BJ107" s="51" t="s">
        <v>3440</v>
      </c>
      <c r="BK107" s="51" t="s">
        <v>3441</v>
      </c>
      <c r="BL107" s="91"/>
      <c r="BM107" s="91"/>
      <c r="BN107" s="91"/>
      <c r="BO107" s="91"/>
      <c r="BP107" s="91"/>
      <c r="BQ107" s="91"/>
      <c r="BR107" s="91"/>
      <c r="BS107" s="91"/>
      <c r="BT107" s="51" t="s">
        <v>3442</v>
      </c>
      <c r="BU107" s="51" t="s">
        <v>3443</v>
      </c>
      <c r="BV107" s="91"/>
      <c r="BW107" s="90"/>
      <c r="BX107" s="90"/>
      <c r="BY107" s="90"/>
      <c r="BZ107" s="92"/>
      <c r="CA107" s="92"/>
      <c r="CB107" s="92"/>
      <c r="CC107" s="92"/>
      <c r="CD107" s="92"/>
      <c r="CE107" s="92"/>
      <c r="CF107" s="53" t="s">
        <v>3444</v>
      </c>
      <c r="CG107" s="92"/>
      <c r="CH107" s="92"/>
      <c r="CI107" s="92"/>
      <c r="CJ107" s="92"/>
      <c r="CK107" s="92"/>
      <c r="CL107" s="92"/>
      <c r="CM107" s="53" t="s">
        <v>3445</v>
      </c>
      <c r="CN107" s="54" t="s">
        <v>3446</v>
      </c>
      <c r="CO107" s="53" t="s">
        <v>3447</v>
      </c>
      <c r="CP107" s="92"/>
      <c r="CQ107" s="92"/>
      <c r="CR107" s="92"/>
      <c r="CS107" s="53" t="s">
        <v>3448</v>
      </c>
      <c r="CT107" s="53" t="s">
        <v>3449</v>
      </c>
      <c r="CU107" s="92"/>
      <c r="CV107" s="92"/>
      <c r="CW107" s="92"/>
      <c r="CX107" s="92"/>
      <c r="CY107" s="92"/>
      <c r="CZ107" s="92"/>
      <c r="DA107" s="92"/>
      <c r="DB107" s="92"/>
      <c r="DC107" s="53" t="s">
        <v>3450</v>
      </c>
      <c r="DD107" s="53" t="s">
        <v>3451</v>
      </c>
      <c r="DE107" s="92"/>
    </row>
    <row r="108" spans="1:109" ht="24" customHeight="1">
      <c r="A108" s="68"/>
      <c r="B108" s="93"/>
      <c r="C108" s="108"/>
      <c r="D108" s="303" t="s">
        <v>6057</v>
      </c>
      <c r="E108" s="531"/>
      <c r="F108" s="531"/>
      <c r="G108" s="531"/>
      <c r="H108" s="531"/>
      <c r="I108" s="531"/>
      <c r="J108" s="531"/>
      <c r="K108" s="531"/>
      <c r="L108" s="531"/>
      <c r="M108" s="531"/>
      <c r="N108" s="531"/>
      <c r="O108" s="531"/>
      <c r="P108" s="531"/>
      <c r="Q108" s="531"/>
      <c r="R108" s="531"/>
      <c r="S108" s="531"/>
      <c r="T108" s="531"/>
      <c r="U108" s="531"/>
      <c r="V108" s="531"/>
      <c r="W108" s="531"/>
      <c r="X108" s="531"/>
      <c r="Y108" s="531"/>
      <c r="Z108" s="531"/>
      <c r="AA108" s="531"/>
      <c r="AB108" s="531"/>
      <c r="AC108" s="531"/>
      <c r="AD108" s="95"/>
      <c r="AH108" s="90"/>
      <c r="AI108" s="90"/>
      <c r="AJ108" s="90"/>
      <c r="AK108" s="90"/>
      <c r="AL108" s="47" t="str">
        <f t="shared" si="2"/>
        <v/>
      </c>
      <c r="AM108" s="47" t="str">
        <f t="shared" si="3"/>
        <v/>
      </c>
      <c r="AO108" s="90"/>
      <c r="AP108" s="43">
        <v>106</v>
      </c>
      <c r="AQ108" s="91"/>
      <c r="AR108" s="91"/>
      <c r="AS108" s="91"/>
      <c r="AT108" s="91"/>
      <c r="AU108" s="91"/>
      <c r="AV108" s="91"/>
      <c r="AW108" s="51" t="s">
        <v>3452</v>
      </c>
      <c r="AX108" s="91"/>
      <c r="AY108" s="91"/>
      <c r="AZ108" s="91"/>
      <c r="BA108" s="91"/>
      <c r="BB108" s="91"/>
      <c r="BC108" s="91"/>
      <c r="BD108" s="51" t="s">
        <v>3453</v>
      </c>
      <c r="BE108" s="52" t="s">
        <v>3454</v>
      </c>
      <c r="BF108" s="51" t="s">
        <v>3455</v>
      </c>
      <c r="BG108" s="91"/>
      <c r="BH108" s="91"/>
      <c r="BI108" s="91"/>
      <c r="BJ108" s="51" t="s">
        <v>3456</v>
      </c>
      <c r="BK108" s="51" t="s">
        <v>3457</v>
      </c>
      <c r="BL108" s="91"/>
      <c r="BM108" s="91"/>
      <c r="BN108" s="91"/>
      <c r="BO108" s="91"/>
      <c r="BP108" s="91"/>
      <c r="BQ108" s="91"/>
      <c r="BR108" s="91"/>
      <c r="BS108" s="91"/>
      <c r="BT108" s="51" t="s">
        <v>3458</v>
      </c>
      <c r="BU108" s="51" t="s">
        <v>3459</v>
      </c>
      <c r="BV108" s="91"/>
      <c r="BW108" s="90"/>
      <c r="BX108" s="90"/>
      <c r="BY108" s="90"/>
      <c r="BZ108" s="92"/>
      <c r="CA108" s="92"/>
      <c r="CB108" s="92"/>
      <c r="CC108" s="92"/>
      <c r="CD108" s="92"/>
      <c r="CE108" s="92"/>
      <c r="CF108" s="53" t="s">
        <v>974</v>
      </c>
      <c r="CG108" s="92"/>
      <c r="CH108" s="92"/>
      <c r="CI108" s="92"/>
      <c r="CJ108" s="92"/>
      <c r="CK108" s="92"/>
      <c r="CL108" s="92"/>
      <c r="CM108" s="53" t="s">
        <v>3460</v>
      </c>
      <c r="CN108" s="54" t="s">
        <v>3461</v>
      </c>
      <c r="CO108" s="53" t="s">
        <v>3462</v>
      </c>
      <c r="CP108" s="92"/>
      <c r="CQ108" s="92"/>
      <c r="CR108" s="92"/>
      <c r="CS108" s="53" t="s">
        <v>3463</v>
      </c>
      <c r="CT108" s="53" t="s">
        <v>2601</v>
      </c>
      <c r="CU108" s="92"/>
      <c r="CV108" s="92"/>
      <c r="CW108" s="92"/>
      <c r="CX108" s="92"/>
      <c r="CY108" s="92"/>
      <c r="CZ108" s="92"/>
      <c r="DA108" s="92"/>
      <c r="DB108" s="92"/>
      <c r="DC108" s="53" t="s">
        <v>3464</v>
      </c>
      <c r="DD108" s="53" t="s">
        <v>3465</v>
      </c>
      <c r="DE108" s="92"/>
    </row>
    <row r="109" spans="1:109" ht="6.75" customHeight="1">
      <c r="A109" s="68"/>
      <c r="B109" s="93"/>
      <c r="C109" s="108"/>
      <c r="D109" s="101"/>
      <c r="E109" s="101"/>
      <c r="F109" s="101"/>
      <c r="G109" s="101"/>
      <c r="H109" s="101"/>
      <c r="I109" s="101"/>
      <c r="J109" s="101"/>
      <c r="K109" s="101"/>
      <c r="L109" s="101"/>
      <c r="M109" s="101"/>
      <c r="N109" s="101"/>
      <c r="O109" s="101"/>
      <c r="P109" s="101"/>
      <c r="Q109" s="101"/>
      <c r="R109" s="101"/>
      <c r="S109" s="101"/>
      <c r="T109" s="101"/>
      <c r="U109" s="101"/>
      <c r="V109" s="101"/>
      <c r="W109" s="101"/>
      <c r="X109" s="101"/>
      <c r="Y109" s="101"/>
      <c r="Z109" s="101"/>
      <c r="AA109" s="101"/>
      <c r="AB109" s="101"/>
      <c r="AC109" s="101"/>
      <c r="AD109" s="95"/>
      <c r="AH109" s="90"/>
      <c r="AI109" s="90"/>
      <c r="AJ109" s="90"/>
      <c r="AK109" s="90"/>
      <c r="AL109" s="47" t="str">
        <f t="shared" si="2"/>
        <v/>
      </c>
      <c r="AM109" s="47" t="str">
        <f t="shared" si="3"/>
        <v/>
      </c>
      <c r="AO109" s="90"/>
      <c r="AP109" s="43">
        <v>107</v>
      </c>
      <c r="AQ109" s="91"/>
      <c r="AR109" s="91"/>
      <c r="AS109" s="91"/>
      <c r="AT109" s="91"/>
      <c r="AU109" s="91"/>
      <c r="AV109" s="91"/>
      <c r="AW109" s="51" t="s">
        <v>3466</v>
      </c>
      <c r="AX109" s="91"/>
      <c r="AY109" s="91"/>
      <c r="AZ109" s="91"/>
      <c r="BA109" s="91"/>
      <c r="BB109" s="91"/>
      <c r="BC109" s="91"/>
      <c r="BD109" s="51" t="s">
        <v>3467</v>
      </c>
      <c r="BE109" s="52" t="s">
        <v>3468</v>
      </c>
      <c r="BF109" s="51" t="s">
        <v>3469</v>
      </c>
      <c r="BG109" s="91"/>
      <c r="BH109" s="91"/>
      <c r="BI109" s="91"/>
      <c r="BJ109" s="51" t="s">
        <v>3470</v>
      </c>
      <c r="BK109" s="51" t="s">
        <v>3471</v>
      </c>
      <c r="BL109" s="91"/>
      <c r="BM109" s="91"/>
      <c r="BN109" s="91"/>
      <c r="BO109" s="91"/>
      <c r="BP109" s="91"/>
      <c r="BQ109" s="91"/>
      <c r="BR109" s="91"/>
      <c r="BS109" s="91"/>
      <c r="BT109" s="51" t="s">
        <v>3472</v>
      </c>
      <c r="BU109" s="51" t="s">
        <v>3473</v>
      </c>
      <c r="BV109" s="91"/>
      <c r="BW109" s="90"/>
      <c r="BX109" s="90"/>
      <c r="BY109" s="90"/>
      <c r="BZ109" s="92"/>
      <c r="CA109" s="92"/>
      <c r="CB109" s="92"/>
      <c r="CC109" s="92"/>
      <c r="CD109" s="92"/>
      <c r="CE109" s="92"/>
      <c r="CF109" s="53" t="s">
        <v>3474</v>
      </c>
      <c r="CG109" s="92"/>
      <c r="CH109" s="92"/>
      <c r="CI109" s="92"/>
      <c r="CJ109" s="92"/>
      <c r="CK109" s="92"/>
      <c r="CL109" s="92"/>
      <c r="CM109" s="53" t="s">
        <v>3475</v>
      </c>
      <c r="CN109" s="54" t="s">
        <v>3476</v>
      </c>
      <c r="CO109" s="53" t="s">
        <v>3477</v>
      </c>
      <c r="CP109" s="92"/>
      <c r="CQ109" s="92"/>
      <c r="CR109" s="92"/>
      <c r="CS109" s="53" t="s">
        <v>3478</v>
      </c>
      <c r="CT109" s="53" t="s">
        <v>3479</v>
      </c>
      <c r="CU109" s="92"/>
      <c r="CV109" s="92"/>
      <c r="CW109" s="92"/>
      <c r="CX109" s="92"/>
      <c r="CY109" s="92"/>
      <c r="CZ109" s="92"/>
      <c r="DA109" s="92"/>
      <c r="DB109" s="92"/>
      <c r="DC109" s="53" t="s">
        <v>3480</v>
      </c>
      <c r="DD109" s="53" t="s">
        <v>3481</v>
      </c>
      <c r="DE109" s="92"/>
    </row>
    <row r="110" spans="1:109">
      <c r="A110" s="68"/>
      <c r="B110" s="93"/>
      <c r="C110" s="108"/>
      <c r="D110" s="124" t="s">
        <v>3482</v>
      </c>
      <c r="E110" s="108"/>
      <c r="F110" s="108"/>
      <c r="G110" s="108"/>
      <c r="H110" s="108"/>
      <c r="I110" s="108"/>
      <c r="J110" s="108"/>
      <c r="K110" s="108"/>
      <c r="L110" s="108"/>
      <c r="M110" s="108"/>
      <c r="N110" s="108"/>
      <c r="O110" s="108"/>
      <c r="P110" s="108"/>
      <c r="Q110" s="108"/>
      <c r="R110" s="108"/>
      <c r="S110" s="108"/>
      <c r="T110" s="108"/>
      <c r="U110" s="108"/>
      <c r="V110" s="108"/>
      <c r="W110" s="108"/>
      <c r="X110" s="108"/>
      <c r="Y110" s="108"/>
      <c r="Z110" s="108"/>
      <c r="AA110" s="108"/>
      <c r="AB110" s="108"/>
      <c r="AC110" s="108"/>
      <c r="AD110" s="95"/>
      <c r="AH110" s="90"/>
      <c r="AI110" s="90"/>
      <c r="AJ110" s="90"/>
      <c r="AK110" s="90"/>
      <c r="AL110" s="47" t="str">
        <f t="shared" si="2"/>
        <v/>
      </c>
      <c r="AM110" s="47" t="str">
        <f t="shared" si="3"/>
        <v/>
      </c>
      <c r="AO110" s="90"/>
      <c r="AP110" s="43">
        <v>108</v>
      </c>
      <c r="AQ110" s="91"/>
      <c r="AR110" s="91"/>
      <c r="AS110" s="91"/>
      <c r="AT110" s="91"/>
      <c r="AU110" s="91"/>
      <c r="AV110" s="91"/>
      <c r="AW110" s="51" t="s">
        <v>3483</v>
      </c>
      <c r="AX110" s="91"/>
      <c r="AY110" s="91"/>
      <c r="AZ110" s="91"/>
      <c r="BA110" s="91"/>
      <c r="BB110" s="91"/>
      <c r="BC110" s="91"/>
      <c r="BD110" s="51" t="s">
        <v>3484</v>
      </c>
      <c r="BE110" s="52" t="s">
        <v>3485</v>
      </c>
      <c r="BF110" s="51" t="s">
        <v>3486</v>
      </c>
      <c r="BG110" s="91"/>
      <c r="BH110" s="91"/>
      <c r="BI110" s="91"/>
      <c r="BJ110" s="51" t="s">
        <v>3487</v>
      </c>
      <c r="BK110" s="51" t="s">
        <v>3488</v>
      </c>
      <c r="BL110" s="91"/>
      <c r="BM110" s="91"/>
      <c r="BN110" s="91"/>
      <c r="BO110" s="91"/>
      <c r="BP110" s="91"/>
      <c r="BQ110" s="91"/>
      <c r="BR110" s="91"/>
      <c r="BS110" s="91"/>
      <c r="BT110" s="51" t="s">
        <v>3489</v>
      </c>
      <c r="BU110" s="91">
        <v>31999</v>
      </c>
      <c r="BV110" s="91"/>
      <c r="BW110" s="90"/>
      <c r="BX110" s="90"/>
      <c r="BY110" s="90"/>
      <c r="BZ110" s="92"/>
      <c r="CA110" s="92"/>
      <c r="CB110" s="92"/>
      <c r="CC110" s="92"/>
      <c r="CD110" s="92"/>
      <c r="CE110" s="92"/>
      <c r="CF110" s="53" t="s">
        <v>3490</v>
      </c>
      <c r="CG110" s="92"/>
      <c r="CH110" s="92"/>
      <c r="CI110" s="92"/>
      <c r="CJ110" s="92"/>
      <c r="CK110" s="92"/>
      <c r="CL110" s="92"/>
      <c r="CM110" s="53" t="s">
        <v>3491</v>
      </c>
      <c r="CN110" s="54" t="s">
        <v>3492</v>
      </c>
      <c r="CO110" s="53" t="s">
        <v>3493</v>
      </c>
      <c r="CP110" s="92"/>
      <c r="CQ110" s="92"/>
      <c r="CR110" s="92"/>
      <c r="CS110" s="53" t="s">
        <v>3494</v>
      </c>
      <c r="CT110" s="53" t="s">
        <v>3495</v>
      </c>
      <c r="CU110" s="92"/>
      <c r="CV110" s="92"/>
      <c r="CW110" s="92"/>
      <c r="CX110" s="92"/>
      <c r="CY110" s="92"/>
      <c r="CZ110" s="92"/>
      <c r="DA110" s="92"/>
      <c r="DB110" s="92"/>
      <c r="DC110" s="53" t="s">
        <v>3496</v>
      </c>
      <c r="DD110" s="53" t="s">
        <v>401</v>
      </c>
      <c r="DE110" s="92"/>
    </row>
    <row r="111" spans="1:109" ht="6.75" customHeight="1">
      <c r="A111" s="68"/>
      <c r="B111" s="93"/>
      <c r="C111" s="108"/>
      <c r="D111" s="124"/>
      <c r="E111" s="108"/>
      <c r="F111" s="108"/>
      <c r="G111" s="108"/>
      <c r="H111" s="108"/>
      <c r="I111" s="108"/>
      <c r="J111" s="108"/>
      <c r="K111" s="108"/>
      <c r="L111" s="108"/>
      <c r="M111" s="108"/>
      <c r="N111" s="108"/>
      <c r="O111" s="108"/>
      <c r="P111" s="108"/>
      <c r="Q111" s="108"/>
      <c r="R111" s="108"/>
      <c r="S111" s="108"/>
      <c r="T111" s="108"/>
      <c r="U111" s="108"/>
      <c r="V111" s="108"/>
      <c r="W111" s="108"/>
      <c r="X111" s="108"/>
      <c r="Y111" s="108"/>
      <c r="Z111" s="108"/>
      <c r="AA111" s="108"/>
      <c r="AB111" s="108"/>
      <c r="AC111" s="108"/>
      <c r="AD111" s="95"/>
      <c r="AH111" s="90"/>
      <c r="AI111" s="90"/>
      <c r="AJ111" s="90"/>
      <c r="AK111" s="90"/>
      <c r="AL111" s="47" t="str">
        <f t="shared" si="2"/>
        <v/>
      </c>
      <c r="AM111" s="47" t="str">
        <f t="shared" si="3"/>
        <v/>
      </c>
      <c r="AO111" s="90"/>
      <c r="AP111" s="43">
        <v>109</v>
      </c>
      <c r="AQ111" s="91"/>
      <c r="AR111" s="91"/>
      <c r="AS111" s="91"/>
      <c r="AT111" s="91"/>
      <c r="AU111" s="91"/>
      <c r="AV111" s="91"/>
      <c r="AW111" s="51" t="s">
        <v>3497</v>
      </c>
      <c r="AX111" s="91"/>
      <c r="AY111" s="91"/>
      <c r="AZ111" s="91"/>
      <c r="BA111" s="91"/>
      <c r="BB111" s="91"/>
      <c r="BC111" s="91"/>
      <c r="BD111" s="51" t="s">
        <v>3498</v>
      </c>
      <c r="BE111" s="52" t="s">
        <v>3499</v>
      </c>
      <c r="BF111" s="51" t="s">
        <v>3500</v>
      </c>
      <c r="BG111" s="91"/>
      <c r="BH111" s="91"/>
      <c r="BI111" s="91"/>
      <c r="BJ111" s="51" t="s">
        <v>3501</v>
      </c>
      <c r="BK111" s="51" t="s">
        <v>3502</v>
      </c>
      <c r="BL111" s="91"/>
      <c r="BM111" s="91"/>
      <c r="BN111" s="91"/>
      <c r="BO111" s="91"/>
      <c r="BP111" s="91"/>
      <c r="BQ111" s="91"/>
      <c r="BR111" s="91"/>
      <c r="BS111" s="91"/>
      <c r="BT111" s="51" t="s">
        <v>3503</v>
      </c>
      <c r="BU111" s="91"/>
      <c r="BV111" s="91"/>
      <c r="BW111" s="90"/>
      <c r="BX111" s="90"/>
      <c r="BY111" s="90"/>
      <c r="BZ111" s="92"/>
      <c r="CA111" s="92"/>
      <c r="CB111" s="92"/>
      <c r="CC111" s="92"/>
      <c r="CD111" s="92"/>
      <c r="CE111" s="92"/>
      <c r="CF111" s="53" t="s">
        <v>3504</v>
      </c>
      <c r="CG111" s="92"/>
      <c r="CH111" s="92"/>
      <c r="CI111" s="92"/>
      <c r="CJ111" s="92"/>
      <c r="CK111" s="92"/>
      <c r="CL111" s="92"/>
      <c r="CM111" s="53" t="s">
        <v>1084</v>
      </c>
      <c r="CN111" s="54" t="s">
        <v>3505</v>
      </c>
      <c r="CO111" s="53" t="s">
        <v>3506</v>
      </c>
      <c r="CP111" s="92"/>
      <c r="CQ111" s="92"/>
      <c r="CR111" s="92"/>
      <c r="CS111" s="53" t="s">
        <v>3507</v>
      </c>
      <c r="CT111" s="53" t="s">
        <v>3508</v>
      </c>
      <c r="CU111" s="92"/>
      <c r="CV111" s="92"/>
      <c r="CW111" s="92"/>
      <c r="CX111" s="92"/>
      <c r="CY111" s="92"/>
      <c r="CZ111" s="92"/>
      <c r="DA111" s="92"/>
      <c r="DB111" s="92"/>
      <c r="DC111" s="53" t="s">
        <v>528</v>
      </c>
      <c r="DD111" s="92"/>
      <c r="DE111" s="92"/>
    </row>
    <row r="112" spans="1:109" ht="24" customHeight="1">
      <c r="A112" s="68"/>
      <c r="B112" s="93"/>
      <c r="C112" s="108"/>
      <c r="D112" s="299" t="s">
        <v>3509</v>
      </c>
      <c r="E112" s="299"/>
      <c r="F112" s="299"/>
      <c r="G112" s="299"/>
      <c r="H112" s="299"/>
      <c r="I112" s="299"/>
      <c r="J112" s="299"/>
      <c r="K112" s="299"/>
      <c r="L112" s="299"/>
      <c r="M112" s="299"/>
      <c r="N112" s="299"/>
      <c r="O112" s="299"/>
      <c r="P112" s="299"/>
      <c r="Q112" s="299"/>
      <c r="R112" s="299"/>
      <c r="S112" s="299"/>
      <c r="T112" s="299"/>
      <c r="U112" s="299"/>
      <c r="V112" s="299"/>
      <c r="W112" s="299"/>
      <c r="X112" s="299"/>
      <c r="Y112" s="299"/>
      <c r="Z112" s="299"/>
      <c r="AA112" s="299"/>
      <c r="AB112" s="299"/>
      <c r="AC112" s="299"/>
      <c r="AD112" s="95"/>
      <c r="AH112" s="90"/>
      <c r="AI112" s="90"/>
      <c r="AJ112" s="90"/>
      <c r="AK112" s="90"/>
      <c r="AL112" s="47" t="str">
        <f t="shared" si="2"/>
        <v/>
      </c>
      <c r="AM112" s="47" t="str">
        <f t="shared" si="3"/>
        <v/>
      </c>
      <c r="AO112" s="90"/>
      <c r="AP112" s="43">
        <v>110</v>
      </c>
      <c r="AQ112" s="91"/>
      <c r="AR112" s="91"/>
      <c r="AS112" s="91"/>
      <c r="AT112" s="91"/>
      <c r="AU112" s="91"/>
      <c r="AV112" s="91"/>
      <c r="AW112" s="51" t="s">
        <v>3510</v>
      </c>
      <c r="AX112" s="91"/>
      <c r="AY112" s="91"/>
      <c r="AZ112" s="91"/>
      <c r="BA112" s="91"/>
      <c r="BB112" s="91"/>
      <c r="BC112" s="91"/>
      <c r="BD112" s="51" t="s">
        <v>3511</v>
      </c>
      <c r="BE112" s="52" t="s">
        <v>3512</v>
      </c>
      <c r="BF112" s="51" t="s">
        <v>3513</v>
      </c>
      <c r="BG112" s="91"/>
      <c r="BH112" s="91"/>
      <c r="BI112" s="91"/>
      <c r="BJ112" s="51" t="s">
        <v>3514</v>
      </c>
      <c r="BK112" s="51" t="s">
        <v>3515</v>
      </c>
      <c r="BL112" s="91"/>
      <c r="BM112" s="91"/>
      <c r="BN112" s="91"/>
      <c r="BO112" s="91"/>
      <c r="BP112" s="91"/>
      <c r="BQ112" s="91"/>
      <c r="BR112" s="91"/>
      <c r="BS112" s="91"/>
      <c r="BT112" s="51" t="s">
        <v>3516</v>
      </c>
      <c r="BU112" s="91"/>
      <c r="BV112" s="91"/>
      <c r="BW112" s="90"/>
      <c r="BX112" s="90"/>
      <c r="BY112" s="90"/>
      <c r="BZ112" s="92"/>
      <c r="CA112" s="92"/>
      <c r="CB112" s="92"/>
      <c r="CC112" s="92"/>
      <c r="CD112" s="92"/>
      <c r="CE112" s="92"/>
      <c r="CF112" s="53" t="s">
        <v>2981</v>
      </c>
      <c r="CG112" s="92"/>
      <c r="CH112" s="92"/>
      <c r="CI112" s="92"/>
      <c r="CJ112" s="92"/>
      <c r="CK112" s="92"/>
      <c r="CL112" s="92"/>
      <c r="CM112" s="53" t="s">
        <v>3517</v>
      </c>
      <c r="CN112" s="54" t="s">
        <v>3518</v>
      </c>
      <c r="CO112" s="53" t="s">
        <v>3519</v>
      </c>
      <c r="CP112" s="92"/>
      <c r="CQ112" s="92"/>
      <c r="CR112" s="92"/>
      <c r="CS112" s="53" t="s">
        <v>3520</v>
      </c>
      <c r="CT112" s="53" t="s">
        <v>3521</v>
      </c>
      <c r="CU112" s="92"/>
      <c r="CV112" s="92"/>
      <c r="CW112" s="92"/>
      <c r="CX112" s="92"/>
      <c r="CY112" s="92"/>
      <c r="CZ112" s="92"/>
      <c r="DA112" s="92"/>
      <c r="DB112" s="92"/>
      <c r="DC112" s="53" t="s">
        <v>3522</v>
      </c>
      <c r="DD112" s="92"/>
      <c r="DE112" s="92"/>
    </row>
    <row r="113" spans="1:109" ht="6.75" customHeight="1">
      <c r="A113" s="68"/>
      <c r="B113" s="93"/>
      <c r="C113" s="108"/>
      <c r="D113" s="125"/>
      <c r="E113" s="125"/>
      <c r="F113" s="125"/>
      <c r="G113" s="125"/>
      <c r="H113" s="125"/>
      <c r="I113" s="125"/>
      <c r="J113" s="125"/>
      <c r="K113" s="125"/>
      <c r="L113" s="125"/>
      <c r="M113" s="125"/>
      <c r="N113" s="125"/>
      <c r="O113" s="125"/>
      <c r="P113" s="125"/>
      <c r="Q113" s="125"/>
      <c r="R113" s="125"/>
      <c r="S113" s="125"/>
      <c r="T113" s="125"/>
      <c r="U113" s="125"/>
      <c r="V113" s="125"/>
      <c r="W113" s="125"/>
      <c r="X113" s="125"/>
      <c r="Y113" s="125"/>
      <c r="Z113" s="125"/>
      <c r="AA113" s="125"/>
      <c r="AB113" s="125"/>
      <c r="AC113" s="125"/>
      <c r="AD113" s="95"/>
      <c r="AH113" s="90"/>
      <c r="AI113" s="90"/>
      <c r="AJ113" s="90"/>
      <c r="AK113" s="90"/>
      <c r="AL113" s="47" t="str">
        <f t="shared" si="2"/>
        <v/>
      </c>
      <c r="AM113" s="47" t="str">
        <f t="shared" si="3"/>
        <v/>
      </c>
      <c r="AO113" s="90"/>
      <c r="AP113" s="43">
        <v>111</v>
      </c>
      <c r="AQ113" s="91"/>
      <c r="AR113" s="91"/>
      <c r="AS113" s="91"/>
      <c r="AT113" s="91"/>
      <c r="AU113" s="91"/>
      <c r="AV113" s="91"/>
      <c r="AW113" s="51" t="s">
        <v>3523</v>
      </c>
      <c r="AX113" s="91"/>
      <c r="AY113" s="91"/>
      <c r="AZ113" s="91"/>
      <c r="BA113" s="91"/>
      <c r="BB113" s="91"/>
      <c r="BC113" s="91"/>
      <c r="BD113" s="51" t="s">
        <v>3524</v>
      </c>
      <c r="BE113" s="52" t="s">
        <v>3525</v>
      </c>
      <c r="BF113" s="51" t="s">
        <v>3526</v>
      </c>
      <c r="BG113" s="91"/>
      <c r="BH113" s="91"/>
      <c r="BI113" s="91"/>
      <c r="BJ113" s="51" t="s">
        <v>3527</v>
      </c>
      <c r="BK113" s="51" t="s">
        <v>3528</v>
      </c>
      <c r="BL113" s="91"/>
      <c r="BM113" s="91"/>
      <c r="BN113" s="91"/>
      <c r="BO113" s="91"/>
      <c r="BP113" s="91"/>
      <c r="BQ113" s="91"/>
      <c r="BR113" s="91"/>
      <c r="BS113" s="91"/>
      <c r="BT113" s="51" t="s">
        <v>3529</v>
      </c>
      <c r="BU113" s="91"/>
      <c r="BV113" s="91"/>
      <c r="BW113" s="90"/>
      <c r="BX113" s="90"/>
      <c r="BY113" s="90"/>
      <c r="BZ113" s="92"/>
      <c r="CA113" s="92"/>
      <c r="CB113" s="92"/>
      <c r="CC113" s="92"/>
      <c r="CD113" s="92"/>
      <c r="CE113" s="92"/>
      <c r="CF113" s="53" t="s">
        <v>3530</v>
      </c>
      <c r="CG113" s="92"/>
      <c r="CH113" s="92"/>
      <c r="CI113" s="92"/>
      <c r="CJ113" s="92"/>
      <c r="CK113" s="92"/>
      <c r="CL113" s="92"/>
      <c r="CM113" s="53" t="s">
        <v>3531</v>
      </c>
      <c r="CN113" s="54" t="s">
        <v>3532</v>
      </c>
      <c r="CO113" s="53" t="s">
        <v>3533</v>
      </c>
      <c r="CP113" s="92"/>
      <c r="CQ113" s="92"/>
      <c r="CR113" s="92"/>
      <c r="CS113" s="53" t="s">
        <v>3534</v>
      </c>
      <c r="CT113" s="53" t="s">
        <v>3535</v>
      </c>
      <c r="CU113" s="92"/>
      <c r="CV113" s="92"/>
      <c r="CW113" s="92"/>
      <c r="CX113" s="92"/>
      <c r="CY113" s="92"/>
      <c r="CZ113" s="92"/>
      <c r="DA113" s="92"/>
      <c r="DB113" s="92"/>
      <c r="DC113" s="53" t="s">
        <v>3536</v>
      </c>
      <c r="DD113" s="92"/>
      <c r="DE113" s="92"/>
    </row>
    <row r="114" spans="1:109">
      <c r="A114" s="68"/>
      <c r="B114" s="93"/>
      <c r="C114" s="108"/>
      <c r="D114" s="124" t="s">
        <v>3537</v>
      </c>
      <c r="E114" s="126"/>
      <c r="F114" s="126"/>
      <c r="G114" s="127"/>
      <c r="H114" s="298" t="s">
        <v>6058</v>
      </c>
      <c r="I114" s="535"/>
      <c r="J114" s="535"/>
      <c r="K114" s="535"/>
      <c r="L114" s="535"/>
      <c r="M114" s="535"/>
      <c r="N114" s="535"/>
      <c r="O114" s="535"/>
      <c r="P114" s="535"/>
      <c r="Q114" s="535"/>
      <c r="R114" s="535"/>
      <c r="S114" s="535"/>
      <c r="T114" s="535"/>
      <c r="U114" s="535"/>
      <c r="V114" s="535"/>
      <c r="W114" s="535"/>
      <c r="X114" s="535"/>
      <c r="Y114" s="535"/>
      <c r="Z114" s="535"/>
      <c r="AA114" s="535"/>
      <c r="AB114" s="535"/>
      <c r="AC114" s="535"/>
      <c r="AD114" s="95"/>
      <c r="AH114" s="90"/>
      <c r="AI114" s="90"/>
      <c r="AJ114" s="90"/>
      <c r="AK114" s="90"/>
      <c r="AL114" s="47" t="str">
        <f t="shared" si="2"/>
        <v/>
      </c>
      <c r="AM114" s="47" t="str">
        <f t="shared" si="3"/>
        <v/>
      </c>
      <c r="AO114" s="90"/>
      <c r="AP114" s="43">
        <v>112</v>
      </c>
      <c r="AQ114" s="91"/>
      <c r="AR114" s="91"/>
      <c r="AS114" s="91"/>
      <c r="AT114" s="91"/>
      <c r="AU114" s="91"/>
      <c r="AV114" s="91"/>
      <c r="AW114" s="51" t="s">
        <v>3538</v>
      </c>
      <c r="AX114" s="91"/>
      <c r="AY114" s="91"/>
      <c r="AZ114" s="91"/>
      <c r="BA114" s="91"/>
      <c r="BB114" s="91"/>
      <c r="BC114" s="91"/>
      <c r="BD114" s="51" t="s">
        <v>3539</v>
      </c>
      <c r="BE114" s="52" t="s">
        <v>3540</v>
      </c>
      <c r="BF114" s="51" t="s">
        <v>3541</v>
      </c>
      <c r="BG114" s="91"/>
      <c r="BH114" s="91"/>
      <c r="BI114" s="91"/>
      <c r="BJ114" s="51" t="s">
        <v>3542</v>
      </c>
      <c r="BK114" s="51" t="s">
        <v>3543</v>
      </c>
      <c r="BL114" s="91"/>
      <c r="BM114" s="91"/>
      <c r="BN114" s="91"/>
      <c r="BO114" s="91"/>
      <c r="BP114" s="91"/>
      <c r="BQ114" s="91"/>
      <c r="BR114" s="91"/>
      <c r="BS114" s="91"/>
      <c r="BT114" s="51" t="s">
        <v>3544</v>
      </c>
      <c r="BU114" s="91"/>
      <c r="BV114" s="91"/>
      <c r="BW114" s="90"/>
      <c r="BX114" s="90"/>
      <c r="BY114" s="90"/>
      <c r="BZ114" s="92"/>
      <c r="CA114" s="92"/>
      <c r="CB114" s="92"/>
      <c r="CC114" s="92"/>
      <c r="CD114" s="92"/>
      <c r="CE114" s="92"/>
      <c r="CF114" s="53" t="s">
        <v>3545</v>
      </c>
      <c r="CG114" s="92"/>
      <c r="CH114" s="92"/>
      <c r="CI114" s="92"/>
      <c r="CJ114" s="92"/>
      <c r="CK114" s="92"/>
      <c r="CL114" s="92"/>
      <c r="CM114" s="53" t="s">
        <v>3546</v>
      </c>
      <c r="CN114" s="54" t="s">
        <v>3547</v>
      </c>
      <c r="CO114" s="53" t="s">
        <v>3548</v>
      </c>
      <c r="CP114" s="92"/>
      <c r="CQ114" s="92"/>
      <c r="CR114" s="92"/>
      <c r="CS114" s="53" t="s">
        <v>3549</v>
      </c>
      <c r="CT114" s="53" t="s">
        <v>2767</v>
      </c>
      <c r="CU114" s="92"/>
      <c r="CV114" s="92"/>
      <c r="CW114" s="92"/>
      <c r="CX114" s="92"/>
      <c r="CY114" s="92"/>
      <c r="CZ114" s="92"/>
      <c r="DA114" s="92"/>
      <c r="DB114" s="92"/>
      <c r="DC114" s="53" t="s">
        <v>3550</v>
      </c>
      <c r="DD114" s="92"/>
      <c r="DE114" s="92"/>
    </row>
    <row r="115" spans="1:109" ht="6.75" customHeight="1">
      <c r="A115" s="68"/>
      <c r="B115" s="93"/>
      <c r="C115" s="108"/>
      <c r="D115" s="128"/>
      <c r="E115" s="128"/>
      <c r="F115" s="128"/>
      <c r="G115" s="129"/>
      <c r="H115" s="130"/>
      <c r="I115" s="129"/>
      <c r="J115" s="129"/>
      <c r="K115" s="129"/>
      <c r="L115" s="129"/>
      <c r="M115" s="129"/>
      <c r="N115" s="129"/>
      <c r="O115" s="129"/>
      <c r="P115" s="129"/>
      <c r="Q115" s="129"/>
      <c r="R115" s="129"/>
      <c r="S115" s="129"/>
      <c r="T115" s="129"/>
      <c r="U115" s="129"/>
      <c r="V115" s="129"/>
      <c r="W115" s="129"/>
      <c r="X115" s="129"/>
      <c r="Y115" s="129"/>
      <c r="Z115" s="129"/>
      <c r="AA115" s="129"/>
      <c r="AB115" s="129"/>
      <c r="AC115" s="129"/>
      <c r="AD115" s="95"/>
      <c r="AH115" s="90"/>
      <c r="AI115" s="90"/>
      <c r="AJ115" s="90"/>
      <c r="AK115" s="90"/>
      <c r="AL115" s="47" t="str">
        <f t="shared" si="2"/>
        <v/>
      </c>
      <c r="AM115" s="47" t="str">
        <f t="shared" si="3"/>
        <v/>
      </c>
      <c r="AO115" s="90"/>
      <c r="AP115" s="43">
        <v>113</v>
      </c>
      <c r="AQ115" s="91"/>
      <c r="AR115" s="91"/>
      <c r="AS115" s="91"/>
      <c r="AT115" s="91"/>
      <c r="AU115" s="91"/>
      <c r="AV115" s="91"/>
      <c r="AW115" s="51" t="s">
        <v>3551</v>
      </c>
      <c r="AX115" s="91"/>
      <c r="AY115" s="91"/>
      <c r="AZ115" s="91"/>
      <c r="BA115" s="91"/>
      <c r="BB115" s="91"/>
      <c r="BC115" s="91"/>
      <c r="BD115" s="51" t="s">
        <v>3552</v>
      </c>
      <c r="BE115" s="52" t="s">
        <v>3553</v>
      </c>
      <c r="BF115" s="51" t="s">
        <v>3554</v>
      </c>
      <c r="BG115" s="91"/>
      <c r="BH115" s="91"/>
      <c r="BI115" s="91"/>
      <c r="BJ115" s="51" t="s">
        <v>3555</v>
      </c>
      <c r="BK115" s="51" t="s">
        <v>3556</v>
      </c>
      <c r="BL115" s="91"/>
      <c r="BM115" s="91"/>
      <c r="BN115" s="91"/>
      <c r="BO115" s="91"/>
      <c r="BP115" s="91"/>
      <c r="BQ115" s="91"/>
      <c r="BR115" s="91"/>
      <c r="BS115" s="91"/>
      <c r="BT115" s="51" t="s">
        <v>3557</v>
      </c>
      <c r="BU115" s="91"/>
      <c r="BV115" s="91"/>
      <c r="BW115" s="90"/>
      <c r="BX115" s="90"/>
      <c r="BY115" s="90"/>
      <c r="BZ115" s="92"/>
      <c r="CA115" s="92"/>
      <c r="CB115" s="92"/>
      <c r="CC115" s="92"/>
      <c r="CD115" s="92"/>
      <c r="CE115" s="92"/>
      <c r="CF115" s="53" t="s">
        <v>156</v>
      </c>
      <c r="CG115" s="92"/>
      <c r="CH115" s="92"/>
      <c r="CI115" s="92"/>
      <c r="CJ115" s="92"/>
      <c r="CK115" s="92"/>
      <c r="CL115" s="92"/>
      <c r="CM115" s="53" t="s">
        <v>3558</v>
      </c>
      <c r="CN115" s="54" t="s">
        <v>3559</v>
      </c>
      <c r="CO115" s="53" t="s">
        <v>3560</v>
      </c>
      <c r="CP115" s="92"/>
      <c r="CQ115" s="92"/>
      <c r="CR115" s="92"/>
      <c r="CS115" s="53" t="s">
        <v>3561</v>
      </c>
      <c r="CT115" s="53" t="s">
        <v>3562</v>
      </c>
      <c r="CU115" s="92"/>
      <c r="CV115" s="92"/>
      <c r="CW115" s="92"/>
      <c r="CX115" s="92"/>
      <c r="CY115" s="92"/>
      <c r="CZ115" s="92"/>
      <c r="DA115" s="92"/>
      <c r="DB115" s="92"/>
      <c r="DC115" s="53" t="s">
        <v>3563</v>
      </c>
      <c r="DD115" s="92"/>
      <c r="DE115" s="92"/>
    </row>
    <row r="116" spans="1:109">
      <c r="A116" s="68"/>
      <c r="B116" s="93"/>
      <c r="C116" s="108"/>
      <c r="D116" s="124" t="s">
        <v>3564</v>
      </c>
      <c r="E116" s="124"/>
      <c r="F116" s="124"/>
      <c r="G116" s="131"/>
      <c r="H116" s="298" t="s">
        <v>6059</v>
      </c>
      <c r="I116" s="535"/>
      <c r="J116" s="535"/>
      <c r="K116" s="535"/>
      <c r="L116" s="535"/>
      <c r="M116" s="535"/>
      <c r="N116" s="535"/>
      <c r="O116" s="535"/>
      <c r="P116" s="535"/>
      <c r="Q116" s="535"/>
      <c r="R116" s="535"/>
      <c r="S116" s="535"/>
      <c r="T116" s="535"/>
      <c r="U116" s="535"/>
      <c r="V116" s="535"/>
      <c r="W116" s="535"/>
      <c r="X116" s="535"/>
      <c r="Y116" s="535"/>
      <c r="Z116" s="535"/>
      <c r="AA116" s="535"/>
      <c r="AB116" s="535"/>
      <c r="AC116" s="535"/>
      <c r="AD116" s="95"/>
      <c r="AH116" s="90"/>
      <c r="AI116" s="90"/>
      <c r="AJ116" s="90"/>
      <c r="AK116" s="90"/>
      <c r="AL116" s="47" t="str">
        <f t="shared" si="2"/>
        <v/>
      </c>
      <c r="AM116" s="47" t="str">
        <f t="shared" si="3"/>
        <v/>
      </c>
      <c r="AO116" s="90"/>
      <c r="AP116" s="43">
        <v>114</v>
      </c>
      <c r="AQ116" s="91"/>
      <c r="AR116" s="91"/>
      <c r="AS116" s="91"/>
      <c r="AT116" s="91"/>
      <c r="AU116" s="91"/>
      <c r="AV116" s="91"/>
      <c r="AW116" s="51" t="s">
        <v>3565</v>
      </c>
      <c r="AX116" s="91"/>
      <c r="AY116" s="91"/>
      <c r="AZ116" s="91"/>
      <c r="BA116" s="91"/>
      <c r="BB116" s="91"/>
      <c r="BC116" s="91"/>
      <c r="BD116" s="51" t="s">
        <v>3566</v>
      </c>
      <c r="BE116" s="52" t="s">
        <v>3567</v>
      </c>
      <c r="BF116" s="51" t="s">
        <v>3568</v>
      </c>
      <c r="BG116" s="91"/>
      <c r="BH116" s="91"/>
      <c r="BI116" s="91"/>
      <c r="BJ116" s="51" t="s">
        <v>3569</v>
      </c>
      <c r="BK116" s="51" t="s">
        <v>3570</v>
      </c>
      <c r="BL116" s="91"/>
      <c r="BM116" s="91"/>
      <c r="BN116" s="91"/>
      <c r="BO116" s="91"/>
      <c r="BP116" s="91"/>
      <c r="BQ116" s="91"/>
      <c r="BR116" s="91"/>
      <c r="BS116" s="91"/>
      <c r="BT116" s="51" t="s">
        <v>3571</v>
      </c>
      <c r="BU116" s="91"/>
      <c r="BV116" s="91"/>
      <c r="BW116" s="90"/>
      <c r="BX116" s="90"/>
      <c r="BY116" s="90"/>
      <c r="BZ116" s="92"/>
      <c r="CA116" s="92"/>
      <c r="CB116" s="92"/>
      <c r="CC116" s="92"/>
      <c r="CD116" s="92"/>
      <c r="CE116" s="92"/>
      <c r="CF116" s="53" t="s">
        <v>3572</v>
      </c>
      <c r="CG116" s="92"/>
      <c r="CH116" s="92"/>
      <c r="CI116" s="92"/>
      <c r="CJ116" s="92"/>
      <c r="CK116" s="92"/>
      <c r="CL116" s="92"/>
      <c r="CM116" s="53" t="s">
        <v>3573</v>
      </c>
      <c r="CN116" s="54" t="s">
        <v>3574</v>
      </c>
      <c r="CO116" s="53" t="s">
        <v>3575</v>
      </c>
      <c r="CP116" s="92"/>
      <c r="CQ116" s="92"/>
      <c r="CR116" s="92"/>
      <c r="CS116" s="53" t="s">
        <v>3576</v>
      </c>
      <c r="CT116" s="53" t="s">
        <v>3577</v>
      </c>
      <c r="CU116" s="92"/>
      <c r="CV116" s="92"/>
      <c r="CW116" s="92"/>
      <c r="CX116" s="92"/>
      <c r="CY116" s="92"/>
      <c r="CZ116" s="92"/>
      <c r="DA116" s="92"/>
      <c r="DB116" s="92"/>
      <c r="DC116" s="53" t="s">
        <v>3578</v>
      </c>
      <c r="DD116" s="92"/>
      <c r="DE116" s="92"/>
    </row>
    <row r="117" spans="1:109" ht="15" customHeight="1" thickBot="1">
      <c r="A117" s="68"/>
      <c r="B117" s="120"/>
      <c r="C117" s="121"/>
      <c r="D117" s="132"/>
      <c r="E117" s="132"/>
      <c r="F117" s="132"/>
      <c r="G117" s="133"/>
      <c r="H117" s="133"/>
      <c r="I117" s="133"/>
      <c r="J117" s="133"/>
      <c r="K117" s="133"/>
      <c r="L117" s="133"/>
      <c r="M117" s="133"/>
      <c r="N117" s="133"/>
      <c r="O117" s="133"/>
      <c r="P117" s="133"/>
      <c r="Q117" s="133"/>
      <c r="R117" s="133"/>
      <c r="S117" s="133"/>
      <c r="T117" s="133"/>
      <c r="U117" s="133"/>
      <c r="V117" s="133"/>
      <c r="W117" s="133"/>
      <c r="X117" s="133"/>
      <c r="Y117" s="133"/>
      <c r="Z117" s="133"/>
      <c r="AA117" s="133"/>
      <c r="AB117" s="133"/>
      <c r="AC117" s="133"/>
      <c r="AD117" s="122"/>
      <c r="AH117" s="90"/>
      <c r="AI117" s="90"/>
      <c r="AJ117" s="90"/>
      <c r="AK117" s="90"/>
      <c r="AL117" s="47" t="str">
        <f t="shared" si="2"/>
        <v/>
      </c>
      <c r="AM117" s="47" t="str">
        <f t="shared" si="3"/>
        <v/>
      </c>
      <c r="AO117" s="90"/>
      <c r="AP117" s="43">
        <v>115</v>
      </c>
      <c r="AQ117" s="91"/>
      <c r="AR117" s="91"/>
      <c r="AS117" s="91"/>
      <c r="AT117" s="91"/>
      <c r="AU117" s="91"/>
      <c r="AV117" s="91"/>
      <c r="AW117" s="51" t="s">
        <v>3579</v>
      </c>
      <c r="AX117" s="91"/>
      <c r="AY117" s="91"/>
      <c r="AZ117" s="91"/>
      <c r="BA117" s="91"/>
      <c r="BB117" s="91"/>
      <c r="BC117" s="91"/>
      <c r="BD117" s="51" t="s">
        <v>3580</v>
      </c>
      <c r="BE117" s="52" t="s">
        <v>3581</v>
      </c>
      <c r="BF117" s="91">
        <v>16999</v>
      </c>
      <c r="BG117" s="91"/>
      <c r="BH117" s="91"/>
      <c r="BI117" s="91"/>
      <c r="BJ117" s="51" t="s">
        <v>3582</v>
      </c>
      <c r="BK117" s="51" t="s">
        <v>3583</v>
      </c>
      <c r="BL117" s="91"/>
      <c r="BM117" s="91"/>
      <c r="BN117" s="91"/>
      <c r="BO117" s="91"/>
      <c r="BP117" s="91"/>
      <c r="BQ117" s="91"/>
      <c r="BR117" s="91"/>
      <c r="BS117" s="91"/>
      <c r="BT117" s="51" t="s">
        <v>3584</v>
      </c>
      <c r="BU117" s="91"/>
      <c r="BV117" s="91"/>
      <c r="BW117" s="90"/>
      <c r="BX117" s="90"/>
      <c r="BY117" s="90"/>
      <c r="BZ117" s="92"/>
      <c r="CA117" s="92"/>
      <c r="CB117" s="92"/>
      <c r="CC117" s="92"/>
      <c r="CD117" s="92"/>
      <c r="CE117" s="92"/>
      <c r="CF117" s="53" t="s">
        <v>3585</v>
      </c>
      <c r="CG117" s="92"/>
      <c r="CH117" s="92"/>
      <c r="CI117" s="92"/>
      <c r="CJ117" s="92"/>
      <c r="CK117" s="92"/>
      <c r="CL117" s="92"/>
      <c r="CM117" s="53" t="s">
        <v>3586</v>
      </c>
      <c r="CN117" s="54" t="s">
        <v>3587</v>
      </c>
      <c r="CO117" s="53" t="s">
        <v>401</v>
      </c>
      <c r="CP117" s="92"/>
      <c r="CQ117" s="92"/>
      <c r="CR117" s="92"/>
      <c r="CS117" s="53" t="s">
        <v>3588</v>
      </c>
      <c r="CT117" s="53" t="s">
        <v>1189</v>
      </c>
      <c r="CU117" s="92"/>
      <c r="CV117" s="92"/>
      <c r="CW117" s="92"/>
      <c r="CX117" s="92"/>
      <c r="CY117" s="92"/>
      <c r="CZ117" s="92"/>
      <c r="DA117" s="92"/>
      <c r="DB117" s="92"/>
      <c r="DC117" s="53" t="s">
        <v>3589</v>
      </c>
      <c r="DD117" s="92"/>
      <c r="DE117" s="92"/>
    </row>
    <row r="118" spans="1:109" ht="15" customHeight="1" thickBot="1">
      <c r="A118" s="68"/>
      <c r="B118" s="68"/>
      <c r="C118" s="68"/>
      <c r="D118" s="68"/>
      <c r="E118" s="68"/>
      <c r="F118" s="68"/>
      <c r="G118" s="68"/>
      <c r="H118" s="68"/>
      <c r="I118" s="68"/>
      <c r="J118" s="68"/>
      <c r="K118" s="68"/>
      <c r="L118" s="68"/>
      <c r="M118" s="68"/>
      <c r="N118" s="68"/>
      <c r="O118" s="68"/>
      <c r="P118" s="68"/>
      <c r="Q118" s="68"/>
      <c r="R118" s="68"/>
      <c r="S118" s="68"/>
      <c r="T118" s="68"/>
      <c r="U118" s="68"/>
      <c r="V118" s="68"/>
      <c r="W118" s="68"/>
      <c r="X118" s="68"/>
      <c r="Y118" s="68"/>
      <c r="Z118" s="68"/>
      <c r="AA118" s="68"/>
      <c r="AB118" s="68"/>
      <c r="AC118" s="68"/>
      <c r="AD118" s="68"/>
      <c r="AH118" s="90"/>
      <c r="AI118" s="90"/>
      <c r="AJ118" s="90"/>
      <c r="AK118" s="90"/>
      <c r="AL118" s="47" t="str">
        <f t="shared" si="2"/>
        <v/>
      </c>
      <c r="AM118" s="47" t="str">
        <f t="shared" si="3"/>
        <v/>
      </c>
      <c r="AO118" s="90"/>
      <c r="AP118" s="43">
        <v>116</v>
      </c>
      <c r="AQ118" s="91"/>
      <c r="AR118" s="91"/>
      <c r="AS118" s="91"/>
      <c r="AT118" s="91"/>
      <c r="AU118" s="91"/>
      <c r="AV118" s="91"/>
      <c r="AW118" s="51" t="s">
        <v>3590</v>
      </c>
      <c r="AX118" s="91"/>
      <c r="AY118" s="91"/>
      <c r="AZ118" s="91"/>
      <c r="BA118" s="91"/>
      <c r="BB118" s="91"/>
      <c r="BC118" s="91"/>
      <c r="BD118" s="51" t="s">
        <v>3591</v>
      </c>
      <c r="BE118" s="52" t="s">
        <v>3592</v>
      </c>
      <c r="BF118" s="91"/>
      <c r="BG118" s="91"/>
      <c r="BH118" s="91"/>
      <c r="BI118" s="91"/>
      <c r="BJ118" s="51" t="s">
        <v>3593</v>
      </c>
      <c r="BK118" s="51" t="s">
        <v>3594</v>
      </c>
      <c r="BL118" s="91"/>
      <c r="BM118" s="91"/>
      <c r="BN118" s="91"/>
      <c r="BO118" s="91"/>
      <c r="BP118" s="91"/>
      <c r="BQ118" s="91"/>
      <c r="BR118" s="91"/>
      <c r="BS118" s="91"/>
      <c r="BT118" s="51" t="s">
        <v>3595</v>
      </c>
      <c r="BU118" s="91"/>
      <c r="BV118" s="91"/>
      <c r="BW118" s="90"/>
      <c r="BX118" s="90"/>
      <c r="BY118" s="90"/>
      <c r="BZ118" s="92"/>
      <c r="CA118" s="92"/>
      <c r="CB118" s="92"/>
      <c r="CC118" s="92"/>
      <c r="CD118" s="92"/>
      <c r="CE118" s="92"/>
      <c r="CF118" s="53" t="s">
        <v>3596</v>
      </c>
      <c r="CG118" s="92"/>
      <c r="CH118" s="92"/>
      <c r="CI118" s="92"/>
      <c r="CJ118" s="92"/>
      <c r="CK118" s="92"/>
      <c r="CL118" s="92"/>
      <c r="CM118" s="53" t="s">
        <v>3574</v>
      </c>
      <c r="CN118" s="54" t="s">
        <v>3597</v>
      </c>
      <c r="CO118" s="92"/>
      <c r="CP118" s="92"/>
      <c r="CQ118" s="92"/>
      <c r="CR118" s="92"/>
      <c r="CS118" s="53" t="s">
        <v>3598</v>
      </c>
      <c r="CT118" s="53" t="s">
        <v>3599</v>
      </c>
      <c r="CU118" s="92"/>
      <c r="CV118" s="92"/>
      <c r="CW118" s="92"/>
      <c r="CX118" s="92"/>
      <c r="CY118" s="92"/>
      <c r="CZ118" s="92"/>
      <c r="DA118" s="92"/>
      <c r="DB118" s="92"/>
      <c r="DC118" s="53" t="s">
        <v>2106</v>
      </c>
      <c r="DD118" s="92"/>
      <c r="DE118" s="92"/>
    </row>
    <row r="119" spans="1:109" ht="15" customHeight="1">
      <c r="A119" s="68"/>
      <c r="B119" s="87"/>
      <c r="C119" s="88"/>
      <c r="D119" s="88"/>
      <c r="E119" s="88"/>
      <c r="F119" s="88"/>
      <c r="G119" s="88"/>
      <c r="H119" s="88"/>
      <c r="I119" s="88"/>
      <c r="J119" s="88"/>
      <c r="K119" s="88"/>
      <c r="L119" s="88"/>
      <c r="M119" s="88"/>
      <c r="N119" s="88"/>
      <c r="O119" s="88"/>
      <c r="P119" s="88"/>
      <c r="Q119" s="88"/>
      <c r="R119" s="88"/>
      <c r="S119" s="88"/>
      <c r="T119" s="88"/>
      <c r="U119" s="88"/>
      <c r="V119" s="88"/>
      <c r="W119" s="88"/>
      <c r="X119" s="88"/>
      <c r="Y119" s="88"/>
      <c r="Z119" s="88"/>
      <c r="AA119" s="88"/>
      <c r="AB119" s="88"/>
      <c r="AC119" s="88"/>
      <c r="AD119" s="89"/>
      <c r="AH119" s="90"/>
      <c r="AI119" s="90"/>
      <c r="AJ119" s="90"/>
      <c r="AK119" s="90"/>
      <c r="AL119" s="47" t="str">
        <f t="shared" si="2"/>
        <v/>
      </c>
      <c r="AM119" s="47" t="str">
        <f t="shared" si="3"/>
        <v/>
      </c>
      <c r="AO119" s="90"/>
      <c r="AP119" s="43">
        <v>117</v>
      </c>
      <c r="AQ119" s="91"/>
      <c r="AR119" s="91"/>
      <c r="AS119" s="91"/>
      <c r="AT119" s="91"/>
      <c r="AU119" s="91"/>
      <c r="AV119" s="91"/>
      <c r="AW119" s="51" t="s">
        <v>3600</v>
      </c>
      <c r="AX119" s="91"/>
      <c r="AY119" s="91"/>
      <c r="AZ119" s="91"/>
      <c r="BA119" s="91"/>
      <c r="BB119" s="91"/>
      <c r="BC119" s="91"/>
      <c r="BD119" s="51" t="s">
        <v>3601</v>
      </c>
      <c r="BE119" s="52" t="s">
        <v>3602</v>
      </c>
      <c r="BF119" s="91"/>
      <c r="BG119" s="91"/>
      <c r="BH119" s="91"/>
      <c r="BI119" s="91"/>
      <c r="BJ119" s="51" t="s">
        <v>3603</v>
      </c>
      <c r="BK119" s="51" t="s">
        <v>3604</v>
      </c>
      <c r="BL119" s="91"/>
      <c r="BM119" s="91"/>
      <c r="BN119" s="91"/>
      <c r="BO119" s="91"/>
      <c r="BP119" s="91"/>
      <c r="BQ119" s="91"/>
      <c r="BR119" s="91"/>
      <c r="BS119" s="91"/>
      <c r="BT119" s="51" t="s">
        <v>3605</v>
      </c>
      <c r="BU119" s="91"/>
      <c r="BV119" s="91"/>
      <c r="BW119" s="90"/>
      <c r="BX119" s="90"/>
      <c r="BY119" s="90"/>
      <c r="BZ119" s="92"/>
      <c r="CA119" s="92"/>
      <c r="CB119" s="92"/>
      <c r="CC119" s="92"/>
      <c r="CD119" s="92"/>
      <c r="CE119" s="92"/>
      <c r="CF119" s="53" t="s">
        <v>3606</v>
      </c>
      <c r="CG119" s="92"/>
      <c r="CH119" s="92"/>
      <c r="CI119" s="92"/>
      <c r="CJ119" s="92"/>
      <c r="CK119" s="92"/>
      <c r="CL119" s="92"/>
      <c r="CM119" s="53" t="s">
        <v>2355</v>
      </c>
      <c r="CN119" s="54" t="s">
        <v>3607</v>
      </c>
      <c r="CO119" s="92"/>
      <c r="CP119" s="92"/>
      <c r="CQ119" s="92"/>
      <c r="CR119" s="92"/>
      <c r="CS119" s="53" t="s">
        <v>3608</v>
      </c>
      <c r="CT119" s="53" t="s">
        <v>3609</v>
      </c>
      <c r="CU119" s="92"/>
      <c r="CV119" s="92"/>
      <c r="CW119" s="92"/>
      <c r="CX119" s="92"/>
      <c r="CY119" s="92"/>
      <c r="CZ119" s="92"/>
      <c r="DA119" s="92"/>
      <c r="DB119" s="92"/>
      <c r="DC119" s="53" t="s">
        <v>3610</v>
      </c>
      <c r="DD119" s="92"/>
      <c r="DE119" s="92"/>
    </row>
    <row r="120" spans="1:109" ht="24" customHeight="1">
      <c r="A120" s="68"/>
      <c r="B120" s="93"/>
      <c r="C120" s="299" t="s">
        <v>3611</v>
      </c>
      <c r="D120" s="299"/>
      <c r="E120" s="299"/>
      <c r="F120" s="299"/>
      <c r="G120" s="299"/>
      <c r="H120" s="299"/>
      <c r="I120" s="299"/>
      <c r="J120" s="299"/>
      <c r="K120" s="299"/>
      <c r="L120" s="299"/>
      <c r="M120" s="299"/>
      <c r="N120" s="299"/>
      <c r="O120" s="299"/>
      <c r="P120" s="299"/>
      <c r="Q120" s="299"/>
      <c r="R120" s="299"/>
      <c r="S120" s="299"/>
      <c r="T120" s="299"/>
      <c r="U120" s="299"/>
      <c r="V120" s="299"/>
      <c r="W120" s="299"/>
      <c r="X120" s="299"/>
      <c r="Y120" s="299"/>
      <c r="Z120" s="299"/>
      <c r="AA120" s="299"/>
      <c r="AB120" s="299"/>
      <c r="AC120" s="299"/>
      <c r="AD120" s="95"/>
      <c r="AH120" s="90"/>
      <c r="AI120" s="90"/>
      <c r="AJ120" s="90"/>
      <c r="AK120" s="90"/>
      <c r="AL120" s="47" t="str">
        <f t="shared" si="2"/>
        <v/>
      </c>
      <c r="AM120" s="47" t="str">
        <f t="shared" si="3"/>
        <v/>
      </c>
      <c r="AO120" s="90"/>
      <c r="AP120" s="43">
        <v>118</v>
      </c>
      <c r="AQ120" s="91"/>
      <c r="AR120" s="91"/>
      <c r="AS120" s="91"/>
      <c r="AT120" s="91"/>
      <c r="AU120" s="91"/>
      <c r="AV120" s="91"/>
      <c r="AW120" s="51" t="s">
        <v>3612</v>
      </c>
      <c r="AX120" s="91"/>
      <c r="AY120" s="91"/>
      <c r="AZ120" s="91"/>
      <c r="BA120" s="91"/>
      <c r="BB120" s="91"/>
      <c r="BC120" s="91"/>
      <c r="BD120" s="51" t="s">
        <v>3613</v>
      </c>
      <c r="BE120" s="52" t="s">
        <v>3614</v>
      </c>
      <c r="BF120" s="91"/>
      <c r="BG120" s="91"/>
      <c r="BH120" s="91"/>
      <c r="BI120" s="91"/>
      <c r="BJ120" s="51" t="s">
        <v>3615</v>
      </c>
      <c r="BK120" s="51" t="s">
        <v>3616</v>
      </c>
      <c r="BL120" s="91"/>
      <c r="BM120" s="91"/>
      <c r="BN120" s="91"/>
      <c r="BO120" s="91"/>
      <c r="BP120" s="91"/>
      <c r="BQ120" s="91"/>
      <c r="BR120" s="91"/>
      <c r="BS120" s="91"/>
      <c r="BT120" s="51" t="s">
        <v>3617</v>
      </c>
      <c r="BU120" s="91"/>
      <c r="BV120" s="91"/>
      <c r="BW120" s="90"/>
      <c r="BX120" s="90"/>
      <c r="BY120" s="90"/>
      <c r="BZ120" s="92"/>
      <c r="CA120" s="92"/>
      <c r="CB120" s="92"/>
      <c r="CC120" s="92"/>
      <c r="CD120" s="92"/>
      <c r="CE120" s="92"/>
      <c r="CF120" s="53" t="s">
        <v>3618</v>
      </c>
      <c r="CG120" s="92"/>
      <c r="CH120" s="92"/>
      <c r="CI120" s="92"/>
      <c r="CJ120" s="92"/>
      <c r="CK120" s="92"/>
      <c r="CL120" s="92"/>
      <c r="CM120" s="53" t="s">
        <v>3619</v>
      </c>
      <c r="CN120" s="54" t="s">
        <v>3620</v>
      </c>
      <c r="CO120" s="92"/>
      <c r="CP120" s="92"/>
      <c r="CQ120" s="92"/>
      <c r="CR120" s="92"/>
      <c r="CS120" s="53" t="s">
        <v>3621</v>
      </c>
      <c r="CT120" s="53" t="s">
        <v>3622</v>
      </c>
      <c r="CU120" s="92"/>
      <c r="CV120" s="92"/>
      <c r="CW120" s="92"/>
      <c r="CX120" s="92"/>
      <c r="CY120" s="92"/>
      <c r="CZ120" s="92"/>
      <c r="DA120" s="92"/>
      <c r="DB120" s="92"/>
      <c r="DC120" s="53" t="s">
        <v>3623</v>
      </c>
      <c r="DD120" s="92"/>
      <c r="DE120" s="92"/>
    </row>
    <row r="121" spans="1:109" ht="6.75" customHeight="1">
      <c r="A121" s="68"/>
      <c r="B121" s="93"/>
      <c r="C121" s="108"/>
      <c r="D121" s="108"/>
      <c r="E121" s="108"/>
      <c r="F121" s="108"/>
      <c r="G121" s="108"/>
      <c r="H121" s="108"/>
      <c r="I121" s="108"/>
      <c r="J121" s="108"/>
      <c r="K121" s="108"/>
      <c r="L121" s="108"/>
      <c r="M121" s="108"/>
      <c r="N121" s="108"/>
      <c r="O121" s="108"/>
      <c r="P121" s="108"/>
      <c r="Q121" s="108"/>
      <c r="R121" s="108"/>
      <c r="S121" s="108"/>
      <c r="T121" s="108"/>
      <c r="U121" s="108"/>
      <c r="V121" s="108"/>
      <c r="W121" s="108"/>
      <c r="X121" s="108"/>
      <c r="Y121" s="108"/>
      <c r="Z121" s="108"/>
      <c r="AA121" s="108"/>
      <c r="AB121" s="108"/>
      <c r="AC121" s="108"/>
      <c r="AD121" s="95"/>
      <c r="AH121" s="90"/>
      <c r="AI121" s="90"/>
      <c r="AJ121" s="90"/>
      <c r="AK121" s="90"/>
      <c r="AL121" s="47" t="str">
        <f t="shared" si="2"/>
        <v/>
      </c>
      <c r="AM121" s="47" t="str">
        <f t="shared" si="3"/>
        <v/>
      </c>
      <c r="AO121" s="90"/>
      <c r="AP121" s="43">
        <v>119</v>
      </c>
      <c r="AQ121" s="91"/>
      <c r="AR121" s="91"/>
      <c r="AS121" s="91"/>
      <c r="AT121" s="91"/>
      <c r="AU121" s="91"/>
      <c r="AV121" s="91"/>
      <c r="AW121" s="51" t="s">
        <v>3624</v>
      </c>
      <c r="AX121" s="91"/>
      <c r="AY121" s="91"/>
      <c r="AZ121" s="91"/>
      <c r="BA121" s="91"/>
      <c r="BB121" s="91"/>
      <c r="BC121" s="91"/>
      <c r="BD121" s="51" t="s">
        <v>3625</v>
      </c>
      <c r="BE121" s="52" t="s">
        <v>3626</v>
      </c>
      <c r="BF121" s="91"/>
      <c r="BG121" s="91"/>
      <c r="BH121" s="91"/>
      <c r="BI121" s="91"/>
      <c r="BJ121" s="51" t="s">
        <v>3627</v>
      </c>
      <c r="BK121" s="51" t="s">
        <v>3628</v>
      </c>
      <c r="BL121" s="91"/>
      <c r="BM121" s="91"/>
      <c r="BN121" s="91"/>
      <c r="BO121" s="91"/>
      <c r="BP121" s="91"/>
      <c r="BQ121" s="91"/>
      <c r="BR121" s="91"/>
      <c r="BS121" s="91"/>
      <c r="BT121" s="51" t="s">
        <v>3629</v>
      </c>
      <c r="BU121" s="91"/>
      <c r="BV121" s="91"/>
      <c r="BW121" s="90"/>
      <c r="BX121" s="90"/>
      <c r="BY121" s="90"/>
      <c r="BZ121" s="92"/>
      <c r="CA121" s="92"/>
      <c r="CB121" s="92"/>
      <c r="CC121" s="92"/>
      <c r="CD121" s="92"/>
      <c r="CE121" s="92"/>
      <c r="CF121" s="53" t="s">
        <v>3630</v>
      </c>
      <c r="CG121" s="92"/>
      <c r="CH121" s="92"/>
      <c r="CI121" s="92"/>
      <c r="CJ121" s="92"/>
      <c r="CK121" s="92"/>
      <c r="CL121" s="92"/>
      <c r="CM121" s="53" t="s">
        <v>3631</v>
      </c>
      <c r="CN121" s="54" t="s">
        <v>3632</v>
      </c>
      <c r="CO121" s="92"/>
      <c r="CP121" s="92"/>
      <c r="CQ121" s="92"/>
      <c r="CR121" s="92"/>
      <c r="CS121" s="53" t="s">
        <v>3633</v>
      </c>
      <c r="CT121" s="53" t="s">
        <v>3634</v>
      </c>
      <c r="CU121" s="92"/>
      <c r="CV121" s="92"/>
      <c r="CW121" s="92"/>
      <c r="CX121" s="92"/>
      <c r="CY121" s="92"/>
      <c r="CZ121" s="92"/>
      <c r="DA121" s="92"/>
      <c r="DB121" s="92"/>
      <c r="DC121" s="53" t="s">
        <v>3635</v>
      </c>
      <c r="DD121" s="92"/>
      <c r="DE121" s="92"/>
    </row>
    <row r="122" spans="1:109" ht="15" customHeight="1">
      <c r="A122" s="68"/>
      <c r="B122" s="93"/>
      <c r="C122" s="108"/>
      <c r="D122" s="134" t="s">
        <v>3636</v>
      </c>
      <c r="E122" s="108"/>
      <c r="F122" s="108"/>
      <c r="G122" s="536" t="s">
        <v>6060</v>
      </c>
      <c r="H122" s="535"/>
      <c r="I122" s="535"/>
      <c r="J122" s="535"/>
      <c r="K122" s="535"/>
      <c r="L122" s="535"/>
      <c r="M122" s="535"/>
      <c r="N122" s="535"/>
      <c r="O122" s="535"/>
      <c r="P122" s="535"/>
      <c r="Q122" s="535"/>
      <c r="R122" s="535"/>
      <c r="S122" s="535"/>
      <c r="T122" s="535"/>
      <c r="U122" s="535"/>
      <c r="V122" s="535"/>
      <c r="W122" s="535"/>
      <c r="X122" s="535"/>
      <c r="Y122" s="535"/>
      <c r="Z122" s="535"/>
      <c r="AA122" s="535"/>
      <c r="AB122" s="535"/>
      <c r="AC122" s="535"/>
      <c r="AD122" s="95"/>
      <c r="AH122" s="90"/>
      <c r="AI122" s="90"/>
      <c r="AJ122" s="90"/>
      <c r="AK122" s="90"/>
      <c r="AL122" s="47" t="str">
        <f t="shared" si="2"/>
        <v/>
      </c>
      <c r="AM122" s="47" t="str">
        <f t="shared" si="3"/>
        <v/>
      </c>
      <c r="AO122" s="90"/>
      <c r="AP122" s="43">
        <v>120</v>
      </c>
      <c r="AQ122" s="91"/>
      <c r="AR122" s="91"/>
      <c r="AS122" s="91"/>
      <c r="AT122" s="91"/>
      <c r="AU122" s="91"/>
      <c r="AV122" s="91"/>
      <c r="AW122" s="51" t="s">
        <v>3637</v>
      </c>
      <c r="AX122" s="91"/>
      <c r="AY122" s="91"/>
      <c r="AZ122" s="91"/>
      <c r="BA122" s="91"/>
      <c r="BB122" s="91"/>
      <c r="BC122" s="91"/>
      <c r="BD122" s="51" t="s">
        <v>3638</v>
      </c>
      <c r="BE122" s="52" t="s">
        <v>3639</v>
      </c>
      <c r="BF122" s="91"/>
      <c r="BG122" s="91"/>
      <c r="BH122" s="91"/>
      <c r="BI122" s="91"/>
      <c r="BJ122" s="51" t="s">
        <v>3640</v>
      </c>
      <c r="BK122" s="51" t="s">
        <v>3641</v>
      </c>
      <c r="BL122" s="91"/>
      <c r="BM122" s="91"/>
      <c r="BN122" s="91"/>
      <c r="BO122" s="91"/>
      <c r="BP122" s="91"/>
      <c r="BQ122" s="91"/>
      <c r="BR122" s="91"/>
      <c r="BS122" s="91"/>
      <c r="BT122" s="51" t="s">
        <v>3642</v>
      </c>
      <c r="BU122" s="91"/>
      <c r="BV122" s="91"/>
      <c r="BW122" s="90"/>
      <c r="BX122" s="90"/>
      <c r="BY122" s="90"/>
      <c r="BZ122" s="92"/>
      <c r="CA122" s="92"/>
      <c r="CB122" s="92"/>
      <c r="CC122" s="92"/>
      <c r="CD122" s="92"/>
      <c r="CE122" s="92"/>
      <c r="CF122" s="54" t="s">
        <v>3643</v>
      </c>
      <c r="CG122" s="92"/>
      <c r="CH122" s="92"/>
      <c r="CI122" s="92"/>
      <c r="CJ122" s="92"/>
      <c r="CK122" s="92"/>
      <c r="CL122" s="92"/>
      <c r="CM122" s="53" t="s">
        <v>3644</v>
      </c>
      <c r="CN122" s="54" t="s">
        <v>3645</v>
      </c>
      <c r="CO122" s="92"/>
      <c r="CP122" s="92"/>
      <c r="CQ122" s="92"/>
      <c r="CR122" s="92"/>
      <c r="CS122" s="53" t="s">
        <v>3646</v>
      </c>
      <c r="CT122" s="53" t="s">
        <v>3647</v>
      </c>
      <c r="CU122" s="92"/>
      <c r="CV122" s="92"/>
      <c r="CW122" s="92"/>
      <c r="CX122" s="92"/>
      <c r="CY122" s="92"/>
      <c r="CZ122" s="92"/>
      <c r="DA122" s="92"/>
      <c r="DB122" s="92"/>
      <c r="DC122" s="53" t="s">
        <v>3648</v>
      </c>
      <c r="DD122" s="92"/>
      <c r="DE122" s="92"/>
    </row>
    <row r="123" spans="1:109" ht="15" customHeight="1">
      <c r="A123" s="68"/>
      <c r="B123" s="93"/>
      <c r="C123" s="108"/>
      <c r="D123" s="134" t="s">
        <v>3649</v>
      </c>
      <c r="E123" s="108"/>
      <c r="F123" s="108"/>
      <c r="G123" s="108"/>
      <c r="H123" s="108"/>
      <c r="I123" s="108"/>
      <c r="J123" s="108"/>
      <c r="K123" s="416" t="s">
        <v>6061</v>
      </c>
      <c r="L123" s="533"/>
      <c r="M123" s="533"/>
      <c r="N123" s="533"/>
      <c r="O123" s="533"/>
      <c r="P123" s="533"/>
      <c r="Q123" s="533"/>
      <c r="R123" s="533"/>
      <c r="S123" s="533"/>
      <c r="T123" s="533"/>
      <c r="U123" s="533"/>
      <c r="V123" s="533"/>
      <c r="W123" s="533"/>
      <c r="X123" s="533"/>
      <c r="Y123" s="533"/>
      <c r="Z123" s="533"/>
      <c r="AA123" s="533"/>
      <c r="AB123" s="533"/>
      <c r="AC123" s="533"/>
      <c r="AD123" s="95"/>
      <c r="AH123" s="90"/>
      <c r="AI123" s="90"/>
      <c r="AJ123" s="90"/>
      <c r="AK123" s="90"/>
      <c r="AL123" s="47" t="str">
        <f t="shared" si="2"/>
        <v/>
      </c>
      <c r="AM123" s="47" t="str">
        <f t="shared" si="3"/>
        <v/>
      </c>
      <c r="AO123" s="90"/>
      <c r="AP123" s="43">
        <v>121</v>
      </c>
      <c r="AQ123" s="91"/>
      <c r="AR123" s="91"/>
      <c r="AS123" s="91"/>
      <c r="AT123" s="91"/>
      <c r="AU123" s="91"/>
      <c r="AV123" s="91"/>
      <c r="AW123" s="51" t="s">
        <v>3650</v>
      </c>
      <c r="AX123" s="91"/>
      <c r="AY123" s="91"/>
      <c r="AZ123" s="91"/>
      <c r="BA123" s="91"/>
      <c r="BB123" s="91"/>
      <c r="BC123" s="91"/>
      <c r="BD123" s="51" t="s">
        <v>3651</v>
      </c>
      <c r="BE123" s="52" t="s">
        <v>3652</v>
      </c>
      <c r="BF123" s="91"/>
      <c r="BG123" s="91"/>
      <c r="BH123" s="91"/>
      <c r="BI123" s="91"/>
      <c r="BJ123" s="51" t="s">
        <v>3653</v>
      </c>
      <c r="BK123" s="51" t="s">
        <v>3654</v>
      </c>
      <c r="BL123" s="91"/>
      <c r="BM123" s="91"/>
      <c r="BN123" s="91"/>
      <c r="BO123" s="91"/>
      <c r="BP123" s="91"/>
      <c r="BQ123" s="91"/>
      <c r="BR123" s="91"/>
      <c r="BS123" s="91"/>
      <c r="BT123" s="51" t="s">
        <v>3655</v>
      </c>
      <c r="BU123" s="91"/>
      <c r="BV123" s="91"/>
      <c r="BW123" s="90"/>
      <c r="BX123" s="90"/>
      <c r="BY123" s="90"/>
      <c r="BZ123" s="92"/>
      <c r="CA123" s="92"/>
      <c r="CB123" s="92"/>
      <c r="CC123" s="92"/>
      <c r="CD123" s="92"/>
      <c r="CE123" s="92"/>
      <c r="CF123" s="54" t="s">
        <v>3656</v>
      </c>
      <c r="CG123" s="92"/>
      <c r="CH123" s="92"/>
      <c r="CI123" s="92"/>
      <c r="CJ123" s="92"/>
      <c r="CK123" s="92"/>
      <c r="CL123" s="92"/>
      <c r="CM123" s="53" t="s">
        <v>3657</v>
      </c>
      <c r="CN123" s="54" t="s">
        <v>3658</v>
      </c>
      <c r="CO123" s="92"/>
      <c r="CP123" s="92"/>
      <c r="CQ123" s="92"/>
      <c r="CR123" s="92"/>
      <c r="CS123" s="53" t="s">
        <v>3659</v>
      </c>
      <c r="CT123" s="53" t="s">
        <v>3660</v>
      </c>
      <c r="CU123" s="92"/>
      <c r="CV123" s="92"/>
      <c r="CW123" s="92"/>
      <c r="CX123" s="92"/>
      <c r="CY123" s="92"/>
      <c r="CZ123" s="92"/>
      <c r="DA123" s="92"/>
      <c r="DB123" s="92"/>
      <c r="DC123" s="53" t="s">
        <v>3661</v>
      </c>
      <c r="DD123" s="92"/>
      <c r="DE123" s="92"/>
    </row>
    <row r="124" spans="1:109" ht="15" customHeight="1">
      <c r="A124" s="68"/>
      <c r="B124" s="93"/>
      <c r="C124" s="108"/>
      <c r="D124" s="134" t="s">
        <v>3662</v>
      </c>
      <c r="E124" s="108"/>
      <c r="F124" s="108"/>
      <c r="G124" s="536" t="s">
        <v>6062</v>
      </c>
      <c r="H124" s="535"/>
      <c r="I124" s="535"/>
      <c r="J124" s="535"/>
      <c r="K124" s="535"/>
      <c r="L124" s="535"/>
      <c r="M124" s="535"/>
      <c r="N124" s="535"/>
      <c r="O124" s="535"/>
      <c r="P124" s="535"/>
      <c r="Q124" s="535"/>
      <c r="R124" s="535"/>
      <c r="S124" s="535"/>
      <c r="T124" s="535"/>
      <c r="U124" s="535"/>
      <c r="V124" s="535"/>
      <c r="W124" s="535"/>
      <c r="X124" s="535"/>
      <c r="Y124" s="535"/>
      <c r="Z124" s="535"/>
      <c r="AA124" s="535"/>
      <c r="AB124" s="535"/>
      <c r="AC124" s="535"/>
      <c r="AD124" s="95"/>
      <c r="AH124" s="90"/>
      <c r="AI124" s="90"/>
      <c r="AJ124" s="90"/>
      <c r="AK124" s="90"/>
      <c r="AL124" s="47" t="str">
        <f t="shared" si="2"/>
        <v/>
      </c>
      <c r="AM124" s="47" t="str">
        <f t="shared" si="3"/>
        <v/>
      </c>
      <c r="AO124" s="90"/>
      <c r="AP124" s="43">
        <v>122</v>
      </c>
      <c r="AQ124" s="91"/>
      <c r="AR124" s="91"/>
      <c r="AS124" s="91"/>
      <c r="AT124" s="91"/>
      <c r="AU124" s="91"/>
      <c r="AV124" s="91"/>
      <c r="AW124" s="51" t="s">
        <v>3663</v>
      </c>
      <c r="AX124" s="91"/>
      <c r="AY124" s="91"/>
      <c r="AZ124" s="91"/>
      <c r="BA124" s="91"/>
      <c r="BB124" s="91"/>
      <c r="BC124" s="91"/>
      <c r="BD124" s="51" t="s">
        <v>3664</v>
      </c>
      <c r="BE124" s="52" t="s">
        <v>3665</v>
      </c>
      <c r="BF124" s="91"/>
      <c r="BG124" s="91"/>
      <c r="BH124" s="91"/>
      <c r="BI124" s="91"/>
      <c r="BJ124" s="51" t="s">
        <v>3666</v>
      </c>
      <c r="BK124" s="51" t="s">
        <v>3667</v>
      </c>
      <c r="BL124" s="91"/>
      <c r="BM124" s="91"/>
      <c r="BN124" s="91"/>
      <c r="BO124" s="91"/>
      <c r="BP124" s="91"/>
      <c r="BQ124" s="91"/>
      <c r="BR124" s="91"/>
      <c r="BS124" s="91"/>
      <c r="BT124" s="51" t="s">
        <v>3668</v>
      </c>
      <c r="BU124" s="91"/>
      <c r="BV124" s="91"/>
      <c r="BW124" s="90"/>
      <c r="BX124" s="90"/>
      <c r="BY124" s="90"/>
      <c r="BZ124" s="92"/>
      <c r="CA124" s="92"/>
      <c r="CB124" s="92"/>
      <c r="CC124" s="92"/>
      <c r="CD124" s="92"/>
      <c r="CE124" s="92"/>
      <c r="CF124" s="54" t="s">
        <v>3669</v>
      </c>
      <c r="CG124" s="92"/>
      <c r="CH124" s="92"/>
      <c r="CI124" s="92"/>
      <c r="CJ124" s="92"/>
      <c r="CK124" s="92"/>
      <c r="CL124" s="92"/>
      <c r="CM124" s="53" t="s">
        <v>3670</v>
      </c>
      <c r="CN124" s="54" t="s">
        <v>3671</v>
      </c>
      <c r="CO124" s="92"/>
      <c r="CP124" s="92"/>
      <c r="CQ124" s="92"/>
      <c r="CR124" s="92"/>
      <c r="CS124" s="53" t="s">
        <v>3672</v>
      </c>
      <c r="CT124" s="53" t="s">
        <v>3673</v>
      </c>
      <c r="CU124" s="92"/>
      <c r="CV124" s="92"/>
      <c r="CW124" s="92"/>
      <c r="CX124" s="92"/>
      <c r="CY124" s="92"/>
      <c r="CZ124" s="92"/>
      <c r="DA124" s="92"/>
      <c r="DB124" s="92"/>
      <c r="DC124" s="53" t="s">
        <v>3674</v>
      </c>
      <c r="DD124" s="92"/>
      <c r="DE124" s="92"/>
    </row>
    <row r="125" spans="1:109" ht="15" customHeight="1">
      <c r="A125" s="68"/>
      <c r="B125" s="93"/>
      <c r="C125" s="108"/>
      <c r="D125" s="134" t="s">
        <v>3675</v>
      </c>
      <c r="E125" s="108"/>
      <c r="F125" s="108"/>
      <c r="G125" s="108"/>
      <c r="H125" s="108"/>
      <c r="I125" s="416" t="s">
        <v>6063</v>
      </c>
      <c r="J125" s="533"/>
      <c r="K125" s="533"/>
      <c r="L125" s="533"/>
      <c r="M125" s="533"/>
      <c r="N125" s="533"/>
      <c r="O125" s="533"/>
      <c r="P125" s="533"/>
      <c r="Q125" s="533"/>
      <c r="R125" s="533"/>
      <c r="S125" s="533"/>
      <c r="T125" s="533"/>
      <c r="U125" s="533"/>
      <c r="V125" s="533"/>
      <c r="W125" s="533"/>
      <c r="X125" s="533"/>
      <c r="Y125" s="533"/>
      <c r="Z125" s="533"/>
      <c r="AA125" s="533"/>
      <c r="AB125" s="533"/>
      <c r="AC125" s="533"/>
      <c r="AD125" s="95"/>
      <c r="AH125" s="90"/>
      <c r="AI125" s="90"/>
      <c r="AJ125" s="90"/>
      <c r="AK125" s="90"/>
      <c r="AL125" s="47" t="str">
        <f t="shared" si="2"/>
        <v/>
      </c>
      <c r="AM125" s="47" t="str">
        <f t="shared" si="3"/>
        <v/>
      </c>
      <c r="AO125" s="90"/>
      <c r="AP125" s="43">
        <v>123</v>
      </c>
      <c r="AQ125" s="91"/>
      <c r="AR125" s="91"/>
      <c r="AS125" s="91"/>
      <c r="AT125" s="91"/>
      <c r="AU125" s="91"/>
      <c r="AV125" s="91"/>
      <c r="AW125" s="51" t="s">
        <v>3676</v>
      </c>
      <c r="AX125" s="91"/>
      <c r="AY125" s="91"/>
      <c r="AZ125" s="91"/>
      <c r="BA125" s="91"/>
      <c r="BB125" s="91"/>
      <c r="BC125" s="91"/>
      <c r="BD125" s="51" t="s">
        <v>3677</v>
      </c>
      <c r="BE125" s="52" t="s">
        <v>3678</v>
      </c>
      <c r="BF125" s="91"/>
      <c r="BG125" s="91"/>
      <c r="BH125" s="91"/>
      <c r="BI125" s="91"/>
      <c r="BJ125" s="51" t="s">
        <v>3679</v>
      </c>
      <c r="BK125" s="51" t="s">
        <v>3680</v>
      </c>
      <c r="BL125" s="91"/>
      <c r="BM125" s="91"/>
      <c r="BN125" s="91"/>
      <c r="BO125" s="91"/>
      <c r="BP125" s="91"/>
      <c r="BQ125" s="91"/>
      <c r="BR125" s="91"/>
      <c r="BS125" s="91"/>
      <c r="BT125" s="51" t="s">
        <v>3681</v>
      </c>
      <c r="BU125" s="91"/>
      <c r="BV125" s="91"/>
      <c r="BW125" s="90"/>
      <c r="BX125" s="90"/>
      <c r="BY125" s="90"/>
      <c r="BZ125" s="92"/>
      <c r="CA125" s="92"/>
      <c r="CB125" s="92"/>
      <c r="CC125" s="92"/>
      <c r="CD125" s="92"/>
      <c r="CE125" s="92"/>
      <c r="CF125" s="54" t="s">
        <v>487</v>
      </c>
      <c r="CG125" s="92"/>
      <c r="CH125" s="92"/>
      <c r="CI125" s="92"/>
      <c r="CJ125" s="92"/>
      <c r="CK125" s="92"/>
      <c r="CL125" s="92"/>
      <c r="CM125" s="53" t="s">
        <v>3682</v>
      </c>
      <c r="CN125" s="54" t="s">
        <v>3683</v>
      </c>
      <c r="CO125" s="92"/>
      <c r="CP125" s="92"/>
      <c r="CQ125" s="92"/>
      <c r="CR125" s="92"/>
      <c r="CS125" s="53" t="s">
        <v>3684</v>
      </c>
      <c r="CT125" s="53" t="s">
        <v>3685</v>
      </c>
      <c r="CU125" s="92"/>
      <c r="CV125" s="92"/>
      <c r="CW125" s="92"/>
      <c r="CX125" s="92"/>
      <c r="CY125" s="92"/>
      <c r="CZ125" s="92"/>
      <c r="DA125" s="92"/>
      <c r="DB125" s="92"/>
      <c r="DC125" s="53" t="s">
        <v>3686</v>
      </c>
      <c r="DD125" s="92"/>
      <c r="DE125" s="92"/>
    </row>
    <row r="126" spans="1:109" ht="15" customHeight="1">
      <c r="A126" s="68"/>
      <c r="B126" s="93"/>
      <c r="C126" s="108"/>
      <c r="D126" s="134" t="s">
        <v>3687</v>
      </c>
      <c r="E126" s="108"/>
      <c r="F126" s="108"/>
      <c r="G126" s="536">
        <v>2222235631</v>
      </c>
      <c r="H126" s="535"/>
      <c r="I126" s="535"/>
      <c r="J126" s="535"/>
      <c r="K126" s="535"/>
      <c r="L126" s="535"/>
      <c r="M126" s="535"/>
      <c r="N126" s="535"/>
      <c r="O126" s="535"/>
      <c r="P126" s="535"/>
      <c r="Q126" s="535"/>
      <c r="R126" s="134" t="s">
        <v>3688</v>
      </c>
      <c r="S126" s="134"/>
      <c r="T126" s="134"/>
      <c r="U126" s="416" t="s">
        <v>6064</v>
      </c>
      <c r="V126" s="533"/>
      <c r="W126" s="533"/>
      <c r="X126" s="533"/>
      <c r="Y126" s="533"/>
      <c r="Z126" s="533"/>
      <c r="AA126" s="533"/>
      <c r="AB126" s="533"/>
      <c r="AC126" s="533"/>
      <c r="AD126" s="95"/>
      <c r="AH126" s="90"/>
      <c r="AI126" s="90"/>
      <c r="AJ126" s="90"/>
      <c r="AK126" s="90"/>
      <c r="AL126" s="47" t="str">
        <f t="shared" si="2"/>
        <v/>
      </c>
      <c r="AM126" s="47" t="str">
        <f t="shared" si="3"/>
        <v/>
      </c>
      <c r="AO126" s="90"/>
      <c r="AP126" s="43">
        <v>124</v>
      </c>
      <c r="AQ126" s="91"/>
      <c r="AR126" s="91"/>
      <c r="AS126" s="91"/>
      <c r="AT126" s="91"/>
      <c r="AU126" s="91"/>
      <c r="AV126" s="91"/>
      <c r="AW126" s="51" t="s">
        <v>3689</v>
      </c>
      <c r="AX126" s="91"/>
      <c r="AY126" s="91"/>
      <c r="AZ126" s="91"/>
      <c r="BA126" s="91"/>
      <c r="BB126" s="91"/>
      <c r="BC126" s="91"/>
      <c r="BD126" s="51" t="s">
        <v>3690</v>
      </c>
      <c r="BE126" s="52" t="s">
        <v>3691</v>
      </c>
      <c r="BF126" s="91"/>
      <c r="BG126" s="91"/>
      <c r="BH126" s="91"/>
      <c r="BI126" s="91"/>
      <c r="BJ126" s="51" t="s">
        <v>3692</v>
      </c>
      <c r="BK126" s="51" t="s">
        <v>3693</v>
      </c>
      <c r="BL126" s="91"/>
      <c r="BM126" s="91"/>
      <c r="BN126" s="91"/>
      <c r="BO126" s="91"/>
      <c r="BP126" s="91"/>
      <c r="BQ126" s="91"/>
      <c r="BR126" s="91"/>
      <c r="BS126" s="91"/>
      <c r="BT126" s="51" t="s">
        <v>3694</v>
      </c>
      <c r="BU126" s="91"/>
      <c r="BV126" s="91"/>
      <c r="BW126" s="90"/>
      <c r="BX126" s="90"/>
      <c r="BY126" s="90"/>
      <c r="BZ126" s="92"/>
      <c r="CA126" s="92"/>
      <c r="CB126" s="92"/>
      <c r="CC126" s="92"/>
      <c r="CD126" s="92"/>
      <c r="CE126" s="92"/>
      <c r="CF126" s="54" t="s">
        <v>3695</v>
      </c>
      <c r="CG126" s="92"/>
      <c r="CH126" s="92"/>
      <c r="CI126" s="92"/>
      <c r="CJ126" s="92"/>
      <c r="CK126" s="92"/>
      <c r="CL126" s="92"/>
      <c r="CM126" s="53" t="s">
        <v>3696</v>
      </c>
      <c r="CN126" s="54" t="s">
        <v>3697</v>
      </c>
      <c r="CO126" s="92"/>
      <c r="CP126" s="92"/>
      <c r="CQ126" s="92"/>
      <c r="CR126" s="92"/>
      <c r="CS126" s="53" t="s">
        <v>3698</v>
      </c>
      <c r="CT126" s="53" t="s">
        <v>3699</v>
      </c>
      <c r="CU126" s="92"/>
      <c r="CV126" s="92"/>
      <c r="CW126" s="92"/>
      <c r="CX126" s="92"/>
      <c r="CY126" s="92"/>
      <c r="CZ126" s="92"/>
      <c r="DA126" s="92"/>
      <c r="DB126" s="92"/>
      <c r="DC126" s="53" t="s">
        <v>1888</v>
      </c>
      <c r="DD126" s="92"/>
      <c r="DE126" s="92"/>
    </row>
    <row r="127" spans="1:109" ht="15" customHeight="1" thickBot="1">
      <c r="A127" s="68"/>
      <c r="B127" s="120"/>
      <c r="C127" s="121"/>
      <c r="D127" s="121"/>
      <c r="E127" s="121"/>
      <c r="F127" s="121"/>
      <c r="G127" s="121"/>
      <c r="H127" s="121"/>
      <c r="I127" s="121"/>
      <c r="J127" s="121"/>
      <c r="K127" s="121"/>
      <c r="L127" s="121"/>
      <c r="M127" s="121"/>
      <c r="N127" s="121"/>
      <c r="O127" s="121"/>
      <c r="P127" s="121"/>
      <c r="Q127" s="121"/>
      <c r="R127" s="121"/>
      <c r="S127" s="121"/>
      <c r="T127" s="121"/>
      <c r="U127" s="121"/>
      <c r="V127" s="121"/>
      <c r="W127" s="121"/>
      <c r="X127" s="121"/>
      <c r="Y127" s="121"/>
      <c r="Z127" s="121"/>
      <c r="AA127" s="121"/>
      <c r="AB127" s="121"/>
      <c r="AC127" s="121"/>
      <c r="AD127" s="122"/>
      <c r="AH127" s="90"/>
      <c r="AI127" s="90"/>
      <c r="AJ127" s="90"/>
      <c r="AK127" s="90"/>
      <c r="AL127" s="47" t="str">
        <f t="shared" si="2"/>
        <v/>
      </c>
      <c r="AM127" s="47" t="str">
        <f t="shared" si="3"/>
        <v/>
      </c>
      <c r="AO127" s="90"/>
      <c r="AP127" s="43">
        <v>125</v>
      </c>
      <c r="AQ127" s="91"/>
      <c r="AR127" s="91"/>
      <c r="AS127" s="91"/>
      <c r="AT127" s="91"/>
      <c r="AU127" s="91"/>
      <c r="AV127" s="91"/>
      <c r="AW127" s="51" t="s">
        <v>3700</v>
      </c>
      <c r="AX127" s="91"/>
      <c r="AY127" s="91"/>
      <c r="AZ127" s="91"/>
      <c r="BA127" s="91"/>
      <c r="BB127" s="91"/>
      <c r="BC127" s="91"/>
      <c r="BD127" s="51" t="s">
        <v>3701</v>
      </c>
      <c r="BE127" s="52" t="s">
        <v>3702</v>
      </c>
      <c r="BF127" s="91"/>
      <c r="BG127" s="91"/>
      <c r="BH127" s="91"/>
      <c r="BI127" s="91"/>
      <c r="BJ127" s="51" t="s">
        <v>3703</v>
      </c>
      <c r="BK127" s="51" t="s">
        <v>3704</v>
      </c>
      <c r="BL127" s="91"/>
      <c r="BM127" s="91"/>
      <c r="BN127" s="91"/>
      <c r="BO127" s="91"/>
      <c r="BP127" s="91"/>
      <c r="BQ127" s="91"/>
      <c r="BR127" s="91"/>
      <c r="BS127" s="91"/>
      <c r="BT127" s="51" t="s">
        <v>3705</v>
      </c>
      <c r="BU127" s="91"/>
      <c r="BV127" s="91"/>
      <c r="BW127" s="90"/>
      <c r="BX127" s="90"/>
      <c r="BY127" s="90"/>
      <c r="BZ127" s="92"/>
      <c r="CA127" s="92"/>
      <c r="CB127" s="92"/>
      <c r="CC127" s="92"/>
      <c r="CD127" s="92"/>
      <c r="CE127" s="92"/>
      <c r="CF127" s="54" t="s">
        <v>3706</v>
      </c>
      <c r="CG127" s="92"/>
      <c r="CH127" s="92"/>
      <c r="CI127" s="92"/>
      <c r="CJ127" s="92"/>
      <c r="CK127" s="92"/>
      <c r="CL127" s="92"/>
      <c r="CM127" s="53" t="s">
        <v>3707</v>
      </c>
      <c r="CN127" s="54" t="s">
        <v>3708</v>
      </c>
      <c r="CO127" s="92"/>
      <c r="CP127" s="92"/>
      <c r="CQ127" s="92"/>
      <c r="CR127" s="92"/>
      <c r="CS127" s="102" t="s">
        <v>3709</v>
      </c>
      <c r="CT127" s="53" t="s">
        <v>3710</v>
      </c>
      <c r="CU127" s="92"/>
      <c r="CV127" s="92"/>
      <c r="CW127" s="92"/>
      <c r="CX127" s="92"/>
      <c r="CY127" s="92"/>
      <c r="CZ127" s="92"/>
      <c r="DA127" s="92"/>
      <c r="DB127" s="92"/>
      <c r="DC127" s="53" t="s">
        <v>3711</v>
      </c>
      <c r="DD127" s="92"/>
      <c r="DE127" s="92"/>
    </row>
    <row r="128" spans="1:109" ht="15" customHeight="1">
      <c r="AH128" s="90"/>
      <c r="AI128" s="90"/>
      <c r="AJ128" s="90"/>
      <c r="AK128" s="90"/>
      <c r="AL128" s="47" t="str">
        <f t="shared" si="2"/>
        <v/>
      </c>
      <c r="AM128" s="47" t="str">
        <f t="shared" si="3"/>
        <v/>
      </c>
      <c r="AO128" s="90"/>
      <c r="AP128" s="43">
        <v>126</v>
      </c>
      <c r="AQ128" s="91"/>
      <c r="AR128" s="91"/>
      <c r="AS128" s="91"/>
      <c r="AT128" s="91"/>
      <c r="AU128" s="91"/>
      <c r="AV128" s="91"/>
      <c r="AW128" s="103" t="s">
        <v>3712</v>
      </c>
      <c r="AX128" s="91"/>
      <c r="AY128" s="91"/>
      <c r="AZ128" s="91"/>
      <c r="BA128" s="91"/>
      <c r="BB128" s="91"/>
      <c r="BC128" s="91"/>
      <c r="BD128" s="51" t="s">
        <v>3713</v>
      </c>
      <c r="BE128" s="52" t="s">
        <v>3714</v>
      </c>
      <c r="BF128" s="91"/>
      <c r="BG128" s="91"/>
      <c r="BH128" s="91"/>
      <c r="BI128" s="91"/>
      <c r="BJ128" s="51" t="s">
        <v>3715</v>
      </c>
      <c r="BK128" s="51" t="s">
        <v>3716</v>
      </c>
      <c r="BL128" s="91"/>
      <c r="BM128" s="91"/>
      <c r="BN128" s="91"/>
      <c r="BO128" s="91"/>
      <c r="BP128" s="91"/>
      <c r="BQ128" s="91"/>
      <c r="BR128" s="91"/>
      <c r="BS128" s="91"/>
      <c r="BT128" s="51" t="s">
        <v>3717</v>
      </c>
      <c r="BU128" s="91"/>
      <c r="BV128" s="91"/>
      <c r="BW128" s="90"/>
      <c r="BX128" s="90"/>
      <c r="BY128" s="90"/>
      <c r="BZ128" s="92"/>
      <c r="CA128" s="92"/>
      <c r="CB128" s="92"/>
      <c r="CC128" s="92"/>
      <c r="CD128" s="92"/>
      <c r="CE128" s="92"/>
      <c r="CF128" s="53" t="s">
        <v>401</v>
      </c>
      <c r="CG128" s="92"/>
      <c r="CH128" s="92"/>
      <c r="CI128" s="92"/>
      <c r="CJ128" s="92"/>
      <c r="CK128" s="92"/>
      <c r="CL128" s="92"/>
      <c r="CM128" s="53" t="s">
        <v>3718</v>
      </c>
      <c r="CN128" s="54" t="s">
        <v>3719</v>
      </c>
      <c r="CO128" s="92"/>
      <c r="CP128" s="92"/>
      <c r="CQ128" s="92"/>
      <c r="CR128" s="92"/>
      <c r="CS128" s="53" t="s">
        <v>3720</v>
      </c>
      <c r="CT128" s="53" t="s">
        <v>3721</v>
      </c>
      <c r="CU128" s="92"/>
      <c r="CV128" s="92"/>
      <c r="CW128" s="92"/>
      <c r="CX128" s="92"/>
      <c r="CY128" s="92"/>
      <c r="CZ128" s="92"/>
      <c r="DA128" s="92"/>
      <c r="DB128" s="92"/>
      <c r="DC128" s="53" t="s">
        <v>3722</v>
      </c>
      <c r="DD128" s="92"/>
      <c r="DE128" s="92"/>
    </row>
    <row r="129" spans="34:109" ht="15" customHeight="1">
      <c r="AH129" s="90"/>
      <c r="AI129" s="90"/>
      <c r="AJ129" s="90"/>
      <c r="AK129" s="90"/>
      <c r="AL129" s="47" t="str">
        <f t="shared" si="2"/>
        <v/>
      </c>
      <c r="AM129" s="47" t="str">
        <f t="shared" si="3"/>
        <v/>
      </c>
      <c r="AO129" s="90"/>
      <c r="AP129" s="43">
        <v>127</v>
      </c>
      <c r="AQ129" s="91"/>
      <c r="AR129" s="91"/>
      <c r="AS129" s="91"/>
      <c r="AT129" s="91"/>
      <c r="AU129" s="91"/>
      <c r="AV129" s="91"/>
      <c r="AW129" s="91"/>
      <c r="AX129" s="91"/>
      <c r="AY129" s="91"/>
      <c r="AZ129" s="91"/>
      <c r="BA129" s="91"/>
      <c r="BB129" s="91"/>
      <c r="BC129" s="91"/>
      <c r="BD129" s="91">
        <v>14999</v>
      </c>
      <c r="BE129" s="91">
        <v>15999</v>
      </c>
      <c r="BF129" s="91"/>
      <c r="BG129" s="91"/>
      <c r="BH129" s="91"/>
      <c r="BI129" s="91"/>
      <c r="BJ129" s="51" t="s">
        <v>3723</v>
      </c>
      <c r="BK129" s="51" t="s">
        <v>3724</v>
      </c>
      <c r="BL129" s="91"/>
      <c r="BM129" s="91"/>
      <c r="BN129" s="91"/>
      <c r="BO129" s="91"/>
      <c r="BP129" s="91"/>
      <c r="BQ129" s="91"/>
      <c r="BR129" s="91"/>
      <c r="BS129" s="91"/>
      <c r="BT129" s="51" t="s">
        <v>3725</v>
      </c>
      <c r="BU129" s="91"/>
      <c r="BV129" s="91"/>
      <c r="BW129" s="90"/>
      <c r="BX129" s="90"/>
      <c r="BY129" s="90"/>
      <c r="BZ129" s="92"/>
      <c r="CA129" s="92"/>
      <c r="CB129" s="92"/>
      <c r="CC129" s="92"/>
      <c r="CD129" s="92"/>
      <c r="CE129" s="92"/>
      <c r="CF129" s="92"/>
      <c r="CG129" s="92"/>
      <c r="CH129" s="92"/>
      <c r="CI129" s="92"/>
      <c r="CJ129" s="92"/>
      <c r="CK129" s="92"/>
      <c r="CL129" s="92"/>
      <c r="CM129" s="53" t="s">
        <v>401</v>
      </c>
      <c r="CN129" s="53" t="s">
        <v>401</v>
      </c>
      <c r="CO129" s="92"/>
      <c r="CP129" s="92"/>
      <c r="CQ129" s="92"/>
      <c r="CR129" s="92"/>
      <c r="CS129" s="53" t="s">
        <v>3726</v>
      </c>
      <c r="CT129" s="53" t="s">
        <v>3727</v>
      </c>
      <c r="CU129" s="92"/>
      <c r="CV129" s="92"/>
      <c r="CW129" s="92"/>
      <c r="CX129" s="92"/>
      <c r="CY129" s="92"/>
      <c r="CZ129" s="92"/>
      <c r="DA129" s="92"/>
      <c r="DB129" s="92"/>
      <c r="DC129" s="53" t="s">
        <v>3728</v>
      </c>
      <c r="DD129" s="92"/>
      <c r="DE129" s="92"/>
    </row>
    <row r="130" spans="34:109" ht="15" customHeight="1">
      <c r="AH130" s="90"/>
      <c r="AI130" s="90"/>
      <c r="AJ130" s="90"/>
      <c r="AK130" s="90"/>
      <c r="AL130" s="47" t="str">
        <f t="shared" si="2"/>
        <v/>
      </c>
      <c r="AM130" s="47" t="str">
        <f t="shared" si="3"/>
        <v/>
      </c>
      <c r="AO130" s="90"/>
      <c r="AP130" s="43">
        <v>128</v>
      </c>
      <c r="AQ130" s="91"/>
      <c r="AR130" s="91"/>
      <c r="AS130" s="91"/>
      <c r="AT130" s="91"/>
      <c r="AU130" s="91"/>
      <c r="AV130" s="91"/>
      <c r="AW130" s="91"/>
      <c r="AX130" s="91"/>
      <c r="AY130" s="91"/>
      <c r="AZ130" s="91"/>
      <c r="BA130" s="91"/>
      <c r="BB130" s="91"/>
      <c r="BC130" s="91"/>
      <c r="BD130" s="91"/>
      <c r="BE130" s="91"/>
      <c r="BF130" s="91"/>
      <c r="BG130" s="91"/>
      <c r="BH130" s="91"/>
      <c r="BI130" s="91"/>
      <c r="BJ130" s="51" t="s">
        <v>3729</v>
      </c>
      <c r="BK130" s="51" t="s">
        <v>3730</v>
      </c>
      <c r="BL130" s="91"/>
      <c r="BM130" s="91"/>
      <c r="BN130" s="91"/>
      <c r="BO130" s="91"/>
      <c r="BP130" s="91"/>
      <c r="BQ130" s="91"/>
      <c r="BR130" s="91"/>
      <c r="BS130" s="91"/>
      <c r="BT130" s="51" t="s">
        <v>3731</v>
      </c>
      <c r="BU130" s="91"/>
      <c r="BV130" s="91"/>
      <c r="BW130" s="90"/>
      <c r="BX130" s="90"/>
      <c r="BY130" s="90"/>
      <c r="BZ130" s="92"/>
      <c r="CA130" s="92"/>
      <c r="CB130" s="92"/>
      <c r="CC130" s="92"/>
      <c r="CD130" s="92"/>
      <c r="CE130" s="92"/>
      <c r="CF130" s="92"/>
      <c r="CG130" s="92"/>
      <c r="CH130" s="92"/>
      <c r="CI130" s="92"/>
      <c r="CJ130" s="92"/>
      <c r="CK130" s="92"/>
      <c r="CL130" s="92"/>
      <c r="CM130" s="92"/>
      <c r="CN130" s="92"/>
      <c r="CO130" s="92"/>
      <c r="CP130" s="92"/>
      <c r="CQ130" s="92"/>
      <c r="CR130" s="92"/>
      <c r="CS130" s="53" t="s">
        <v>3732</v>
      </c>
      <c r="CT130" s="53" t="s">
        <v>3733</v>
      </c>
      <c r="CU130" s="92"/>
      <c r="CV130" s="92"/>
      <c r="CW130" s="92"/>
      <c r="CX130" s="92"/>
      <c r="CY130" s="92"/>
      <c r="CZ130" s="92"/>
      <c r="DA130" s="92"/>
      <c r="DB130" s="92"/>
      <c r="DC130" s="53" t="s">
        <v>3734</v>
      </c>
      <c r="DD130" s="92"/>
      <c r="DE130" s="92"/>
    </row>
    <row r="131" spans="34:109" ht="15" customHeight="1">
      <c r="AH131" s="90"/>
      <c r="AI131" s="90"/>
      <c r="AJ131" s="90"/>
      <c r="AK131" s="90"/>
      <c r="AL131" s="47" t="str">
        <f t="shared" si="2"/>
        <v/>
      </c>
      <c r="AM131" s="47" t="str">
        <f t="shared" si="3"/>
        <v/>
      </c>
      <c r="AO131" s="90"/>
      <c r="AP131" s="43">
        <v>129</v>
      </c>
      <c r="AQ131" s="91"/>
      <c r="AR131" s="91"/>
      <c r="AS131" s="91"/>
      <c r="AT131" s="91"/>
      <c r="AU131" s="91"/>
      <c r="AV131" s="91"/>
      <c r="AW131" s="91"/>
      <c r="AX131" s="91"/>
      <c r="AY131" s="91"/>
      <c r="AZ131" s="91"/>
      <c r="BA131" s="91"/>
      <c r="BB131" s="91"/>
      <c r="BC131" s="91"/>
      <c r="BD131" s="91"/>
      <c r="BE131" s="91"/>
      <c r="BF131" s="91"/>
      <c r="BG131" s="91"/>
      <c r="BH131" s="91"/>
      <c r="BI131" s="91"/>
      <c r="BJ131" s="51" t="s">
        <v>3735</v>
      </c>
      <c r="BK131" s="51" t="s">
        <v>3736</v>
      </c>
      <c r="BL131" s="91"/>
      <c r="BM131" s="91"/>
      <c r="BN131" s="91"/>
      <c r="BO131" s="91"/>
      <c r="BP131" s="91"/>
      <c r="BQ131" s="91"/>
      <c r="BR131" s="91"/>
      <c r="BS131" s="91"/>
      <c r="BT131" s="51" t="s">
        <v>3737</v>
      </c>
      <c r="BU131" s="91"/>
      <c r="BV131" s="91"/>
      <c r="BW131" s="90"/>
      <c r="BX131" s="90"/>
      <c r="BY131" s="90"/>
      <c r="BZ131" s="92"/>
      <c r="CA131" s="92"/>
      <c r="CB131" s="92"/>
      <c r="CC131" s="92"/>
      <c r="CD131" s="92"/>
      <c r="CE131" s="92"/>
      <c r="CF131" s="92"/>
      <c r="CG131" s="92"/>
      <c r="CH131" s="92"/>
      <c r="CI131" s="92"/>
      <c r="CJ131" s="92"/>
      <c r="CK131" s="92"/>
      <c r="CL131" s="92"/>
      <c r="CM131" s="92"/>
      <c r="CN131" s="92"/>
      <c r="CO131" s="92"/>
      <c r="CP131" s="92"/>
      <c r="CQ131" s="92"/>
      <c r="CR131" s="92"/>
      <c r="CS131" s="53" t="s">
        <v>3738</v>
      </c>
      <c r="CT131" s="53" t="s">
        <v>3739</v>
      </c>
      <c r="CU131" s="92"/>
      <c r="CV131" s="92"/>
      <c r="CW131" s="92"/>
      <c r="CX131" s="92"/>
      <c r="CY131" s="92"/>
      <c r="CZ131" s="92"/>
      <c r="DA131" s="92"/>
      <c r="DB131" s="92"/>
      <c r="DC131" s="53" t="s">
        <v>3740</v>
      </c>
      <c r="DD131" s="92"/>
      <c r="DE131" s="92"/>
    </row>
    <row r="132" spans="34:109" ht="15" customHeight="1">
      <c r="AH132" s="90"/>
      <c r="AI132" s="90"/>
      <c r="AJ132" s="90"/>
      <c r="AK132" s="90"/>
      <c r="AL132" s="47" t="str">
        <f t="shared" ref="AL132:AL195" si="4">IFERROR(IF(HLOOKUP($N$10, $BZ$3:$DE$574, $AP132, FALSE )="", "", HLOOKUP($N$10, $BZ$3:$DE$574, $AP132, FALSE)), "")</f>
        <v/>
      </c>
      <c r="AM132" s="47" t="str">
        <f t="shared" ref="AM132:AM195" si="5">IFERROR(IF(AL132="", "", HLOOKUP($N$10, $AQ$3:$BV$574, AP132, FALSE)), "")</f>
        <v/>
      </c>
      <c r="AO132" s="90"/>
      <c r="AP132" s="43">
        <v>130</v>
      </c>
      <c r="AQ132" s="91"/>
      <c r="AR132" s="91"/>
      <c r="AS132" s="91"/>
      <c r="AT132" s="91"/>
      <c r="AU132" s="91"/>
      <c r="AV132" s="91"/>
      <c r="AW132" s="91"/>
      <c r="AX132" s="91"/>
      <c r="AY132" s="91"/>
      <c r="AZ132" s="91"/>
      <c r="BA132" s="91"/>
      <c r="BB132" s="91"/>
      <c r="BC132" s="91"/>
      <c r="BD132" s="91"/>
      <c r="BE132" s="91"/>
      <c r="BF132" s="91"/>
      <c r="BG132" s="91"/>
      <c r="BH132" s="91"/>
      <c r="BI132" s="91"/>
      <c r="BJ132" s="51" t="s">
        <v>3741</v>
      </c>
      <c r="BK132" s="51" t="s">
        <v>3742</v>
      </c>
      <c r="BL132" s="91"/>
      <c r="BM132" s="91"/>
      <c r="BN132" s="91"/>
      <c r="BO132" s="91"/>
      <c r="BP132" s="91"/>
      <c r="BQ132" s="91"/>
      <c r="BR132" s="91"/>
      <c r="BS132" s="91"/>
      <c r="BT132" s="51" t="s">
        <v>3743</v>
      </c>
      <c r="BU132" s="91"/>
      <c r="BV132" s="91"/>
      <c r="BW132" s="90"/>
      <c r="BX132" s="90"/>
      <c r="BY132" s="90"/>
      <c r="BZ132" s="92"/>
      <c r="CA132" s="92"/>
      <c r="CB132" s="92"/>
      <c r="CC132" s="92"/>
      <c r="CD132" s="92"/>
      <c r="CE132" s="92"/>
      <c r="CF132" s="92"/>
      <c r="CG132" s="92"/>
      <c r="CH132" s="92"/>
      <c r="CI132" s="92"/>
      <c r="CJ132" s="92"/>
      <c r="CK132" s="92"/>
      <c r="CL132" s="92"/>
      <c r="CM132" s="92"/>
      <c r="CN132" s="92"/>
      <c r="CO132" s="92"/>
      <c r="CP132" s="92"/>
      <c r="CQ132" s="92"/>
      <c r="CR132" s="92"/>
      <c r="CS132" s="53" t="s">
        <v>3744</v>
      </c>
      <c r="CT132" s="53" t="s">
        <v>3745</v>
      </c>
      <c r="CU132" s="92"/>
      <c r="CV132" s="92"/>
      <c r="CW132" s="92"/>
      <c r="CX132" s="92"/>
      <c r="CY132" s="92"/>
      <c r="CZ132" s="92"/>
      <c r="DA132" s="92"/>
      <c r="DB132" s="92"/>
      <c r="DC132" s="53" t="s">
        <v>3746</v>
      </c>
      <c r="DD132" s="92"/>
      <c r="DE132" s="92"/>
    </row>
    <row r="133" spans="34:109">
      <c r="AH133" s="90"/>
      <c r="AI133" s="90"/>
      <c r="AJ133" s="90"/>
      <c r="AK133" s="90"/>
      <c r="AL133" s="47" t="str">
        <f t="shared" si="4"/>
        <v/>
      </c>
      <c r="AM133" s="47" t="str">
        <f t="shared" si="5"/>
        <v/>
      </c>
      <c r="AO133" s="90"/>
      <c r="AP133" s="43">
        <v>131</v>
      </c>
      <c r="AQ133" s="91"/>
      <c r="AR133" s="91"/>
      <c r="AS133" s="91"/>
      <c r="AT133" s="91"/>
      <c r="AU133" s="91"/>
      <c r="AV133" s="91"/>
      <c r="AW133" s="91"/>
      <c r="AX133" s="91"/>
      <c r="AY133" s="91"/>
      <c r="AZ133" s="91"/>
      <c r="BA133" s="91"/>
      <c r="BB133" s="91"/>
      <c r="BC133" s="91"/>
      <c r="BD133" s="91"/>
      <c r="BE133" s="91"/>
      <c r="BF133" s="91"/>
      <c r="BG133" s="91"/>
      <c r="BH133" s="91"/>
      <c r="BI133" s="91"/>
      <c r="BJ133" s="51" t="s">
        <v>3747</v>
      </c>
      <c r="BK133" s="51" t="s">
        <v>3748</v>
      </c>
      <c r="BL133" s="91"/>
      <c r="BM133" s="91"/>
      <c r="BN133" s="91"/>
      <c r="BO133" s="91"/>
      <c r="BP133" s="91"/>
      <c r="BQ133" s="91"/>
      <c r="BR133" s="91"/>
      <c r="BS133" s="91"/>
      <c r="BT133" s="51" t="s">
        <v>3749</v>
      </c>
      <c r="BU133" s="91"/>
      <c r="BV133" s="91"/>
      <c r="BW133" s="90"/>
      <c r="BX133" s="90"/>
      <c r="BY133" s="90"/>
      <c r="BZ133" s="92"/>
      <c r="CA133" s="92"/>
      <c r="CB133" s="92"/>
      <c r="CC133" s="92"/>
      <c r="CD133" s="92"/>
      <c r="CE133" s="92"/>
      <c r="CF133" s="92"/>
      <c r="CG133" s="92"/>
      <c r="CH133" s="92"/>
      <c r="CI133" s="92"/>
      <c r="CJ133" s="92"/>
      <c r="CK133" s="92"/>
      <c r="CL133" s="92"/>
      <c r="CM133" s="92"/>
      <c r="CN133" s="92"/>
      <c r="CO133" s="92"/>
      <c r="CP133" s="92"/>
      <c r="CQ133" s="92"/>
      <c r="CR133" s="92"/>
      <c r="CS133" s="53" t="s">
        <v>3750</v>
      </c>
      <c r="CT133" s="53" t="s">
        <v>3751</v>
      </c>
      <c r="CU133" s="92"/>
      <c r="CV133" s="92"/>
      <c r="CW133" s="92"/>
      <c r="CX133" s="92"/>
      <c r="CY133" s="92"/>
      <c r="CZ133" s="92"/>
      <c r="DA133" s="92"/>
      <c r="DB133" s="92"/>
      <c r="DC133" s="53" t="s">
        <v>3752</v>
      </c>
      <c r="DD133" s="92"/>
      <c r="DE133" s="92"/>
    </row>
    <row r="134" spans="34:109" hidden="1">
      <c r="AH134" s="90"/>
      <c r="AI134" s="90"/>
      <c r="AJ134" s="90"/>
      <c r="AK134" s="90"/>
      <c r="AL134" s="47" t="str">
        <f t="shared" si="4"/>
        <v/>
      </c>
      <c r="AM134" s="47" t="str">
        <f t="shared" si="5"/>
        <v/>
      </c>
      <c r="AO134" s="90"/>
      <c r="AP134" s="43">
        <v>132</v>
      </c>
      <c r="AQ134" s="91"/>
      <c r="AR134" s="91"/>
      <c r="AS134" s="91"/>
      <c r="AT134" s="91"/>
      <c r="AU134" s="91"/>
      <c r="AV134" s="91"/>
      <c r="AW134" s="91"/>
      <c r="AX134" s="91"/>
      <c r="AY134" s="91"/>
      <c r="AZ134" s="91"/>
      <c r="BA134" s="91"/>
      <c r="BB134" s="91"/>
      <c r="BC134" s="91"/>
      <c r="BD134" s="91"/>
      <c r="BE134" s="91"/>
      <c r="BF134" s="91"/>
      <c r="BG134" s="91"/>
      <c r="BH134" s="91"/>
      <c r="BI134" s="91"/>
      <c r="BJ134" s="51" t="s">
        <v>3753</v>
      </c>
      <c r="BK134" s="51" t="s">
        <v>3754</v>
      </c>
      <c r="BL134" s="91"/>
      <c r="BM134" s="91"/>
      <c r="BN134" s="91"/>
      <c r="BO134" s="91"/>
      <c r="BP134" s="91"/>
      <c r="BQ134" s="91"/>
      <c r="BR134" s="91"/>
      <c r="BS134" s="91"/>
      <c r="BT134" s="51" t="s">
        <v>3755</v>
      </c>
      <c r="BU134" s="91"/>
      <c r="BV134" s="91"/>
      <c r="BW134" s="90"/>
      <c r="BX134" s="90"/>
      <c r="BY134" s="90"/>
      <c r="BZ134" s="92"/>
      <c r="CA134" s="92"/>
      <c r="CB134" s="92"/>
      <c r="CC134" s="92"/>
      <c r="CD134" s="92"/>
      <c r="CE134" s="92"/>
      <c r="CF134" s="92"/>
      <c r="CG134" s="92"/>
      <c r="CH134" s="92"/>
      <c r="CI134" s="92"/>
      <c r="CJ134" s="92"/>
      <c r="CK134" s="92"/>
      <c r="CL134" s="92"/>
      <c r="CM134" s="92"/>
      <c r="CN134" s="92"/>
      <c r="CO134" s="92"/>
      <c r="CP134" s="92"/>
      <c r="CQ134" s="92"/>
      <c r="CR134" s="92"/>
      <c r="CS134" s="53" t="s">
        <v>3756</v>
      </c>
      <c r="CT134" s="53" t="s">
        <v>3757</v>
      </c>
      <c r="CU134" s="92"/>
      <c r="CV134" s="92"/>
      <c r="CW134" s="92"/>
      <c r="CX134" s="92"/>
      <c r="CY134" s="92"/>
      <c r="CZ134" s="92"/>
      <c r="DA134" s="92"/>
      <c r="DB134" s="92"/>
      <c r="DC134" s="53" t="s">
        <v>3758</v>
      </c>
      <c r="DD134" s="92"/>
      <c r="DE134" s="92"/>
    </row>
    <row r="135" spans="34:109" hidden="1">
      <c r="AH135" s="90"/>
      <c r="AI135" s="90"/>
      <c r="AJ135" s="90"/>
      <c r="AK135" s="90"/>
      <c r="AL135" s="47" t="str">
        <f t="shared" si="4"/>
        <v/>
      </c>
      <c r="AM135" s="47" t="str">
        <f t="shared" si="5"/>
        <v/>
      </c>
      <c r="AO135" s="90"/>
      <c r="AP135" s="43">
        <v>133</v>
      </c>
      <c r="AQ135" s="91"/>
      <c r="AR135" s="91"/>
      <c r="AS135" s="91"/>
      <c r="AT135" s="91"/>
      <c r="AU135" s="91"/>
      <c r="AV135" s="91"/>
      <c r="AW135" s="91"/>
      <c r="AX135" s="91"/>
      <c r="AY135" s="91"/>
      <c r="AZ135" s="91"/>
      <c r="BA135" s="91"/>
      <c r="BB135" s="91"/>
      <c r="BC135" s="91"/>
      <c r="BD135" s="91"/>
      <c r="BE135" s="91"/>
      <c r="BF135" s="91"/>
      <c r="BG135" s="91"/>
      <c r="BH135" s="91"/>
      <c r="BI135" s="91"/>
      <c r="BJ135" s="51" t="s">
        <v>3759</v>
      </c>
      <c r="BK135" s="51" t="s">
        <v>3760</v>
      </c>
      <c r="BL135" s="91"/>
      <c r="BM135" s="91"/>
      <c r="BN135" s="91"/>
      <c r="BO135" s="91"/>
      <c r="BP135" s="91"/>
      <c r="BQ135" s="91"/>
      <c r="BR135" s="91"/>
      <c r="BS135" s="91"/>
      <c r="BT135" s="51" t="s">
        <v>3761</v>
      </c>
      <c r="BU135" s="91"/>
      <c r="BV135" s="91"/>
      <c r="BW135" s="90"/>
      <c r="BX135" s="90"/>
      <c r="BY135" s="90"/>
      <c r="BZ135" s="92"/>
      <c r="CA135" s="92"/>
      <c r="CB135" s="92"/>
      <c r="CC135" s="92"/>
      <c r="CD135" s="92"/>
      <c r="CE135" s="92"/>
      <c r="CF135" s="92"/>
      <c r="CG135" s="92"/>
      <c r="CH135" s="92"/>
      <c r="CI135" s="92"/>
      <c r="CJ135" s="92"/>
      <c r="CK135" s="92"/>
      <c r="CL135" s="92"/>
      <c r="CM135" s="92"/>
      <c r="CN135" s="92"/>
      <c r="CO135" s="92"/>
      <c r="CP135" s="92"/>
      <c r="CQ135" s="92"/>
      <c r="CR135" s="92"/>
      <c r="CS135" s="53" t="s">
        <v>3762</v>
      </c>
      <c r="CT135" s="53" t="s">
        <v>3763</v>
      </c>
      <c r="CU135" s="92"/>
      <c r="CV135" s="92"/>
      <c r="CW135" s="92"/>
      <c r="CX135" s="92"/>
      <c r="CY135" s="92"/>
      <c r="CZ135" s="92"/>
      <c r="DA135" s="92"/>
      <c r="DB135" s="92"/>
      <c r="DC135" s="53" t="s">
        <v>3764</v>
      </c>
      <c r="DD135" s="92"/>
      <c r="DE135" s="92"/>
    </row>
    <row r="136" spans="34:109" hidden="1">
      <c r="AH136" s="90"/>
      <c r="AI136" s="90"/>
      <c r="AJ136" s="90"/>
      <c r="AK136" s="90"/>
      <c r="AL136" s="47" t="str">
        <f t="shared" si="4"/>
        <v/>
      </c>
      <c r="AM136" s="47" t="str">
        <f t="shared" si="5"/>
        <v/>
      </c>
      <c r="AO136" s="90"/>
      <c r="AP136" s="43">
        <v>134</v>
      </c>
      <c r="AQ136" s="91"/>
      <c r="AR136" s="91"/>
      <c r="AS136" s="91"/>
      <c r="AT136" s="91"/>
      <c r="AU136" s="91"/>
      <c r="AV136" s="91"/>
      <c r="AW136" s="91"/>
      <c r="AX136" s="91"/>
      <c r="AY136" s="91"/>
      <c r="AZ136" s="91"/>
      <c r="BA136" s="91"/>
      <c r="BB136" s="91"/>
      <c r="BC136" s="91"/>
      <c r="BD136" s="91"/>
      <c r="BE136" s="91"/>
      <c r="BF136" s="91"/>
      <c r="BG136" s="91"/>
      <c r="BH136" s="91"/>
      <c r="BI136" s="91"/>
      <c r="BJ136" s="51" t="s">
        <v>3765</v>
      </c>
      <c r="BK136" s="51" t="s">
        <v>3766</v>
      </c>
      <c r="BL136" s="91"/>
      <c r="BM136" s="91"/>
      <c r="BN136" s="91"/>
      <c r="BO136" s="91"/>
      <c r="BP136" s="91"/>
      <c r="BQ136" s="91"/>
      <c r="BR136" s="91"/>
      <c r="BS136" s="91"/>
      <c r="BT136" s="51" t="s">
        <v>3767</v>
      </c>
      <c r="BU136" s="91"/>
      <c r="BV136" s="91"/>
      <c r="BW136" s="90"/>
      <c r="BX136" s="90"/>
      <c r="BY136" s="90"/>
      <c r="BZ136" s="92"/>
      <c r="CA136" s="92"/>
      <c r="CB136" s="92"/>
      <c r="CC136" s="92"/>
      <c r="CD136" s="92"/>
      <c r="CE136" s="92"/>
      <c r="CF136" s="92"/>
      <c r="CG136" s="92"/>
      <c r="CH136" s="92"/>
      <c r="CI136" s="92"/>
      <c r="CJ136" s="92"/>
      <c r="CK136" s="92"/>
      <c r="CL136" s="92"/>
      <c r="CM136" s="92"/>
      <c r="CN136" s="92"/>
      <c r="CO136" s="92"/>
      <c r="CP136" s="92"/>
      <c r="CQ136" s="92"/>
      <c r="CR136" s="92"/>
      <c r="CS136" s="53" t="s">
        <v>3768</v>
      </c>
      <c r="CT136" s="53" t="s">
        <v>3769</v>
      </c>
      <c r="CU136" s="92"/>
      <c r="CV136" s="92"/>
      <c r="CW136" s="92"/>
      <c r="CX136" s="92"/>
      <c r="CY136" s="92"/>
      <c r="CZ136" s="92"/>
      <c r="DA136" s="92"/>
      <c r="DB136" s="92"/>
      <c r="DC136" s="53" t="s">
        <v>3770</v>
      </c>
      <c r="DD136" s="92"/>
      <c r="DE136" s="92"/>
    </row>
    <row r="137" spans="34:109" hidden="1">
      <c r="AH137" s="90"/>
      <c r="AI137" s="90"/>
      <c r="AJ137" s="90"/>
      <c r="AK137" s="90"/>
      <c r="AL137" s="47" t="str">
        <f t="shared" si="4"/>
        <v/>
      </c>
      <c r="AM137" s="47" t="str">
        <f t="shared" si="5"/>
        <v/>
      </c>
      <c r="AO137" s="90"/>
      <c r="AP137" s="43">
        <v>135</v>
      </c>
      <c r="AQ137" s="91"/>
      <c r="AR137" s="91"/>
      <c r="AS137" s="91"/>
      <c r="AT137" s="91"/>
      <c r="AU137" s="91"/>
      <c r="AV137" s="91"/>
      <c r="AW137" s="91"/>
      <c r="AX137" s="91"/>
      <c r="AY137" s="91"/>
      <c r="AZ137" s="91"/>
      <c r="BA137" s="91"/>
      <c r="BB137" s="91"/>
      <c r="BC137" s="91"/>
      <c r="BD137" s="91"/>
      <c r="BE137" s="91"/>
      <c r="BF137" s="91"/>
      <c r="BG137" s="91"/>
      <c r="BH137" s="91"/>
      <c r="BI137" s="91"/>
      <c r="BJ137" s="51" t="s">
        <v>3771</v>
      </c>
      <c r="BK137" s="51" t="s">
        <v>3772</v>
      </c>
      <c r="BL137" s="91"/>
      <c r="BM137" s="91"/>
      <c r="BN137" s="91"/>
      <c r="BO137" s="91"/>
      <c r="BP137" s="91"/>
      <c r="BQ137" s="91"/>
      <c r="BR137" s="91"/>
      <c r="BS137" s="91"/>
      <c r="BT137" s="51" t="s">
        <v>3773</v>
      </c>
      <c r="BU137" s="91"/>
      <c r="BV137" s="91"/>
      <c r="BW137" s="90"/>
      <c r="BX137" s="90"/>
      <c r="BY137" s="90"/>
      <c r="BZ137" s="92"/>
      <c r="CA137" s="92"/>
      <c r="CB137" s="92"/>
      <c r="CC137" s="92"/>
      <c r="CD137" s="92"/>
      <c r="CE137" s="92"/>
      <c r="CF137" s="92"/>
      <c r="CG137" s="92"/>
      <c r="CH137" s="92"/>
      <c r="CI137" s="92"/>
      <c r="CJ137" s="92"/>
      <c r="CK137" s="92"/>
      <c r="CL137" s="92"/>
      <c r="CM137" s="92"/>
      <c r="CN137" s="92"/>
      <c r="CO137" s="92"/>
      <c r="CP137" s="92"/>
      <c r="CQ137" s="92"/>
      <c r="CR137" s="92"/>
      <c r="CS137" s="53" t="s">
        <v>3774</v>
      </c>
      <c r="CT137" s="53" t="s">
        <v>3775</v>
      </c>
      <c r="CU137" s="92"/>
      <c r="CV137" s="92"/>
      <c r="CW137" s="92"/>
      <c r="CX137" s="92"/>
      <c r="CY137" s="92"/>
      <c r="CZ137" s="92"/>
      <c r="DA137" s="92"/>
      <c r="DB137" s="92"/>
      <c r="DC137" s="53" t="s">
        <v>3776</v>
      </c>
      <c r="DD137" s="92"/>
      <c r="DE137" s="92"/>
    </row>
    <row r="138" spans="34:109" hidden="1">
      <c r="AH138" s="90"/>
      <c r="AI138" s="90"/>
      <c r="AJ138" s="90"/>
      <c r="AK138" s="90"/>
      <c r="AL138" s="47" t="str">
        <f t="shared" si="4"/>
        <v/>
      </c>
      <c r="AM138" s="47" t="str">
        <f t="shared" si="5"/>
        <v/>
      </c>
      <c r="AO138" s="90"/>
      <c r="AP138" s="43">
        <v>136</v>
      </c>
      <c r="AQ138" s="91"/>
      <c r="AR138" s="91"/>
      <c r="AS138" s="91"/>
      <c r="AT138" s="91"/>
      <c r="AU138" s="91"/>
      <c r="AV138" s="91"/>
      <c r="AW138" s="91"/>
      <c r="AX138" s="91"/>
      <c r="AY138" s="91"/>
      <c r="AZ138" s="91"/>
      <c r="BA138" s="91"/>
      <c r="BB138" s="91"/>
      <c r="BC138" s="91"/>
      <c r="BD138" s="91"/>
      <c r="BE138" s="91"/>
      <c r="BF138" s="91"/>
      <c r="BG138" s="91"/>
      <c r="BH138" s="91"/>
      <c r="BI138" s="91"/>
      <c r="BJ138" s="51" t="s">
        <v>3777</v>
      </c>
      <c r="BK138" s="51" t="s">
        <v>3778</v>
      </c>
      <c r="BL138" s="91"/>
      <c r="BM138" s="91"/>
      <c r="BN138" s="91"/>
      <c r="BO138" s="91"/>
      <c r="BP138" s="91"/>
      <c r="BQ138" s="91"/>
      <c r="BR138" s="91"/>
      <c r="BS138" s="91"/>
      <c r="BT138" s="51" t="s">
        <v>3779</v>
      </c>
      <c r="BU138" s="91"/>
      <c r="BV138" s="91"/>
      <c r="BW138" s="90"/>
      <c r="BX138" s="90"/>
      <c r="BY138" s="90"/>
      <c r="BZ138" s="92"/>
      <c r="CA138" s="92"/>
      <c r="CB138" s="92"/>
      <c r="CC138" s="92"/>
      <c r="CD138" s="92"/>
      <c r="CE138" s="92"/>
      <c r="CF138" s="92"/>
      <c r="CG138" s="92"/>
      <c r="CH138" s="92"/>
      <c r="CI138" s="92"/>
      <c r="CJ138" s="92"/>
      <c r="CK138" s="92"/>
      <c r="CL138" s="92"/>
      <c r="CM138" s="92"/>
      <c r="CN138" s="92"/>
      <c r="CO138" s="92"/>
      <c r="CP138" s="92"/>
      <c r="CQ138" s="92"/>
      <c r="CR138" s="92"/>
      <c r="CS138" s="53" t="s">
        <v>3780</v>
      </c>
      <c r="CT138" s="53" t="s">
        <v>3781</v>
      </c>
      <c r="CU138" s="92"/>
      <c r="CV138" s="92"/>
      <c r="CW138" s="92"/>
      <c r="CX138" s="92"/>
      <c r="CY138" s="92"/>
      <c r="CZ138" s="92"/>
      <c r="DA138" s="92"/>
      <c r="DB138" s="92"/>
      <c r="DC138" s="53" t="s">
        <v>3782</v>
      </c>
      <c r="DD138" s="92"/>
      <c r="DE138" s="92"/>
    </row>
    <row r="139" spans="34:109" hidden="1">
      <c r="AH139" s="90"/>
      <c r="AI139" s="90"/>
      <c r="AJ139" s="90"/>
      <c r="AK139" s="90"/>
      <c r="AL139" s="47" t="str">
        <f t="shared" si="4"/>
        <v/>
      </c>
      <c r="AM139" s="47" t="str">
        <f t="shared" si="5"/>
        <v/>
      </c>
      <c r="AO139" s="90"/>
      <c r="AP139" s="43">
        <v>137</v>
      </c>
      <c r="AQ139" s="91"/>
      <c r="AR139" s="91"/>
      <c r="AS139" s="91"/>
      <c r="AT139" s="91"/>
      <c r="AU139" s="91"/>
      <c r="AV139" s="91"/>
      <c r="AW139" s="91"/>
      <c r="AX139" s="91"/>
      <c r="AY139" s="91"/>
      <c r="AZ139" s="91"/>
      <c r="BA139" s="91"/>
      <c r="BB139" s="91"/>
      <c r="BC139" s="91"/>
      <c r="BD139" s="91"/>
      <c r="BE139" s="91"/>
      <c r="BF139" s="91"/>
      <c r="BG139" s="91"/>
      <c r="BH139" s="91"/>
      <c r="BI139" s="91"/>
      <c r="BJ139" s="51" t="s">
        <v>3783</v>
      </c>
      <c r="BK139" s="51" t="s">
        <v>3784</v>
      </c>
      <c r="BL139" s="91"/>
      <c r="BM139" s="91"/>
      <c r="BN139" s="91"/>
      <c r="BO139" s="91"/>
      <c r="BP139" s="91"/>
      <c r="BQ139" s="91"/>
      <c r="BR139" s="91"/>
      <c r="BS139" s="91"/>
      <c r="BT139" s="51" t="s">
        <v>3785</v>
      </c>
      <c r="BU139" s="91"/>
      <c r="BV139" s="91"/>
      <c r="BW139" s="90"/>
      <c r="BX139" s="90"/>
      <c r="BY139" s="90"/>
      <c r="BZ139" s="92"/>
      <c r="CA139" s="92"/>
      <c r="CB139" s="92"/>
      <c r="CC139" s="92"/>
      <c r="CD139" s="92"/>
      <c r="CE139" s="92"/>
      <c r="CF139" s="92"/>
      <c r="CG139" s="92"/>
      <c r="CH139" s="92"/>
      <c r="CI139" s="92"/>
      <c r="CJ139" s="92"/>
      <c r="CK139" s="92"/>
      <c r="CL139" s="92"/>
      <c r="CM139" s="92"/>
      <c r="CN139" s="92"/>
      <c r="CO139" s="92"/>
      <c r="CP139" s="92"/>
      <c r="CQ139" s="92"/>
      <c r="CR139" s="92"/>
      <c r="CS139" s="53" t="s">
        <v>3786</v>
      </c>
      <c r="CT139" s="53" t="s">
        <v>3787</v>
      </c>
      <c r="CU139" s="92"/>
      <c r="CV139" s="92"/>
      <c r="CW139" s="92"/>
      <c r="CX139" s="92"/>
      <c r="CY139" s="92"/>
      <c r="CZ139" s="92"/>
      <c r="DA139" s="92"/>
      <c r="DB139" s="92"/>
      <c r="DC139" s="53" t="s">
        <v>3788</v>
      </c>
      <c r="DD139" s="92"/>
      <c r="DE139" s="92"/>
    </row>
    <row r="140" spans="34:109" hidden="1">
      <c r="AH140" s="90"/>
      <c r="AI140" s="90"/>
      <c r="AJ140" s="90"/>
      <c r="AK140" s="90"/>
      <c r="AL140" s="47" t="str">
        <f t="shared" si="4"/>
        <v/>
      </c>
      <c r="AM140" s="47" t="str">
        <f t="shared" si="5"/>
        <v/>
      </c>
      <c r="AO140" s="90"/>
      <c r="AP140" s="43">
        <v>138</v>
      </c>
      <c r="AQ140" s="91"/>
      <c r="AR140" s="91"/>
      <c r="AS140" s="91"/>
      <c r="AT140" s="91"/>
      <c r="AU140" s="91"/>
      <c r="AV140" s="91"/>
      <c r="AW140" s="91"/>
      <c r="AX140" s="91"/>
      <c r="AY140" s="91"/>
      <c r="AZ140" s="91"/>
      <c r="BA140" s="91"/>
      <c r="BB140" s="91"/>
      <c r="BC140" s="91"/>
      <c r="BD140" s="91"/>
      <c r="BE140" s="91"/>
      <c r="BF140" s="91"/>
      <c r="BG140" s="91"/>
      <c r="BH140" s="91"/>
      <c r="BI140" s="91"/>
      <c r="BJ140" s="51" t="s">
        <v>3789</v>
      </c>
      <c r="BK140" s="51" t="s">
        <v>3790</v>
      </c>
      <c r="BL140" s="91"/>
      <c r="BM140" s="91"/>
      <c r="BN140" s="91"/>
      <c r="BO140" s="91"/>
      <c r="BP140" s="91"/>
      <c r="BQ140" s="91"/>
      <c r="BR140" s="91"/>
      <c r="BS140" s="91"/>
      <c r="BT140" s="51" t="s">
        <v>3791</v>
      </c>
      <c r="BU140" s="91"/>
      <c r="BV140" s="91"/>
      <c r="BW140" s="90"/>
      <c r="BX140" s="90"/>
      <c r="BY140" s="90"/>
      <c r="BZ140" s="92"/>
      <c r="CA140" s="92"/>
      <c r="CB140" s="92"/>
      <c r="CC140" s="92"/>
      <c r="CD140" s="92"/>
      <c r="CE140" s="92"/>
      <c r="CF140" s="92"/>
      <c r="CG140" s="92"/>
      <c r="CH140" s="92"/>
      <c r="CI140" s="92"/>
      <c r="CJ140" s="92"/>
      <c r="CK140" s="92"/>
      <c r="CL140" s="92"/>
      <c r="CM140" s="92"/>
      <c r="CN140" s="92"/>
      <c r="CO140" s="92"/>
      <c r="CP140" s="92"/>
      <c r="CQ140" s="92"/>
      <c r="CR140" s="92"/>
      <c r="CS140" s="53" t="s">
        <v>3792</v>
      </c>
      <c r="CT140" s="53" t="s">
        <v>3793</v>
      </c>
      <c r="CU140" s="92"/>
      <c r="CV140" s="92"/>
      <c r="CW140" s="92"/>
      <c r="CX140" s="92"/>
      <c r="CY140" s="92"/>
      <c r="CZ140" s="92"/>
      <c r="DA140" s="92"/>
      <c r="DB140" s="92"/>
      <c r="DC140" s="53" t="s">
        <v>2941</v>
      </c>
      <c r="DD140" s="92"/>
      <c r="DE140" s="92"/>
    </row>
    <row r="141" spans="34:109" hidden="1">
      <c r="AH141" s="90"/>
      <c r="AI141" s="90"/>
      <c r="AJ141" s="90"/>
      <c r="AK141" s="90"/>
      <c r="AL141" s="47" t="str">
        <f t="shared" si="4"/>
        <v/>
      </c>
      <c r="AM141" s="47" t="str">
        <f t="shared" si="5"/>
        <v/>
      </c>
      <c r="AO141" s="90"/>
      <c r="AP141" s="43">
        <v>139</v>
      </c>
      <c r="AQ141" s="91"/>
      <c r="AR141" s="91"/>
      <c r="AS141" s="91"/>
      <c r="AT141" s="91"/>
      <c r="AU141" s="91"/>
      <c r="AV141" s="91"/>
      <c r="AW141" s="91"/>
      <c r="AX141" s="91"/>
      <c r="AY141" s="91"/>
      <c r="AZ141" s="91"/>
      <c r="BA141" s="91"/>
      <c r="BB141" s="91"/>
      <c r="BC141" s="91"/>
      <c r="BD141" s="91"/>
      <c r="BE141" s="91"/>
      <c r="BF141" s="91"/>
      <c r="BG141" s="91"/>
      <c r="BH141" s="91"/>
      <c r="BI141" s="91"/>
      <c r="BJ141" s="51" t="s">
        <v>3794</v>
      </c>
      <c r="BK141" s="51" t="s">
        <v>3795</v>
      </c>
      <c r="BL141" s="91"/>
      <c r="BM141" s="91"/>
      <c r="BN141" s="91"/>
      <c r="BO141" s="91"/>
      <c r="BP141" s="91"/>
      <c r="BQ141" s="91"/>
      <c r="BR141" s="91"/>
      <c r="BS141" s="91"/>
      <c r="BT141" s="51" t="s">
        <v>3796</v>
      </c>
      <c r="BU141" s="91"/>
      <c r="BV141" s="91"/>
      <c r="BW141" s="90"/>
      <c r="BX141" s="90"/>
      <c r="BY141" s="90"/>
      <c r="BZ141" s="92"/>
      <c r="CA141" s="92"/>
      <c r="CB141" s="92"/>
      <c r="CC141" s="92"/>
      <c r="CD141" s="92"/>
      <c r="CE141" s="92"/>
      <c r="CF141" s="92"/>
      <c r="CG141" s="92"/>
      <c r="CH141" s="92"/>
      <c r="CI141" s="92"/>
      <c r="CJ141" s="92"/>
      <c r="CK141" s="92"/>
      <c r="CL141" s="92"/>
      <c r="CM141" s="92"/>
      <c r="CN141" s="92"/>
      <c r="CO141" s="92"/>
      <c r="CP141" s="92"/>
      <c r="CQ141" s="92"/>
      <c r="CR141" s="92"/>
      <c r="CS141" s="53" t="s">
        <v>3797</v>
      </c>
      <c r="CT141" s="53" t="s">
        <v>3798</v>
      </c>
      <c r="CU141" s="92"/>
      <c r="CV141" s="92"/>
      <c r="CW141" s="92"/>
      <c r="CX141" s="92"/>
      <c r="CY141" s="92"/>
      <c r="CZ141" s="92"/>
      <c r="DA141" s="92"/>
      <c r="DB141" s="92"/>
      <c r="DC141" s="53" t="s">
        <v>3799</v>
      </c>
      <c r="DD141" s="92"/>
      <c r="DE141" s="92"/>
    </row>
    <row r="142" spans="34:109" hidden="1">
      <c r="AH142" s="90"/>
      <c r="AI142" s="90"/>
      <c r="AJ142" s="90"/>
      <c r="AK142" s="90"/>
      <c r="AL142" s="47" t="str">
        <f t="shared" si="4"/>
        <v/>
      </c>
      <c r="AM142" s="47" t="str">
        <f t="shared" si="5"/>
        <v/>
      </c>
      <c r="AO142" s="90"/>
      <c r="AP142" s="43">
        <v>140</v>
      </c>
      <c r="AQ142" s="91"/>
      <c r="AR142" s="91"/>
      <c r="AS142" s="91"/>
      <c r="AT142" s="91"/>
      <c r="AU142" s="91"/>
      <c r="AV142" s="91"/>
      <c r="AW142" s="91"/>
      <c r="AX142" s="91"/>
      <c r="AY142" s="91"/>
      <c r="AZ142" s="91"/>
      <c r="BA142" s="91"/>
      <c r="BB142" s="91"/>
      <c r="BC142" s="91"/>
      <c r="BD142" s="91"/>
      <c r="BE142" s="91"/>
      <c r="BF142" s="91"/>
      <c r="BG142" s="91"/>
      <c r="BH142" s="91"/>
      <c r="BI142" s="91"/>
      <c r="BJ142" s="51" t="s">
        <v>3800</v>
      </c>
      <c r="BK142" s="51" t="s">
        <v>3801</v>
      </c>
      <c r="BL142" s="91"/>
      <c r="BM142" s="91"/>
      <c r="BN142" s="91"/>
      <c r="BO142" s="91"/>
      <c r="BP142" s="91"/>
      <c r="BQ142" s="91"/>
      <c r="BR142" s="91"/>
      <c r="BS142" s="91"/>
      <c r="BT142" s="51" t="s">
        <v>3802</v>
      </c>
      <c r="BU142" s="91"/>
      <c r="BV142" s="91"/>
      <c r="BW142" s="90"/>
      <c r="BX142" s="90"/>
      <c r="BY142" s="90"/>
      <c r="BZ142" s="92"/>
      <c r="CA142" s="92"/>
      <c r="CB142" s="92"/>
      <c r="CC142" s="92"/>
      <c r="CD142" s="92"/>
      <c r="CE142" s="92"/>
      <c r="CF142" s="92"/>
      <c r="CG142" s="92"/>
      <c r="CH142" s="92"/>
      <c r="CI142" s="92"/>
      <c r="CJ142" s="92"/>
      <c r="CK142" s="92"/>
      <c r="CL142" s="92"/>
      <c r="CM142" s="92"/>
      <c r="CN142" s="92"/>
      <c r="CO142" s="92"/>
      <c r="CP142" s="92"/>
      <c r="CQ142" s="92"/>
      <c r="CR142" s="92"/>
      <c r="CS142" s="53" t="s">
        <v>3803</v>
      </c>
      <c r="CT142" s="53" t="s">
        <v>3804</v>
      </c>
      <c r="CU142" s="92"/>
      <c r="CV142" s="92"/>
      <c r="CW142" s="92"/>
      <c r="CX142" s="92"/>
      <c r="CY142" s="92"/>
      <c r="CZ142" s="92"/>
      <c r="DA142" s="92"/>
      <c r="DB142" s="92"/>
      <c r="DC142" s="53" t="s">
        <v>3805</v>
      </c>
      <c r="DD142" s="92"/>
      <c r="DE142" s="92"/>
    </row>
    <row r="143" spans="34:109" hidden="1">
      <c r="AH143" s="90"/>
      <c r="AI143" s="90"/>
      <c r="AJ143" s="90"/>
      <c r="AK143" s="90"/>
      <c r="AL143" s="47" t="str">
        <f t="shared" si="4"/>
        <v/>
      </c>
      <c r="AM143" s="47" t="str">
        <f t="shared" si="5"/>
        <v/>
      </c>
      <c r="AO143" s="90"/>
      <c r="AP143" s="43">
        <v>141</v>
      </c>
      <c r="AQ143" s="91"/>
      <c r="AR143" s="91"/>
      <c r="AS143" s="91"/>
      <c r="AT143" s="91"/>
      <c r="AU143" s="91"/>
      <c r="AV143" s="91"/>
      <c r="AW143" s="91"/>
      <c r="AX143" s="91"/>
      <c r="AY143" s="91"/>
      <c r="AZ143" s="91"/>
      <c r="BA143" s="91"/>
      <c r="BB143" s="91"/>
      <c r="BC143" s="91"/>
      <c r="BD143" s="91"/>
      <c r="BE143" s="91"/>
      <c r="BF143" s="91"/>
      <c r="BG143" s="91"/>
      <c r="BH143" s="91"/>
      <c r="BI143" s="91"/>
      <c r="BJ143" s="51" t="s">
        <v>3806</v>
      </c>
      <c r="BK143" s="51" t="s">
        <v>3807</v>
      </c>
      <c r="BL143" s="91"/>
      <c r="BM143" s="91"/>
      <c r="BN143" s="91"/>
      <c r="BO143" s="91"/>
      <c r="BP143" s="91"/>
      <c r="BQ143" s="91"/>
      <c r="BR143" s="91"/>
      <c r="BS143" s="91"/>
      <c r="BT143" s="51" t="s">
        <v>3808</v>
      </c>
      <c r="BU143" s="91"/>
      <c r="BV143" s="91"/>
      <c r="BW143" s="90"/>
      <c r="BX143" s="90"/>
      <c r="BY143" s="90"/>
      <c r="BZ143" s="92"/>
      <c r="CA143" s="92"/>
      <c r="CB143" s="92"/>
      <c r="CC143" s="92"/>
      <c r="CD143" s="92"/>
      <c r="CE143" s="92"/>
      <c r="CF143" s="92"/>
      <c r="CG143" s="92"/>
      <c r="CH143" s="92"/>
      <c r="CI143" s="92"/>
      <c r="CJ143" s="92"/>
      <c r="CK143" s="92"/>
      <c r="CL143" s="92"/>
      <c r="CM143" s="92"/>
      <c r="CN143" s="92"/>
      <c r="CO143" s="92"/>
      <c r="CP143" s="92"/>
      <c r="CQ143" s="92"/>
      <c r="CR143" s="92"/>
      <c r="CS143" s="53" t="s">
        <v>3809</v>
      </c>
      <c r="CT143" s="53" t="s">
        <v>3810</v>
      </c>
      <c r="CU143" s="92"/>
      <c r="CV143" s="92"/>
      <c r="CW143" s="92"/>
      <c r="CX143" s="92"/>
      <c r="CY143" s="92"/>
      <c r="CZ143" s="92"/>
      <c r="DA143" s="92"/>
      <c r="DB143" s="92"/>
      <c r="DC143" s="53" t="s">
        <v>3811</v>
      </c>
      <c r="DD143" s="92"/>
      <c r="DE143" s="92"/>
    </row>
    <row r="144" spans="34:109" hidden="1">
      <c r="AH144" s="90"/>
      <c r="AI144" s="90"/>
      <c r="AJ144" s="90"/>
      <c r="AK144" s="90"/>
      <c r="AL144" s="47" t="str">
        <f t="shared" si="4"/>
        <v/>
      </c>
      <c r="AM144" s="47" t="str">
        <f t="shared" si="5"/>
        <v/>
      </c>
      <c r="AO144" s="90"/>
      <c r="AP144" s="43">
        <v>142</v>
      </c>
      <c r="AQ144" s="91"/>
      <c r="AR144" s="91"/>
      <c r="AS144" s="91"/>
      <c r="AT144" s="91"/>
      <c r="AU144" s="91"/>
      <c r="AV144" s="91"/>
      <c r="AW144" s="91"/>
      <c r="AX144" s="91"/>
      <c r="AY144" s="91"/>
      <c r="AZ144" s="91"/>
      <c r="BA144" s="91"/>
      <c r="BB144" s="91"/>
      <c r="BC144" s="91"/>
      <c r="BD144" s="91"/>
      <c r="BE144" s="91"/>
      <c r="BF144" s="91"/>
      <c r="BG144" s="91"/>
      <c r="BH144" s="91"/>
      <c r="BI144" s="91"/>
      <c r="BJ144" s="51" t="s">
        <v>3812</v>
      </c>
      <c r="BK144" s="51" t="s">
        <v>3813</v>
      </c>
      <c r="BL144" s="91"/>
      <c r="BM144" s="91"/>
      <c r="BN144" s="91"/>
      <c r="BO144" s="91"/>
      <c r="BP144" s="91"/>
      <c r="BQ144" s="91"/>
      <c r="BR144" s="91"/>
      <c r="BS144" s="91"/>
      <c r="BT144" s="51" t="s">
        <v>3814</v>
      </c>
      <c r="BU144" s="91"/>
      <c r="BV144" s="91"/>
      <c r="BW144" s="90"/>
      <c r="BX144" s="90"/>
      <c r="BY144" s="90"/>
      <c r="BZ144" s="92"/>
      <c r="CA144" s="92"/>
      <c r="CB144" s="92"/>
      <c r="CC144" s="92"/>
      <c r="CD144" s="92"/>
      <c r="CE144" s="92"/>
      <c r="CF144" s="92"/>
      <c r="CG144" s="92"/>
      <c r="CH144" s="92"/>
      <c r="CI144" s="92"/>
      <c r="CJ144" s="92"/>
      <c r="CK144" s="92"/>
      <c r="CL144" s="92"/>
      <c r="CM144" s="92"/>
      <c r="CN144" s="92"/>
      <c r="CO144" s="92"/>
      <c r="CP144" s="92"/>
      <c r="CQ144" s="92"/>
      <c r="CR144" s="92"/>
      <c r="CS144" s="53" t="s">
        <v>3815</v>
      </c>
      <c r="CT144" s="53" t="s">
        <v>3816</v>
      </c>
      <c r="CU144" s="92"/>
      <c r="CV144" s="92"/>
      <c r="CW144" s="92"/>
      <c r="CX144" s="92"/>
      <c r="CY144" s="92"/>
      <c r="CZ144" s="92"/>
      <c r="DA144" s="92"/>
      <c r="DB144" s="92"/>
      <c r="DC144" s="53" t="s">
        <v>3817</v>
      </c>
      <c r="DD144" s="92"/>
      <c r="DE144" s="92"/>
    </row>
    <row r="145" spans="34:109" hidden="1">
      <c r="AH145" s="90"/>
      <c r="AI145" s="90"/>
      <c r="AJ145" s="90"/>
      <c r="AK145" s="90"/>
      <c r="AL145" s="47" t="str">
        <f t="shared" si="4"/>
        <v/>
      </c>
      <c r="AM145" s="47" t="str">
        <f t="shared" si="5"/>
        <v/>
      </c>
      <c r="AO145" s="90"/>
      <c r="AP145" s="43">
        <v>143</v>
      </c>
      <c r="AQ145" s="91"/>
      <c r="AR145" s="91"/>
      <c r="AS145" s="91"/>
      <c r="AT145" s="91"/>
      <c r="AU145" s="91"/>
      <c r="AV145" s="91"/>
      <c r="AW145" s="91"/>
      <c r="AX145" s="91"/>
      <c r="AY145" s="91"/>
      <c r="AZ145" s="91"/>
      <c r="BA145" s="91"/>
      <c r="BB145" s="91"/>
      <c r="BC145" s="91"/>
      <c r="BD145" s="91"/>
      <c r="BE145" s="91"/>
      <c r="BF145" s="91"/>
      <c r="BG145" s="91"/>
      <c r="BH145" s="91"/>
      <c r="BI145" s="91"/>
      <c r="BJ145" s="51" t="s">
        <v>3818</v>
      </c>
      <c r="BK145" s="51" t="s">
        <v>3819</v>
      </c>
      <c r="BL145" s="91"/>
      <c r="BM145" s="91"/>
      <c r="BN145" s="91"/>
      <c r="BO145" s="91"/>
      <c r="BP145" s="91"/>
      <c r="BQ145" s="91"/>
      <c r="BR145" s="91"/>
      <c r="BS145" s="91"/>
      <c r="BT145" s="51" t="s">
        <v>3820</v>
      </c>
      <c r="BU145" s="91"/>
      <c r="BV145" s="91"/>
      <c r="BW145" s="90"/>
      <c r="BX145" s="90"/>
      <c r="BY145" s="90"/>
      <c r="BZ145" s="92"/>
      <c r="CA145" s="92"/>
      <c r="CB145" s="92"/>
      <c r="CC145" s="92"/>
      <c r="CD145" s="92"/>
      <c r="CE145" s="92"/>
      <c r="CF145" s="92"/>
      <c r="CG145" s="92"/>
      <c r="CH145" s="92"/>
      <c r="CI145" s="92"/>
      <c r="CJ145" s="92"/>
      <c r="CK145" s="92"/>
      <c r="CL145" s="92"/>
      <c r="CM145" s="92"/>
      <c r="CN145" s="92"/>
      <c r="CO145" s="92"/>
      <c r="CP145" s="92"/>
      <c r="CQ145" s="92"/>
      <c r="CR145" s="92"/>
      <c r="CS145" s="53" t="s">
        <v>3821</v>
      </c>
      <c r="CT145" s="53" t="s">
        <v>3822</v>
      </c>
      <c r="CU145" s="92"/>
      <c r="CV145" s="92"/>
      <c r="CW145" s="92"/>
      <c r="CX145" s="92"/>
      <c r="CY145" s="92"/>
      <c r="CZ145" s="92"/>
      <c r="DA145" s="92"/>
      <c r="DB145" s="92"/>
      <c r="DC145" s="53" t="s">
        <v>3823</v>
      </c>
      <c r="DD145" s="92"/>
      <c r="DE145" s="92"/>
    </row>
    <row r="146" spans="34:109" hidden="1">
      <c r="AH146" s="90"/>
      <c r="AI146" s="90"/>
      <c r="AJ146" s="90"/>
      <c r="AK146" s="90"/>
      <c r="AL146" s="47" t="str">
        <f t="shared" si="4"/>
        <v/>
      </c>
      <c r="AM146" s="47" t="str">
        <f t="shared" si="5"/>
        <v/>
      </c>
      <c r="AO146" s="90"/>
      <c r="AP146" s="43">
        <v>144</v>
      </c>
      <c r="AQ146" s="91"/>
      <c r="AR146" s="91"/>
      <c r="AS146" s="91"/>
      <c r="AT146" s="91"/>
      <c r="AU146" s="91"/>
      <c r="AV146" s="91"/>
      <c r="AW146" s="91"/>
      <c r="AX146" s="91"/>
      <c r="AY146" s="91"/>
      <c r="AZ146" s="91"/>
      <c r="BA146" s="91"/>
      <c r="BB146" s="91"/>
      <c r="BC146" s="91"/>
      <c r="BD146" s="91"/>
      <c r="BE146" s="91"/>
      <c r="BF146" s="91"/>
      <c r="BG146" s="91"/>
      <c r="BH146" s="91"/>
      <c r="BI146" s="91"/>
      <c r="BJ146" s="51" t="s">
        <v>3824</v>
      </c>
      <c r="BK146" s="51" t="s">
        <v>3825</v>
      </c>
      <c r="BL146" s="91"/>
      <c r="BM146" s="91"/>
      <c r="BN146" s="91"/>
      <c r="BO146" s="91"/>
      <c r="BP146" s="91"/>
      <c r="BQ146" s="91"/>
      <c r="BR146" s="91"/>
      <c r="BS146" s="91"/>
      <c r="BT146" s="51" t="s">
        <v>3826</v>
      </c>
      <c r="BU146" s="91"/>
      <c r="BV146" s="91"/>
      <c r="BW146" s="90"/>
      <c r="BX146" s="90"/>
      <c r="BY146" s="90"/>
      <c r="BZ146" s="92"/>
      <c r="CA146" s="92"/>
      <c r="CB146" s="92"/>
      <c r="CC146" s="92"/>
      <c r="CD146" s="92"/>
      <c r="CE146" s="92"/>
      <c r="CF146" s="92"/>
      <c r="CG146" s="92"/>
      <c r="CH146" s="92"/>
      <c r="CI146" s="92"/>
      <c r="CJ146" s="92"/>
      <c r="CK146" s="92"/>
      <c r="CL146" s="92"/>
      <c r="CM146" s="92"/>
      <c r="CN146" s="92"/>
      <c r="CO146" s="92"/>
      <c r="CP146" s="92"/>
      <c r="CQ146" s="92"/>
      <c r="CR146" s="92"/>
      <c r="CS146" s="53" t="s">
        <v>3827</v>
      </c>
      <c r="CT146" s="53" t="s">
        <v>3828</v>
      </c>
      <c r="CU146" s="92"/>
      <c r="CV146" s="92"/>
      <c r="CW146" s="92"/>
      <c r="CX146" s="92"/>
      <c r="CY146" s="92"/>
      <c r="CZ146" s="92"/>
      <c r="DA146" s="92"/>
      <c r="DB146" s="92"/>
      <c r="DC146" s="53" t="s">
        <v>3829</v>
      </c>
      <c r="DD146" s="92"/>
      <c r="DE146" s="92"/>
    </row>
    <row r="147" spans="34:109" hidden="1">
      <c r="AH147" s="90"/>
      <c r="AI147" s="90"/>
      <c r="AJ147" s="90"/>
      <c r="AK147" s="90"/>
      <c r="AL147" s="47" t="str">
        <f t="shared" si="4"/>
        <v/>
      </c>
      <c r="AM147" s="47" t="str">
        <f t="shared" si="5"/>
        <v/>
      </c>
      <c r="AO147" s="90"/>
      <c r="AP147" s="43">
        <v>145</v>
      </c>
      <c r="AQ147" s="91"/>
      <c r="AR147" s="91"/>
      <c r="AS147" s="91"/>
      <c r="AT147" s="91"/>
      <c r="AU147" s="91"/>
      <c r="AV147" s="91"/>
      <c r="AW147" s="91"/>
      <c r="AX147" s="91"/>
      <c r="AY147" s="91"/>
      <c r="AZ147" s="91"/>
      <c r="BA147" s="91"/>
      <c r="BB147" s="91"/>
      <c r="BC147" s="91"/>
      <c r="BD147" s="91"/>
      <c r="BE147" s="91"/>
      <c r="BF147" s="91"/>
      <c r="BG147" s="91"/>
      <c r="BH147" s="91"/>
      <c r="BI147" s="91"/>
      <c r="BJ147" s="51" t="s">
        <v>3830</v>
      </c>
      <c r="BK147" s="51" t="s">
        <v>3831</v>
      </c>
      <c r="BL147" s="91"/>
      <c r="BM147" s="91"/>
      <c r="BN147" s="91"/>
      <c r="BO147" s="91"/>
      <c r="BP147" s="91"/>
      <c r="BQ147" s="91"/>
      <c r="BR147" s="91"/>
      <c r="BS147" s="91"/>
      <c r="BT147" s="51" t="s">
        <v>3832</v>
      </c>
      <c r="BU147" s="91"/>
      <c r="BV147" s="91"/>
      <c r="BW147" s="90"/>
      <c r="BX147" s="90"/>
      <c r="BY147" s="90"/>
      <c r="BZ147" s="92"/>
      <c r="CA147" s="92"/>
      <c r="CB147" s="92"/>
      <c r="CC147" s="92"/>
      <c r="CD147" s="92"/>
      <c r="CE147" s="92"/>
      <c r="CF147" s="92"/>
      <c r="CG147" s="92"/>
      <c r="CH147" s="92"/>
      <c r="CI147" s="92"/>
      <c r="CJ147" s="92"/>
      <c r="CK147" s="92"/>
      <c r="CL147" s="92"/>
      <c r="CM147" s="92"/>
      <c r="CN147" s="92"/>
      <c r="CO147" s="92"/>
      <c r="CP147" s="92"/>
      <c r="CQ147" s="92"/>
      <c r="CR147" s="92"/>
      <c r="CS147" s="53" t="s">
        <v>3833</v>
      </c>
      <c r="CT147" s="53" t="s">
        <v>3834</v>
      </c>
      <c r="CU147" s="92"/>
      <c r="CV147" s="92"/>
      <c r="CW147" s="92"/>
      <c r="CX147" s="92"/>
      <c r="CY147" s="92"/>
      <c r="CZ147" s="92"/>
      <c r="DA147" s="92"/>
      <c r="DB147" s="92"/>
      <c r="DC147" s="53" t="s">
        <v>3835</v>
      </c>
      <c r="DD147" s="92"/>
      <c r="DE147" s="92"/>
    </row>
    <row r="148" spans="34:109" hidden="1">
      <c r="AH148" s="90"/>
      <c r="AI148" s="90"/>
      <c r="AJ148" s="90"/>
      <c r="AK148" s="90"/>
      <c r="AL148" s="47" t="str">
        <f t="shared" si="4"/>
        <v/>
      </c>
      <c r="AM148" s="47" t="str">
        <f t="shared" si="5"/>
        <v/>
      </c>
      <c r="AO148" s="90"/>
      <c r="AP148" s="43">
        <v>146</v>
      </c>
      <c r="AQ148" s="91"/>
      <c r="AR148" s="91"/>
      <c r="AS148" s="91"/>
      <c r="AT148" s="91"/>
      <c r="AU148" s="91"/>
      <c r="AV148" s="91"/>
      <c r="AW148" s="91"/>
      <c r="AX148" s="91"/>
      <c r="AY148" s="91"/>
      <c r="AZ148" s="91"/>
      <c r="BA148" s="91"/>
      <c r="BB148" s="91"/>
      <c r="BC148" s="91"/>
      <c r="BD148" s="91"/>
      <c r="BE148" s="91"/>
      <c r="BF148" s="91"/>
      <c r="BG148" s="91"/>
      <c r="BH148" s="91"/>
      <c r="BI148" s="91"/>
      <c r="BJ148" s="51" t="s">
        <v>3836</v>
      </c>
      <c r="BK148" s="51" t="s">
        <v>3837</v>
      </c>
      <c r="BL148" s="91"/>
      <c r="BM148" s="91"/>
      <c r="BN148" s="91"/>
      <c r="BO148" s="91"/>
      <c r="BP148" s="91"/>
      <c r="BQ148" s="91"/>
      <c r="BR148" s="91"/>
      <c r="BS148" s="91"/>
      <c r="BT148" s="51" t="s">
        <v>3838</v>
      </c>
      <c r="BU148" s="91"/>
      <c r="BV148" s="91"/>
      <c r="BW148" s="90"/>
      <c r="BX148" s="90"/>
      <c r="BY148" s="90"/>
      <c r="BZ148" s="92"/>
      <c r="CA148" s="92"/>
      <c r="CB148" s="92"/>
      <c r="CC148" s="92"/>
      <c r="CD148" s="92"/>
      <c r="CE148" s="92"/>
      <c r="CF148" s="92"/>
      <c r="CG148" s="92"/>
      <c r="CH148" s="92"/>
      <c r="CI148" s="92"/>
      <c r="CJ148" s="92"/>
      <c r="CK148" s="92"/>
      <c r="CL148" s="92"/>
      <c r="CM148" s="92"/>
      <c r="CN148" s="92"/>
      <c r="CO148" s="92"/>
      <c r="CP148" s="92"/>
      <c r="CQ148" s="92"/>
      <c r="CR148" s="92"/>
      <c r="CS148" s="53" t="s">
        <v>3839</v>
      </c>
      <c r="CT148" s="53" t="s">
        <v>3840</v>
      </c>
      <c r="CU148" s="92"/>
      <c r="CV148" s="92"/>
      <c r="CW148" s="92"/>
      <c r="CX148" s="92"/>
      <c r="CY148" s="92"/>
      <c r="CZ148" s="92"/>
      <c r="DA148" s="92"/>
      <c r="DB148" s="92"/>
      <c r="DC148" s="53" t="s">
        <v>3841</v>
      </c>
      <c r="DD148" s="92"/>
      <c r="DE148" s="92"/>
    </row>
    <row r="149" spans="34:109" hidden="1">
      <c r="AH149" s="90"/>
      <c r="AI149" s="90"/>
      <c r="AJ149" s="90"/>
      <c r="AK149" s="90"/>
      <c r="AL149" s="47" t="str">
        <f t="shared" si="4"/>
        <v/>
      </c>
      <c r="AM149" s="47" t="str">
        <f t="shared" si="5"/>
        <v/>
      </c>
      <c r="AO149" s="90"/>
      <c r="AP149" s="43">
        <v>147</v>
      </c>
      <c r="AQ149" s="91"/>
      <c r="AR149" s="91"/>
      <c r="AS149" s="91"/>
      <c r="AT149" s="91"/>
      <c r="AU149" s="91"/>
      <c r="AV149" s="91"/>
      <c r="AW149" s="91"/>
      <c r="AX149" s="91"/>
      <c r="AY149" s="91"/>
      <c r="AZ149" s="91"/>
      <c r="BA149" s="91"/>
      <c r="BB149" s="91"/>
      <c r="BC149" s="91"/>
      <c r="BD149" s="91"/>
      <c r="BE149" s="91"/>
      <c r="BF149" s="91"/>
      <c r="BG149" s="91"/>
      <c r="BH149" s="91"/>
      <c r="BI149" s="91"/>
      <c r="BJ149" s="51" t="s">
        <v>3842</v>
      </c>
      <c r="BK149" s="51" t="s">
        <v>3843</v>
      </c>
      <c r="BL149" s="91"/>
      <c r="BM149" s="91"/>
      <c r="BN149" s="91"/>
      <c r="BO149" s="91"/>
      <c r="BP149" s="91"/>
      <c r="BQ149" s="91"/>
      <c r="BR149" s="91"/>
      <c r="BS149" s="91"/>
      <c r="BT149" s="51" t="s">
        <v>3844</v>
      </c>
      <c r="BU149" s="91"/>
      <c r="BV149" s="91"/>
      <c r="BW149" s="90"/>
      <c r="BX149" s="90"/>
      <c r="BY149" s="90"/>
      <c r="BZ149" s="92"/>
      <c r="CA149" s="92"/>
      <c r="CB149" s="92"/>
      <c r="CC149" s="92"/>
      <c r="CD149" s="92"/>
      <c r="CE149" s="92"/>
      <c r="CF149" s="92"/>
      <c r="CG149" s="92"/>
      <c r="CH149" s="92"/>
      <c r="CI149" s="92"/>
      <c r="CJ149" s="92"/>
      <c r="CK149" s="92"/>
      <c r="CL149" s="92"/>
      <c r="CM149" s="92"/>
      <c r="CN149" s="92"/>
      <c r="CO149" s="92"/>
      <c r="CP149" s="92"/>
      <c r="CQ149" s="92"/>
      <c r="CR149" s="92"/>
      <c r="CS149" s="53" t="s">
        <v>3845</v>
      </c>
      <c r="CT149" s="53" t="s">
        <v>3846</v>
      </c>
      <c r="CU149" s="92"/>
      <c r="CV149" s="92"/>
      <c r="CW149" s="92"/>
      <c r="CX149" s="92"/>
      <c r="CY149" s="92"/>
      <c r="CZ149" s="92"/>
      <c r="DA149" s="92"/>
      <c r="DB149" s="92"/>
      <c r="DC149" s="53" t="s">
        <v>3847</v>
      </c>
      <c r="DD149" s="92"/>
      <c r="DE149" s="92"/>
    </row>
    <row r="150" spans="34:109" hidden="1">
      <c r="AH150" s="90"/>
      <c r="AI150" s="90"/>
      <c r="AJ150" s="90"/>
      <c r="AK150" s="90"/>
      <c r="AL150" s="47" t="str">
        <f t="shared" si="4"/>
        <v/>
      </c>
      <c r="AM150" s="47" t="str">
        <f t="shared" si="5"/>
        <v/>
      </c>
      <c r="AO150" s="90"/>
      <c r="AP150" s="43">
        <v>148</v>
      </c>
      <c r="AQ150" s="91"/>
      <c r="AR150" s="91"/>
      <c r="AS150" s="91"/>
      <c r="AT150" s="91"/>
      <c r="AU150" s="91"/>
      <c r="AV150" s="91"/>
      <c r="AW150" s="91"/>
      <c r="AX150" s="91"/>
      <c r="AY150" s="91"/>
      <c r="AZ150" s="91"/>
      <c r="BA150" s="91"/>
      <c r="BB150" s="91"/>
      <c r="BC150" s="91"/>
      <c r="BD150" s="91"/>
      <c r="BE150" s="91"/>
      <c r="BF150" s="91"/>
      <c r="BG150" s="91"/>
      <c r="BH150" s="91"/>
      <c r="BI150" s="91"/>
      <c r="BJ150" s="51" t="s">
        <v>3848</v>
      </c>
      <c r="BK150" s="51" t="s">
        <v>3849</v>
      </c>
      <c r="BL150" s="91"/>
      <c r="BM150" s="91"/>
      <c r="BN150" s="91"/>
      <c r="BO150" s="91"/>
      <c r="BP150" s="91"/>
      <c r="BQ150" s="91"/>
      <c r="BR150" s="91"/>
      <c r="BS150" s="91"/>
      <c r="BT150" s="51" t="s">
        <v>3850</v>
      </c>
      <c r="BU150" s="91"/>
      <c r="BV150" s="91"/>
      <c r="BW150" s="90"/>
      <c r="BX150" s="90"/>
      <c r="BY150" s="90"/>
      <c r="BZ150" s="92"/>
      <c r="CA150" s="92"/>
      <c r="CB150" s="92"/>
      <c r="CC150" s="92"/>
      <c r="CD150" s="92"/>
      <c r="CE150" s="92"/>
      <c r="CF150" s="92"/>
      <c r="CG150" s="92"/>
      <c r="CH150" s="92"/>
      <c r="CI150" s="92"/>
      <c r="CJ150" s="92"/>
      <c r="CK150" s="92"/>
      <c r="CL150" s="92"/>
      <c r="CM150" s="92"/>
      <c r="CN150" s="92"/>
      <c r="CO150" s="92"/>
      <c r="CP150" s="92"/>
      <c r="CQ150" s="92"/>
      <c r="CR150" s="92"/>
      <c r="CS150" s="53" t="s">
        <v>3851</v>
      </c>
      <c r="CT150" s="53" t="s">
        <v>3852</v>
      </c>
      <c r="CU150" s="92"/>
      <c r="CV150" s="92"/>
      <c r="CW150" s="92"/>
      <c r="CX150" s="92"/>
      <c r="CY150" s="92"/>
      <c r="CZ150" s="92"/>
      <c r="DA150" s="92"/>
      <c r="DB150" s="92"/>
      <c r="DC150" s="53" t="s">
        <v>3853</v>
      </c>
      <c r="DD150" s="92"/>
      <c r="DE150" s="92"/>
    </row>
    <row r="151" spans="34:109" hidden="1">
      <c r="AH151" s="90"/>
      <c r="AI151" s="90"/>
      <c r="AJ151" s="90"/>
      <c r="AK151" s="90"/>
      <c r="AL151" s="47" t="str">
        <f t="shared" si="4"/>
        <v/>
      </c>
      <c r="AM151" s="47" t="str">
        <f t="shared" si="5"/>
        <v/>
      </c>
      <c r="AO151" s="90"/>
      <c r="AP151" s="43">
        <v>149</v>
      </c>
      <c r="AQ151" s="91"/>
      <c r="AR151" s="91"/>
      <c r="AS151" s="91"/>
      <c r="AT151" s="91"/>
      <c r="AU151" s="91"/>
      <c r="AV151" s="91"/>
      <c r="AW151" s="91"/>
      <c r="AX151" s="91"/>
      <c r="AY151" s="91"/>
      <c r="AZ151" s="91"/>
      <c r="BA151" s="91"/>
      <c r="BB151" s="91"/>
      <c r="BC151" s="91"/>
      <c r="BD151" s="91"/>
      <c r="BE151" s="91"/>
      <c r="BF151" s="91"/>
      <c r="BG151" s="91"/>
      <c r="BH151" s="91"/>
      <c r="BI151" s="91"/>
      <c r="BJ151" s="51" t="s">
        <v>3854</v>
      </c>
      <c r="BK151" s="51" t="s">
        <v>3855</v>
      </c>
      <c r="BL151" s="91"/>
      <c r="BM151" s="91"/>
      <c r="BN151" s="91"/>
      <c r="BO151" s="91"/>
      <c r="BP151" s="91"/>
      <c r="BQ151" s="91"/>
      <c r="BR151" s="91"/>
      <c r="BS151" s="91"/>
      <c r="BT151" s="51" t="s">
        <v>3856</v>
      </c>
      <c r="BU151" s="91"/>
      <c r="BV151" s="91"/>
      <c r="BW151" s="90"/>
      <c r="BX151" s="90"/>
      <c r="BY151" s="90"/>
      <c r="BZ151" s="92"/>
      <c r="CA151" s="92"/>
      <c r="CB151" s="92"/>
      <c r="CC151" s="92"/>
      <c r="CD151" s="92"/>
      <c r="CE151" s="92"/>
      <c r="CF151" s="92"/>
      <c r="CG151" s="92"/>
      <c r="CH151" s="92"/>
      <c r="CI151" s="92"/>
      <c r="CJ151" s="92"/>
      <c r="CK151" s="92"/>
      <c r="CL151" s="92"/>
      <c r="CM151" s="92"/>
      <c r="CN151" s="92"/>
      <c r="CO151" s="92"/>
      <c r="CP151" s="92"/>
      <c r="CQ151" s="92"/>
      <c r="CR151" s="92"/>
      <c r="CS151" s="53" t="s">
        <v>3857</v>
      </c>
      <c r="CT151" s="53" t="s">
        <v>3858</v>
      </c>
      <c r="CU151" s="92"/>
      <c r="CV151" s="92"/>
      <c r="CW151" s="92"/>
      <c r="CX151" s="92"/>
      <c r="CY151" s="92"/>
      <c r="CZ151" s="92"/>
      <c r="DA151" s="92"/>
      <c r="DB151" s="92"/>
      <c r="DC151" s="53" t="s">
        <v>3859</v>
      </c>
      <c r="DD151" s="92"/>
      <c r="DE151" s="92"/>
    </row>
    <row r="152" spans="34:109" hidden="1">
      <c r="AH152" s="90"/>
      <c r="AI152" s="90"/>
      <c r="AJ152" s="90"/>
      <c r="AK152" s="90"/>
      <c r="AL152" s="47" t="str">
        <f t="shared" si="4"/>
        <v/>
      </c>
      <c r="AM152" s="47" t="str">
        <f t="shared" si="5"/>
        <v/>
      </c>
      <c r="AO152" s="90"/>
      <c r="AP152" s="43">
        <v>150</v>
      </c>
      <c r="AQ152" s="91"/>
      <c r="AR152" s="91"/>
      <c r="AS152" s="91"/>
      <c r="AT152" s="91"/>
      <c r="AU152" s="91"/>
      <c r="AV152" s="91"/>
      <c r="AW152" s="91"/>
      <c r="AX152" s="91"/>
      <c r="AY152" s="91"/>
      <c r="AZ152" s="91"/>
      <c r="BA152" s="91"/>
      <c r="BB152" s="91"/>
      <c r="BC152" s="91"/>
      <c r="BD152" s="91"/>
      <c r="BE152" s="91"/>
      <c r="BF152" s="91"/>
      <c r="BG152" s="91"/>
      <c r="BH152" s="91"/>
      <c r="BI152" s="91"/>
      <c r="BJ152" s="51" t="s">
        <v>3860</v>
      </c>
      <c r="BK152" s="51" t="s">
        <v>3861</v>
      </c>
      <c r="BL152" s="91"/>
      <c r="BM152" s="91"/>
      <c r="BN152" s="91"/>
      <c r="BO152" s="91"/>
      <c r="BP152" s="91"/>
      <c r="BQ152" s="91"/>
      <c r="BR152" s="91"/>
      <c r="BS152" s="91"/>
      <c r="BT152" s="51" t="s">
        <v>3862</v>
      </c>
      <c r="BU152" s="91"/>
      <c r="BV152" s="91"/>
      <c r="BW152" s="90"/>
      <c r="BX152" s="90"/>
      <c r="BY152" s="90"/>
      <c r="BZ152" s="92"/>
      <c r="CA152" s="92"/>
      <c r="CB152" s="92"/>
      <c r="CC152" s="92"/>
      <c r="CD152" s="92"/>
      <c r="CE152" s="92"/>
      <c r="CF152" s="92"/>
      <c r="CG152" s="92"/>
      <c r="CH152" s="92"/>
      <c r="CI152" s="92"/>
      <c r="CJ152" s="92"/>
      <c r="CK152" s="92"/>
      <c r="CL152" s="92"/>
      <c r="CM152" s="92"/>
      <c r="CN152" s="92"/>
      <c r="CO152" s="92"/>
      <c r="CP152" s="92"/>
      <c r="CQ152" s="92"/>
      <c r="CR152" s="92"/>
      <c r="CS152" s="53" t="s">
        <v>3863</v>
      </c>
      <c r="CT152" s="53" t="s">
        <v>3864</v>
      </c>
      <c r="CU152" s="92"/>
      <c r="CV152" s="92"/>
      <c r="CW152" s="92"/>
      <c r="CX152" s="92"/>
      <c r="CY152" s="92"/>
      <c r="CZ152" s="92"/>
      <c r="DA152" s="92"/>
      <c r="DB152" s="92"/>
      <c r="DC152" s="53" t="s">
        <v>3865</v>
      </c>
      <c r="DD152" s="92"/>
      <c r="DE152" s="92"/>
    </row>
    <row r="153" spans="34:109" hidden="1">
      <c r="AH153" s="90"/>
      <c r="AI153" s="90"/>
      <c r="AJ153" s="90"/>
      <c r="AK153" s="90"/>
      <c r="AL153" s="47" t="str">
        <f t="shared" si="4"/>
        <v/>
      </c>
      <c r="AM153" s="47" t="str">
        <f t="shared" si="5"/>
        <v/>
      </c>
      <c r="AO153" s="90"/>
      <c r="AP153" s="43">
        <v>151</v>
      </c>
      <c r="AQ153" s="91"/>
      <c r="AR153" s="91"/>
      <c r="AS153" s="91"/>
      <c r="AT153" s="91"/>
      <c r="AU153" s="91"/>
      <c r="AV153" s="91"/>
      <c r="AW153" s="91"/>
      <c r="AX153" s="91"/>
      <c r="AY153" s="91"/>
      <c r="AZ153" s="91"/>
      <c r="BA153" s="91"/>
      <c r="BB153" s="91"/>
      <c r="BC153" s="91"/>
      <c r="BD153" s="91"/>
      <c r="BE153" s="91"/>
      <c r="BF153" s="91"/>
      <c r="BG153" s="91"/>
      <c r="BH153" s="91"/>
      <c r="BI153" s="91"/>
      <c r="BJ153" s="51" t="s">
        <v>3866</v>
      </c>
      <c r="BK153" s="51" t="s">
        <v>3867</v>
      </c>
      <c r="BL153" s="91"/>
      <c r="BM153" s="91"/>
      <c r="BN153" s="91"/>
      <c r="BO153" s="91"/>
      <c r="BP153" s="91"/>
      <c r="BQ153" s="91"/>
      <c r="BR153" s="91"/>
      <c r="BS153" s="91"/>
      <c r="BT153" s="51" t="s">
        <v>3868</v>
      </c>
      <c r="BU153" s="91"/>
      <c r="BV153" s="91"/>
      <c r="BW153" s="90"/>
      <c r="BX153" s="90"/>
      <c r="BY153" s="90"/>
      <c r="BZ153" s="92"/>
      <c r="CA153" s="92"/>
      <c r="CB153" s="92"/>
      <c r="CC153" s="92"/>
      <c r="CD153" s="92"/>
      <c r="CE153" s="92"/>
      <c r="CF153" s="92"/>
      <c r="CG153" s="92"/>
      <c r="CH153" s="92"/>
      <c r="CI153" s="92"/>
      <c r="CJ153" s="92"/>
      <c r="CK153" s="92"/>
      <c r="CL153" s="92"/>
      <c r="CM153" s="92"/>
      <c r="CN153" s="92"/>
      <c r="CO153" s="92"/>
      <c r="CP153" s="92"/>
      <c r="CQ153" s="92"/>
      <c r="CR153" s="92"/>
      <c r="CS153" s="53" t="s">
        <v>3869</v>
      </c>
      <c r="CT153" s="53" t="s">
        <v>3870</v>
      </c>
      <c r="CU153" s="92"/>
      <c r="CV153" s="92"/>
      <c r="CW153" s="92"/>
      <c r="CX153" s="92"/>
      <c r="CY153" s="92"/>
      <c r="CZ153" s="92"/>
      <c r="DA153" s="92"/>
      <c r="DB153" s="92"/>
      <c r="DC153" s="53" t="s">
        <v>3871</v>
      </c>
      <c r="DD153" s="92"/>
      <c r="DE153" s="92"/>
    </row>
    <row r="154" spans="34:109" hidden="1">
      <c r="AH154" s="90"/>
      <c r="AI154" s="90"/>
      <c r="AJ154" s="90"/>
      <c r="AK154" s="90"/>
      <c r="AL154" s="47" t="str">
        <f t="shared" si="4"/>
        <v/>
      </c>
      <c r="AM154" s="47" t="str">
        <f t="shared" si="5"/>
        <v/>
      </c>
      <c r="AO154" s="90"/>
      <c r="AP154" s="43">
        <v>152</v>
      </c>
      <c r="AQ154" s="91"/>
      <c r="AR154" s="91"/>
      <c r="AS154" s="91"/>
      <c r="AT154" s="91"/>
      <c r="AU154" s="91"/>
      <c r="AV154" s="91"/>
      <c r="AW154" s="91"/>
      <c r="AX154" s="91"/>
      <c r="AY154" s="91"/>
      <c r="AZ154" s="91"/>
      <c r="BA154" s="91"/>
      <c r="BB154" s="91"/>
      <c r="BC154" s="91"/>
      <c r="BD154" s="91"/>
      <c r="BE154" s="91"/>
      <c r="BF154" s="91"/>
      <c r="BG154" s="91"/>
      <c r="BH154" s="91"/>
      <c r="BI154" s="91"/>
      <c r="BJ154" s="51" t="s">
        <v>3872</v>
      </c>
      <c r="BK154" s="51" t="s">
        <v>3873</v>
      </c>
      <c r="BL154" s="91"/>
      <c r="BM154" s="91"/>
      <c r="BN154" s="91"/>
      <c r="BO154" s="91"/>
      <c r="BP154" s="91"/>
      <c r="BQ154" s="91"/>
      <c r="BR154" s="91"/>
      <c r="BS154" s="91"/>
      <c r="BT154" s="51" t="s">
        <v>3874</v>
      </c>
      <c r="BU154" s="91"/>
      <c r="BV154" s="91"/>
      <c r="BW154" s="90"/>
      <c r="BX154" s="90"/>
      <c r="BY154" s="90"/>
      <c r="BZ154" s="92"/>
      <c r="CA154" s="92"/>
      <c r="CB154" s="92"/>
      <c r="CC154" s="92"/>
      <c r="CD154" s="92"/>
      <c r="CE154" s="92"/>
      <c r="CF154" s="92"/>
      <c r="CG154" s="92"/>
      <c r="CH154" s="92"/>
      <c r="CI154" s="92"/>
      <c r="CJ154" s="92"/>
      <c r="CK154" s="92"/>
      <c r="CL154" s="92"/>
      <c r="CM154" s="92"/>
      <c r="CN154" s="92"/>
      <c r="CO154" s="92"/>
      <c r="CP154" s="92"/>
      <c r="CQ154" s="92"/>
      <c r="CR154" s="92"/>
      <c r="CS154" s="53" t="s">
        <v>3875</v>
      </c>
      <c r="CT154" s="53" t="s">
        <v>3876</v>
      </c>
      <c r="CU154" s="92"/>
      <c r="CV154" s="92"/>
      <c r="CW154" s="92"/>
      <c r="CX154" s="92"/>
      <c r="CY154" s="92"/>
      <c r="CZ154" s="92"/>
      <c r="DA154" s="92"/>
      <c r="DB154" s="92"/>
      <c r="DC154" s="53" t="s">
        <v>3877</v>
      </c>
      <c r="DD154" s="92"/>
      <c r="DE154" s="92"/>
    </row>
    <row r="155" spans="34:109" hidden="1">
      <c r="AH155" s="90"/>
      <c r="AI155" s="90"/>
      <c r="AJ155" s="90"/>
      <c r="AK155" s="90"/>
      <c r="AL155" s="47" t="str">
        <f t="shared" si="4"/>
        <v/>
      </c>
      <c r="AM155" s="47" t="str">
        <f t="shared" si="5"/>
        <v/>
      </c>
      <c r="AO155" s="90"/>
      <c r="AP155" s="43">
        <v>153</v>
      </c>
      <c r="AQ155" s="91"/>
      <c r="AR155" s="91"/>
      <c r="AS155" s="91"/>
      <c r="AT155" s="91"/>
      <c r="AU155" s="91"/>
      <c r="AV155" s="91"/>
      <c r="AW155" s="91"/>
      <c r="AX155" s="91"/>
      <c r="AY155" s="91"/>
      <c r="AZ155" s="91"/>
      <c r="BA155" s="91"/>
      <c r="BB155" s="91"/>
      <c r="BC155" s="91"/>
      <c r="BD155" s="91"/>
      <c r="BE155" s="91"/>
      <c r="BF155" s="91"/>
      <c r="BG155" s="91"/>
      <c r="BH155" s="91"/>
      <c r="BI155" s="91"/>
      <c r="BJ155" s="51" t="s">
        <v>3878</v>
      </c>
      <c r="BK155" s="51" t="s">
        <v>3879</v>
      </c>
      <c r="BL155" s="91"/>
      <c r="BM155" s="91"/>
      <c r="BN155" s="91"/>
      <c r="BO155" s="91"/>
      <c r="BP155" s="91"/>
      <c r="BQ155" s="91"/>
      <c r="BR155" s="91"/>
      <c r="BS155" s="91"/>
      <c r="BT155" s="51" t="s">
        <v>3880</v>
      </c>
      <c r="BU155" s="91"/>
      <c r="BV155" s="91"/>
      <c r="BW155" s="90"/>
      <c r="BX155" s="90"/>
      <c r="BY155" s="90"/>
      <c r="BZ155" s="92"/>
      <c r="CA155" s="92"/>
      <c r="CB155" s="92"/>
      <c r="CC155" s="92"/>
      <c r="CD155" s="92"/>
      <c r="CE155" s="92"/>
      <c r="CF155" s="92"/>
      <c r="CG155" s="92"/>
      <c r="CH155" s="92"/>
      <c r="CI155" s="92"/>
      <c r="CJ155" s="92"/>
      <c r="CK155" s="92"/>
      <c r="CL155" s="92"/>
      <c r="CM155" s="92"/>
      <c r="CN155" s="92"/>
      <c r="CO155" s="92"/>
      <c r="CP155" s="92"/>
      <c r="CQ155" s="92"/>
      <c r="CR155" s="92"/>
      <c r="CS155" s="53" t="s">
        <v>3881</v>
      </c>
      <c r="CT155" s="53" t="s">
        <v>3882</v>
      </c>
      <c r="CU155" s="92"/>
      <c r="CV155" s="92"/>
      <c r="CW155" s="92"/>
      <c r="CX155" s="92"/>
      <c r="CY155" s="92"/>
      <c r="CZ155" s="92"/>
      <c r="DA155" s="92"/>
      <c r="DB155" s="92"/>
      <c r="DC155" s="53" t="s">
        <v>3883</v>
      </c>
      <c r="DD155" s="92"/>
      <c r="DE155" s="92"/>
    </row>
    <row r="156" spans="34:109" hidden="1">
      <c r="AH156" s="90"/>
      <c r="AI156" s="90"/>
      <c r="AJ156" s="90"/>
      <c r="AK156" s="90"/>
      <c r="AL156" s="47" t="str">
        <f t="shared" si="4"/>
        <v/>
      </c>
      <c r="AM156" s="47" t="str">
        <f t="shared" si="5"/>
        <v/>
      </c>
      <c r="AO156" s="90"/>
      <c r="AP156" s="43">
        <v>154</v>
      </c>
      <c r="AQ156" s="91"/>
      <c r="AR156" s="91"/>
      <c r="AS156" s="91"/>
      <c r="AT156" s="91"/>
      <c r="AU156" s="91"/>
      <c r="AV156" s="91"/>
      <c r="AW156" s="91"/>
      <c r="AX156" s="91"/>
      <c r="AY156" s="91"/>
      <c r="AZ156" s="91"/>
      <c r="BA156" s="91"/>
      <c r="BB156" s="91"/>
      <c r="BC156" s="91"/>
      <c r="BD156" s="91"/>
      <c r="BE156" s="91"/>
      <c r="BF156" s="91"/>
      <c r="BG156" s="91"/>
      <c r="BH156" s="91"/>
      <c r="BI156" s="91"/>
      <c r="BJ156" s="51" t="s">
        <v>3884</v>
      </c>
      <c r="BK156" s="51" t="s">
        <v>3885</v>
      </c>
      <c r="BL156" s="91"/>
      <c r="BM156" s="91"/>
      <c r="BN156" s="91"/>
      <c r="BO156" s="91"/>
      <c r="BP156" s="91"/>
      <c r="BQ156" s="91"/>
      <c r="BR156" s="91"/>
      <c r="BS156" s="91"/>
      <c r="BT156" s="51" t="s">
        <v>3886</v>
      </c>
      <c r="BU156" s="91"/>
      <c r="BV156" s="91"/>
      <c r="BW156" s="90"/>
      <c r="BX156" s="90"/>
      <c r="BY156" s="90"/>
      <c r="BZ156" s="92"/>
      <c r="CA156" s="92"/>
      <c r="CB156" s="92"/>
      <c r="CC156" s="92"/>
      <c r="CD156" s="92"/>
      <c r="CE156" s="92"/>
      <c r="CF156" s="92"/>
      <c r="CG156" s="92"/>
      <c r="CH156" s="92"/>
      <c r="CI156" s="92"/>
      <c r="CJ156" s="92"/>
      <c r="CK156" s="92"/>
      <c r="CL156" s="92"/>
      <c r="CM156" s="92"/>
      <c r="CN156" s="92"/>
      <c r="CO156" s="92"/>
      <c r="CP156" s="92"/>
      <c r="CQ156" s="92"/>
      <c r="CR156" s="92"/>
      <c r="CS156" s="53" t="s">
        <v>3887</v>
      </c>
      <c r="CT156" s="53" t="s">
        <v>3888</v>
      </c>
      <c r="CU156" s="92"/>
      <c r="CV156" s="92"/>
      <c r="CW156" s="92"/>
      <c r="CX156" s="92"/>
      <c r="CY156" s="92"/>
      <c r="CZ156" s="92"/>
      <c r="DA156" s="92"/>
      <c r="DB156" s="92"/>
      <c r="DC156" s="53" t="s">
        <v>3889</v>
      </c>
      <c r="DD156" s="92"/>
      <c r="DE156" s="92"/>
    </row>
    <row r="157" spans="34:109" hidden="1">
      <c r="AH157" s="90"/>
      <c r="AI157" s="90"/>
      <c r="AJ157" s="90"/>
      <c r="AK157" s="90"/>
      <c r="AL157" s="47" t="str">
        <f t="shared" si="4"/>
        <v/>
      </c>
      <c r="AM157" s="47" t="str">
        <f t="shared" si="5"/>
        <v/>
      </c>
      <c r="AO157" s="90"/>
      <c r="AP157" s="43">
        <v>155</v>
      </c>
      <c r="AQ157" s="91"/>
      <c r="AR157" s="91"/>
      <c r="AS157" s="91"/>
      <c r="AT157" s="91"/>
      <c r="AU157" s="91"/>
      <c r="AV157" s="91"/>
      <c r="AW157" s="91"/>
      <c r="AX157" s="91"/>
      <c r="AY157" s="91"/>
      <c r="AZ157" s="91"/>
      <c r="BA157" s="91"/>
      <c r="BB157" s="91"/>
      <c r="BC157" s="91"/>
      <c r="BD157" s="91"/>
      <c r="BE157" s="91"/>
      <c r="BF157" s="91"/>
      <c r="BG157" s="91"/>
      <c r="BH157" s="91"/>
      <c r="BI157" s="91"/>
      <c r="BJ157" s="51" t="s">
        <v>3890</v>
      </c>
      <c r="BK157" s="51" t="s">
        <v>3891</v>
      </c>
      <c r="BL157" s="91"/>
      <c r="BM157" s="91"/>
      <c r="BN157" s="91"/>
      <c r="BO157" s="91"/>
      <c r="BP157" s="91"/>
      <c r="BQ157" s="91"/>
      <c r="BR157" s="91"/>
      <c r="BS157" s="91"/>
      <c r="BT157" s="51" t="s">
        <v>3892</v>
      </c>
      <c r="BU157" s="91"/>
      <c r="BV157" s="91"/>
      <c r="BW157" s="90"/>
      <c r="BX157" s="90"/>
      <c r="BY157" s="90"/>
      <c r="BZ157" s="92"/>
      <c r="CA157" s="92"/>
      <c r="CB157" s="92"/>
      <c r="CC157" s="92"/>
      <c r="CD157" s="92"/>
      <c r="CE157" s="92"/>
      <c r="CF157" s="92"/>
      <c r="CG157" s="92"/>
      <c r="CH157" s="92"/>
      <c r="CI157" s="92"/>
      <c r="CJ157" s="92"/>
      <c r="CK157" s="92"/>
      <c r="CL157" s="92"/>
      <c r="CM157" s="92"/>
      <c r="CN157" s="92"/>
      <c r="CO157" s="92"/>
      <c r="CP157" s="92"/>
      <c r="CQ157" s="92"/>
      <c r="CR157" s="92"/>
      <c r="CS157" s="53" t="s">
        <v>3893</v>
      </c>
      <c r="CT157" s="53" t="s">
        <v>3894</v>
      </c>
      <c r="CU157" s="92"/>
      <c r="CV157" s="92"/>
      <c r="CW157" s="92"/>
      <c r="CX157" s="92"/>
      <c r="CY157" s="92"/>
      <c r="CZ157" s="92"/>
      <c r="DA157" s="92"/>
      <c r="DB157" s="92"/>
      <c r="DC157" s="53" t="s">
        <v>3895</v>
      </c>
      <c r="DD157" s="92"/>
      <c r="DE157" s="92"/>
    </row>
    <row r="158" spans="34:109" hidden="1">
      <c r="AH158" s="90"/>
      <c r="AI158" s="90"/>
      <c r="AJ158" s="90"/>
      <c r="AK158" s="90"/>
      <c r="AL158" s="47" t="str">
        <f t="shared" si="4"/>
        <v/>
      </c>
      <c r="AM158" s="47" t="str">
        <f t="shared" si="5"/>
        <v/>
      </c>
      <c r="AO158" s="90"/>
      <c r="AP158" s="43">
        <v>156</v>
      </c>
      <c r="AQ158" s="91"/>
      <c r="AR158" s="91"/>
      <c r="AS158" s="91"/>
      <c r="AT158" s="91"/>
      <c r="AU158" s="91"/>
      <c r="AV158" s="91"/>
      <c r="AW158" s="91"/>
      <c r="AX158" s="91"/>
      <c r="AY158" s="91"/>
      <c r="AZ158" s="91"/>
      <c r="BA158" s="91"/>
      <c r="BB158" s="91"/>
      <c r="BC158" s="91"/>
      <c r="BD158" s="91"/>
      <c r="BE158" s="91"/>
      <c r="BF158" s="91"/>
      <c r="BG158" s="91"/>
      <c r="BH158" s="91"/>
      <c r="BI158" s="91"/>
      <c r="BJ158" s="51" t="s">
        <v>3896</v>
      </c>
      <c r="BK158" s="51" t="s">
        <v>3897</v>
      </c>
      <c r="BL158" s="91"/>
      <c r="BM158" s="91"/>
      <c r="BN158" s="91"/>
      <c r="BO158" s="91"/>
      <c r="BP158" s="91"/>
      <c r="BQ158" s="91"/>
      <c r="BR158" s="91"/>
      <c r="BS158" s="91"/>
      <c r="BT158" s="51" t="s">
        <v>3898</v>
      </c>
      <c r="BU158" s="91"/>
      <c r="BV158" s="91"/>
      <c r="BW158" s="90"/>
      <c r="BX158" s="90"/>
      <c r="BY158" s="90"/>
      <c r="BZ158" s="92"/>
      <c r="CA158" s="92"/>
      <c r="CB158" s="92"/>
      <c r="CC158" s="92"/>
      <c r="CD158" s="92"/>
      <c r="CE158" s="92"/>
      <c r="CF158" s="92"/>
      <c r="CG158" s="92"/>
      <c r="CH158" s="92"/>
      <c r="CI158" s="92"/>
      <c r="CJ158" s="92"/>
      <c r="CK158" s="92"/>
      <c r="CL158" s="92"/>
      <c r="CM158" s="92"/>
      <c r="CN158" s="92"/>
      <c r="CO158" s="92"/>
      <c r="CP158" s="92"/>
      <c r="CQ158" s="92"/>
      <c r="CR158" s="92"/>
      <c r="CS158" s="53" t="s">
        <v>3899</v>
      </c>
      <c r="CT158" s="53" t="s">
        <v>3900</v>
      </c>
      <c r="CU158" s="92"/>
      <c r="CV158" s="92"/>
      <c r="CW158" s="92"/>
      <c r="CX158" s="92"/>
      <c r="CY158" s="92"/>
      <c r="CZ158" s="92"/>
      <c r="DA158" s="92"/>
      <c r="DB158" s="92"/>
      <c r="DC158" s="53" t="s">
        <v>3901</v>
      </c>
      <c r="DD158" s="92"/>
      <c r="DE158" s="92"/>
    </row>
    <row r="159" spans="34:109" hidden="1">
      <c r="AH159" s="90"/>
      <c r="AI159" s="90"/>
      <c r="AJ159" s="90"/>
      <c r="AK159" s="90"/>
      <c r="AL159" s="47" t="str">
        <f t="shared" si="4"/>
        <v/>
      </c>
      <c r="AM159" s="47" t="str">
        <f t="shared" si="5"/>
        <v/>
      </c>
      <c r="AO159" s="90"/>
      <c r="AP159" s="43">
        <v>157</v>
      </c>
      <c r="AQ159" s="91"/>
      <c r="AR159" s="91"/>
      <c r="AS159" s="91"/>
      <c r="AT159" s="91"/>
      <c r="AU159" s="91"/>
      <c r="AV159" s="91"/>
      <c r="AW159" s="91"/>
      <c r="AX159" s="91"/>
      <c r="AY159" s="91"/>
      <c r="AZ159" s="91"/>
      <c r="BA159" s="91"/>
      <c r="BB159" s="91"/>
      <c r="BC159" s="91"/>
      <c r="BD159" s="91"/>
      <c r="BE159" s="91"/>
      <c r="BF159" s="91"/>
      <c r="BG159" s="91"/>
      <c r="BH159" s="91"/>
      <c r="BI159" s="91"/>
      <c r="BJ159" s="51" t="s">
        <v>3902</v>
      </c>
      <c r="BK159" s="51" t="s">
        <v>3903</v>
      </c>
      <c r="BL159" s="91"/>
      <c r="BM159" s="91"/>
      <c r="BN159" s="91"/>
      <c r="BO159" s="91"/>
      <c r="BP159" s="91"/>
      <c r="BQ159" s="91"/>
      <c r="BR159" s="91"/>
      <c r="BS159" s="91"/>
      <c r="BT159" s="51" t="s">
        <v>3904</v>
      </c>
      <c r="BU159" s="91"/>
      <c r="BV159" s="91"/>
      <c r="BW159" s="90"/>
      <c r="BX159" s="90"/>
      <c r="BY159" s="90"/>
      <c r="BZ159" s="92"/>
      <c r="CA159" s="92"/>
      <c r="CB159" s="92"/>
      <c r="CC159" s="92"/>
      <c r="CD159" s="92"/>
      <c r="CE159" s="92"/>
      <c r="CF159" s="92"/>
      <c r="CG159" s="92"/>
      <c r="CH159" s="92"/>
      <c r="CI159" s="92"/>
      <c r="CJ159" s="92"/>
      <c r="CK159" s="92"/>
      <c r="CL159" s="92"/>
      <c r="CM159" s="92"/>
      <c r="CN159" s="92"/>
      <c r="CO159" s="92"/>
      <c r="CP159" s="92"/>
      <c r="CQ159" s="92"/>
      <c r="CR159" s="92"/>
      <c r="CS159" s="53" t="s">
        <v>3905</v>
      </c>
      <c r="CT159" s="53" t="s">
        <v>3906</v>
      </c>
      <c r="CU159" s="92"/>
      <c r="CV159" s="92"/>
      <c r="CW159" s="92"/>
      <c r="CX159" s="92"/>
      <c r="CY159" s="92"/>
      <c r="CZ159" s="92"/>
      <c r="DA159" s="92"/>
      <c r="DB159" s="92"/>
      <c r="DC159" s="53" t="s">
        <v>3907</v>
      </c>
      <c r="DD159" s="92"/>
      <c r="DE159" s="92"/>
    </row>
    <row r="160" spans="34:109" hidden="1">
      <c r="AH160" s="90"/>
      <c r="AI160" s="90"/>
      <c r="AJ160" s="90"/>
      <c r="AK160" s="90"/>
      <c r="AL160" s="47" t="str">
        <f t="shared" si="4"/>
        <v/>
      </c>
      <c r="AM160" s="47" t="str">
        <f t="shared" si="5"/>
        <v/>
      </c>
      <c r="AO160" s="90"/>
      <c r="AP160" s="43">
        <v>158</v>
      </c>
      <c r="AQ160" s="91"/>
      <c r="AR160" s="91"/>
      <c r="AS160" s="91"/>
      <c r="AT160" s="91"/>
      <c r="AU160" s="91"/>
      <c r="AV160" s="91"/>
      <c r="AW160" s="91"/>
      <c r="AX160" s="91"/>
      <c r="AY160" s="91"/>
      <c r="AZ160" s="91"/>
      <c r="BA160" s="91"/>
      <c r="BB160" s="91"/>
      <c r="BC160" s="91"/>
      <c r="BD160" s="91"/>
      <c r="BE160" s="91"/>
      <c r="BF160" s="91"/>
      <c r="BG160" s="91"/>
      <c r="BH160" s="91"/>
      <c r="BI160" s="91"/>
      <c r="BJ160" s="51" t="s">
        <v>3908</v>
      </c>
      <c r="BK160" s="51" t="s">
        <v>3909</v>
      </c>
      <c r="BL160" s="91"/>
      <c r="BM160" s="91"/>
      <c r="BN160" s="91"/>
      <c r="BO160" s="91"/>
      <c r="BP160" s="91"/>
      <c r="BQ160" s="91"/>
      <c r="BR160" s="91"/>
      <c r="BS160" s="91"/>
      <c r="BT160" s="51" t="s">
        <v>3910</v>
      </c>
      <c r="BU160" s="91"/>
      <c r="BV160" s="91"/>
      <c r="BW160" s="90"/>
      <c r="BX160" s="90"/>
      <c r="BY160" s="90"/>
      <c r="BZ160" s="92"/>
      <c r="CA160" s="92"/>
      <c r="CB160" s="92"/>
      <c r="CC160" s="92"/>
      <c r="CD160" s="92"/>
      <c r="CE160" s="92"/>
      <c r="CF160" s="92"/>
      <c r="CG160" s="92"/>
      <c r="CH160" s="92"/>
      <c r="CI160" s="92"/>
      <c r="CJ160" s="92"/>
      <c r="CK160" s="92"/>
      <c r="CL160" s="92"/>
      <c r="CM160" s="92"/>
      <c r="CN160" s="92"/>
      <c r="CO160" s="92"/>
      <c r="CP160" s="92"/>
      <c r="CQ160" s="92"/>
      <c r="CR160" s="92"/>
      <c r="CS160" s="53" t="s">
        <v>3911</v>
      </c>
      <c r="CT160" s="53" t="s">
        <v>3912</v>
      </c>
      <c r="CU160" s="92"/>
      <c r="CV160" s="92"/>
      <c r="CW160" s="92"/>
      <c r="CX160" s="92"/>
      <c r="CY160" s="92"/>
      <c r="CZ160" s="92"/>
      <c r="DA160" s="92"/>
      <c r="DB160" s="92"/>
      <c r="DC160" s="53" t="s">
        <v>3913</v>
      </c>
      <c r="DD160" s="92"/>
      <c r="DE160" s="92"/>
    </row>
    <row r="161" spans="34:109" hidden="1">
      <c r="AH161" s="90"/>
      <c r="AI161" s="90"/>
      <c r="AJ161" s="90"/>
      <c r="AK161" s="90"/>
      <c r="AL161" s="47" t="str">
        <f t="shared" si="4"/>
        <v/>
      </c>
      <c r="AM161" s="47" t="str">
        <f t="shared" si="5"/>
        <v/>
      </c>
      <c r="AO161" s="90"/>
      <c r="AP161" s="43">
        <v>159</v>
      </c>
      <c r="AQ161" s="91"/>
      <c r="AR161" s="91"/>
      <c r="AS161" s="91"/>
      <c r="AT161" s="91"/>
      <c r="AU161" s="91"/>
      <c r="AV161" s="91"/>
      <c r="AW161" s="91"/>
      <c r="AX161" s="91"/>
      <c r="AY161" s="91"/>
      <c r="AZ161" s="91"/>
      <c r="BA161" s="91"/>
      <c r="BB161" s="91"/>
      <c r="BC161" s="91"/>
      <c r="BD161" s="91"/>
      <c r="BE161" s="91"/>
      <c r="BF161" s="91"/>
      <c r="BG161" s="91"/>
      <c r="BH161" s="91"/>
      <c r="BI161" s="91"/>
      <c r="BJ161" s="51" t="s">
        <v>3914</v>
      </c>
      <c r="BK161" s="51" t="s">
        <v>3915</v>
      </c>
      <c r="BL161" s="91"/>
      <c r="BM161" s="91"/>
      <c r="BN161" s="91"/>
      <c r="BO161" s="91"/>
      <c r="BP161" s="91"/>
      <c r="BQ161" s="91"/>
      <c r="BR161" s="91"/>
      <c r="BS161" s="91"/>
      <c r="BT161" s="51" t="s">
        <v>3916</v>
      </c>
      <c r="BU161" s="91"/>
      <c r="BV161" s="91"/>
      <c r="BW161" s="90"/>
      <c r="BX161" s="90"/>
      <c r="BY161" s="90"/>
      <c r="BZ161" s="92"/>
      <c r="CA161" s="92"/>
      <c r="CB161" s="92"/>
      <c r="CC161" s="92"/>
      <c r="CD161" s="92"/>
      <c r="CE161" s="92"/>
      <c r="CF161" s="92"/>
      <c r="CG161" s="92"/>
      <c r="CH161" s="92"/>
      <c r="CI161" s="92"/>
      <c r="CJ161" s="92"/>
      <c r="CK161" s="92"/>
      <c r="CL161" s="92"/>
      <c r="CM161" s="92"/>
      <c r="CN161" s="92"/>
      <c r="CO161" s="92"/>
      <c r="CP161" s="92"/>
      <c r="CQ161" s="92"/>
      <c r="CR161" s="92"/>
      <c r="CS161" s="53" t="s">
        <v>3917</v>
      </c>
      <c r="CT161" s="53" t="s">
        <v>3918</v>
      </c>
      <c r="CU161" s="92"/>
      <c r="CV161" s="92"/>
      <c r="CW161" s="92"/>
      <c r="CX161" s="92"/>
      <c r="CY161" s="92"/>
      <c r="CZ161" s="92"/>
      <c r="DA161" s="92"/>
      <c r="DB161" s="92"/>
      <c r="DC161" s="53" t="s">
        <v>3919</v>
      </c>
      <c r="DD161" s="92"/>
      <c r="DE161" s="92"/>
    </row>
    <row r="162" spans="34:109" hidden="1">
      <c r="AH162" s="90"/>
      <c r="AI162" s="90"/>
      <c r="AJ162" s="90"/>
      <c r="AK162" s="90"/>
      <c r="AL162" s="47" t="str">
        <f t="shared" si="4"/>
        <v/>
      </c>
      <c r="AM162" s="47" t="str">
        <f t="shared" si="5"/>
        <v/>
      </c>
      <c r="AO162" s="90"/>
      <c r="AP162" s="43">
        <v>160</v>
      </c>
      <c r="AQ162" s="91"/>
      <c r="AR162" s="91"/>
      <c r="AS162" s="91"/>
      <c r="AT162" s="91"/>
      <c r="AU162" s="91"/>
      <c r="AV162" s="91"/>
      <c r="AW162" s="91"/>
      <c r="AX162" s="91"/>
      <c r="AY162" s="91"/>
      <c r="AZ162" s="91"/>
      <c r="BA162" s="91"/>
      <c r="BB162" s="91"/>
      <c r="BC162" s="91"/>
      <c r="BD162" s="91"/>
      <c r="BE162" s="91"/>
      <c r="BF162" s="91"/>
      <c r="BG162" s="91"/>
      <c r="BH162" s="91"/>
      <c r="BI162" s="91"/>
      <c r="BJ162" s="51" t="s">
        <v>3920</v>
      </c>
      <c r="BK162" s="51" t="s">
        <v>3921</v>
      </c>
      <c r="BL162" s="91"/>
      <c r="BM162" s="91"/>
      <c r="BN162" s="91"/>
      <c r="BO162" s="91"/>
      <c r="BP162" s="91"/>
      <c r="BQ162" s="91"/>
      <c r="BR162" s="91"/>
      <c r="BS162" s="91"/>
      <c r="BT162" s="51" t="s">
        <v>3922</v>
      </c>
      <c r="BU162" s="91"/>
      <c r="BV162" s="91"/>
      <c r="BW162" s="90"/>
      <c r="BX162" s="90"/>
      <c r="BY162" s="90"/>
      <c r="BZ162" s="92"/>
      <c r="CA162" s="92"/>
      <c r="CB162" s="92"/>
      <c r="CC162" s="92"/>
      <c r="CD162" s="92"/>
      <c r="CE162" s="92"/>
      <c r="CF162" s="92"/>
      <c r="CG162" s="92"/>
      <c r="CH162" s="92"/>
      <c r="CI162" s="92"/>
      <c r="CJ162" s="92"/>
      <c r="CK162" s="92"/>
      <c r="CL162" s="92"/>
      <c r="CM162" s="92"/>
      <c r="CN162" s="92"/>
      <c r="CO162" s="92"/>
      <c r="CP162" s="92"/>
      <c r="CQ162" s="92"/>
      <c r="CR162" s="92"/>
      <c r="CS162" s="53" t="s">
        <v>3923</v>
      </c>
      <c r="CT162" s="53" t="s">
        <v>3924</v>
      </c>
      <c r="CU162" s="92"/>
      <c r="CV162" s="92"/>
      <c r="CW162" s="92"/>
      <c r="CX162" s="92"/>
      <c r="CY162" s="92"/>
      <c r="CZ162" s="92"/>
      <c r="DA162" s="92"/>
      <c r="DB162" s="92"/>
      <c r="DC162" s="53" t="s">
        <v>3925</v>
      </c>
      <c r="DD162" s="92"/>
      <c r="DE162" s="92"/>
    </row>
    <row r="163" spans="34:109" hidden="1">
      <c r="AH163" s="90"/>
      <c r="AI163" s="90"/>
      <c r="AJ163" s="90"/>
      <c r="AK163" s="90"/>
      <c r="AL163" s="47" t="str">
        <f t="shared" si="4"/>
        <v/>
      </c>
      <c r="AM163" s="47" t="str">
        <f t="shared" si="5"/>
        <v/>
      </c>
      <c r="AO163" s="90"/>
      <c r="AP163" s="43">
        <v>161</v>
      </c>
      <c r="AQ163" s="91"/>
      <c r="AR163" s="91"/>
      <c r="AS163" s="91"/>
      <c r="AT163" s="91"/>
      <c r="AU163" s="91"/>
      <c r="AV163" s="91"/>
      <c r="AW163" s="91"/>
      <c r="AX163" s="91"/>
      <c r="AY163" s="91"/>
      <c r="AZ163" s="91"/>
      <c r="BA163" s="91"/>
      <c r="BB163" s="91"/>
      <c r="BC163" s="91"/>
      <c r="BD163" s="91"/>
      <c r="BE163" s="91"/>
      <c r="BF163" s="91"/>
      <c r="BG163" s="91"/>
      <c r="BH163" s="91"/>
      <c r="BI163" s="91"/>
      <c r="BJ163" s="51" t="s">
        <v>3926</v>
      </c>
      <c r="BK163" s="51" t="s">
        <v>3927</v>
      </c>
      <c r="BL163" s="91"/>
      <c r="BM163" s="91"/>
      <c r="BN163" s="91"/>
      <c r="BO163" s="91"/>
      <c r="BP163" s="91"/>
      <c r="BQ163" s="91"/>
      <c r="BR163" s="91"/>
      <c r="BS163" s="91"/>
      <c r="BT163" s="51" t="s">
        <v>3928</v>
      </c>
      <c r="BU163" s="91"/>
      <c r="BV163" s="91"/>
      <c r="BW163" s="90"/>
      <c r="BX163" s="90"/>
      <c r="BY163" s="90"/>
      <c r="BZ163" s="92"/>
      <c r="CA163" s="92"/>
      <c r="CB163" s="92"/>
      <c r="CC163" s="92"/>
      <c r="CD163" s="92"/>
      <c r="CE163" s="92"/>
      <c r="CF163" s="92"/>
      <c r="CG163" s="92"/>
      <c r="CH163" s="92"/>
      <c r="CI163" s="92"/>
      <c r="CJ163" s="92"/>
      <c r="CK163" s="92"/>
      <c r="CL163" s="92"/>
      <c r="CM163" s="92"/>
      <c r="CN163" s="92"/>
      <c r="CO163" s="92"/>
      <c r="CP163" s="92"/>
      <c r="CQ163" s="92"/>
      <c r="CR163" s="92"/>
      <c r="CS163" s="53" t="s">
        <v>3929</v>
      </c>
      <c r="CT163" s="53" t="s">
        <v>3930</v>
      </c>
      <c r="CU163" s="92"/>
      <c r="CV163" s="92"/>
      <c r="CW163" s="92"/>
      <c r="CX163" s="92"/>
      <c r="CY163" s="92"/>
      <c r="CZ163" s="92"/>
      <c r="DA163" s="92"/>
      <c r="DB163" s="92"/>
      <c r="DC163" s="53" t="s">
        <v>3931</v>
      </c>
      <c r="DD163" s="92"/>
      <c r="DE163" s="92"/>
    </row>
    <row r="164" spans="34:109" hidden="1">
      <c r="AH164" s="90"/>
      <c r="AI164" s="90"/>
      <c r="AJ164" s="90"/>
      <c r="AK164" s="90"/>
      <c r="AL164" s="47" t="str">
        <f t="shared" si="4"/>
        <v/>
      </c>
      <c r="AM164" s="47" t="str">
        <f t="shared" si="5"/>
        <v/>
      </c>
      <c r="AO164" s="90"/>
      <c r="AP164" s="43">
        <v>162</v>
      </c>
      <c r="AQ164" s="91"/>
      <c r="AR164" s="91"/>
      <c r="AS164" s="91"/>
      <c r="AT164" s="91"/>
      <c r="AU164" s="91"/>
      <c r="AV164" s="91"/>
      <c r="AW164" s="91"/>
      <c r="AX164" s="91"/>
      <c r="AY164" s="91"/>
      <c r="AZ164" s="91"/>
      <c r="BA164" s="91"/>
      <c r="BB164" s="91"/>
      <c r="BC164" s="91"/>
      <c r="BD164" s="91"/>
      <c r="BE164" s="91"/>
      <c r="BF164" s="91"/>
      <c r="BG164" s="91"/>
      <c r="BH164" s="91"/>
      <c r="BI164" s="91"/>
      <c r="BJ164" s="51" t="s">
        <v>3932</v>
      </c>
      <c r="BK164" s="51" t="s">
        <v>3933</v>
      </c>
      <c r="BL164" s="91"/>
      <c r="BM164" s="91"/>
      <c r="BN164" s="91"/>
      <c r="BO164" s="91"/>
      <c r="BP164" s="91"/>
      <c r="BQ164" s="91"/>
      <c r="BR164" s="91"/>
      <c r="BS164" s="91"/>
      <c r="BT164" s="51" t="s">
        <v>3934</v>
      </c>
      <c r="BU164" s="91"/>
      <c r="BV164" s="91"/>
      <c r="BW164" s="90"/>
      <c r="BX164" s="90"/>
      <c r="BY164" s="90"/>
      <c r="BZ164" s="92"/>
      <c r="CA164" s="92"/>
      <c r="CB164" s="92"/>
      <c r="CC164" s="92"/>
      <c r="CD164" s="92"/>
      <c r="CE164" s="92"/>
      <c r="CF164" s="92"/>
      <c r="CG164" s="92"/>
      <c r="CH164" s="92"/>
      <c r="CI164" s="92"/>
      <c r="CJ164" s="92"/>
      <c r="CK164" s="92"/>
      <c r="CL164" s="92"/>
      <c r="CM164" s="92"/>
      <c r="CN164" s="92"/>
      <c r="CO164" s="92"/>
      <c r="CP164" s="92"/>
      <c r="CQ164" s="92"/>
      <c r="CR164" s="92"/>
      <c r="CS164" s="53" t="s">
        <v>3935</v>
      </c>
      <c r="CT164" s="53" t="s">
        <v>3936</v>
      </c>
      <c r="CU164" s="92"/>
      <c r="CV164" s="92"/>
      <c r="CW164" s="92"/>
      <c r="CX164" s="92"/>
      <c r="CY164" s="92"/>
      <c r="CZ164" s="92"/>
      <c r="DA164" s="92"/>
      <c r="DB164" s="92"/>
      <c r="DC164" s="53" t="s">
        <v>3937</v>
      </c>
      <c r="DD164" s="92"/>
      <c r="DE164" s="92"/>
    </row>
    <row r="165" spans="34:109" hidden="1">
      <c r="AH165" s="90"/>
      <c r="AI165" s="90"/>
      <c r="AJ165" s="90"/>
      <c r="AK165" s="90"/>
      <c r="AL165" s="47" t="str">
        <f t="shared" si="4"/>
        <v/>
      </c>
      <c r="AM165" s="47" t="str">
        <f t="shared" si="5"/>
        <v/>
      </c>
      <c r="AO165" s="90"/>
      <c r="AP165" s="43">
        <v>163</v>
      </c>
      <c r="AQ165" s="91"/>
      <c r="AR165" s="91"/>
      <c r="AS165" s="91"/>
      <c r="AT165" s="91"/>
      <c r="AU165" s="91"/>
      <c r="AV165" s="91"/>
      <c r="AW165" s="91"/>
      <c r="AX165" s="91"/>
      <c r="AY165" s="91"/>
      <c r="AZ165" s="91"/>
      <c r="BA165" s="91"/>
      <c r="BB165" s="91"/>
      <c r="BC165" s="91"/>
      <c r="BD165" s="91"/>
      <c r="BE165" s="91"/>
      <c r="BF165" s="91"/>
      <c r="BG165" s="91"/>
      <c r="BH165" s="91"/>
      <c r="BI165" s="91"/>
      <c r="BJ165" s="51" t="s">
        <v>3938</v>
      </c>
      <c r="BK165" s="51" t="s">
        <v>3939</v>
      </c>
      <c r="BL165" s="91"/>
      <c r="BM165" s="91"/>
      <c r="BN165" s="91"/>
      <c r="BO165" s="91"/>
      <c r="BP165" s="91"/>
      <c r="BQ165" s="91"/>
      <c r="BR165" s="91"/>
      <c r="BS165" s="91"/>
      <c r="BT165" s="51" t="s">
        <v>3940</v>
      </c>
      <c r="BU165" s="91"/>
      <c r="BV165" s="91"/>
      <c r="BW165" s="90"/>
      <c r="BX165" s="90"/>
      <c r="BY165" s="90"/>
      <c r="BZ165" s="92"/>
      <c r="CA165" s="92"/>
      <c r="CB165" s="92"/>
      <c r="CC165" s="92"/>
      <c r="CD165" s="92"/>
      <c r="CE165" s="92"/>
      <c r="CF165" s="92"/>
      <c r="CG165" s="92"/>
      <c r="CH165" s="92"/>
      <c r="CI165" s="92"/>
      <c r="CJ165" s="92"/>
      <c r="CK165" s="92"/>
      <c r="CL165" s="92"/>
      <c r="CM165" s="92"/>
      <c r="CN165" s="92"/>
      <c r="CO165" s="92"/>
      <c r="CP165" s="92"/>
      <c r="CQ165" s="92"/>
      <c r="CR165" s="92"/>
      <c r="CS165" s="53" t="s">
        <v>3941</v>
      </c>
      <c r="CT165" s="53" t="s">
        <v>3942</v>
      </c>
      <c r="CU165" s="92"/>
      <c r="CV165" s="92"/>
      <c r="CW165" s="92"/>
      <c r="CX165" s="92"/>
      <c r="CY165" s="92"/>
      <c r="CZ165" s="92"/>
      <c r="DA165" s="92"/>
      <c r="DB165" s="92"/>
      <c r="DC165" s="53" t="s">
        <v>3943</v>
      </c>
      <c r="DD165" s="92"/>
      <c r="DE165" s="92"/>
    </row>
    <row r="166" spans="34:109" hidden="1">
      <c r="AH166" s="90"/>
      <c r="AI166" s="90"/>
      <c r="AJ166" s="90"/>
      <c r="AK166" s="90"/>
      <c r="AL166" s="47" t="str">
        <f t="shared" si="4"/>
        <v/>
      </c>
      <c r="AM166" s="47" t="str">
        <f t="shared" si="5"/>
        <v/>
      </c>
      <c r="AO166" s="90"/>
      <c r="AP166" s="43">
        <v>164</v>
      </c>
      <c r="AQ166" s="91"/>
      <c r="AR166" s="91"/>
      <c r="AS166" s="91"/>
      <c r="AT166" s="91"/>
      <c r="AU166" s="91"/>
      <c r="AV166" s="91"/>
      <c r="AW166" s="91"/>
      <c r="AX166" s="91"/>
      <c r="AY166" s="91"/>
      <c r="AZ166" s="91"/>
      <c r="BA166" s="91"/>
      <c r="BB166" s="91"/>
      <c r="BC166" s="91"/>
      <c r="BD166" s="91"/>
      <c r="BE166" s="91"/>
      <c r="BF166" s="91"/>
      <c r="BG166" s="91"/>
      <c r="BH166" s="91"/>
      <c r="BI166" s="91"/>
      <c r="BJ166" s="51" t="s">
        <v>3944</v>
      </c>
      <c r="BK166" s="51" t="s">
        <v>3945</v>
      </c>
      <c r="BL166" s="91"/>
      <c r="BM166" s="91"/>
      <c r="BN166" s="91"/>
      <c r="BO166" s="91"/>
      <c r="BP166" s="91"/>
      <c r="BQ166" s="91"/>
      <c r="BR166" s="91"/>
      <c r="BS166" s="91"/>
      <c r="BT166" s="51" t="s">
        <v>3946</v>
      </c>
      <c r="BU166" s="91"/>
      <c r="BV166" s="91"/>
      <c r="BW166" s="90"/>
      <c r="BX166" s="90"/>
      <c r="BY166" s="90"/>
      <c r="BZ166" s="92"/>
      <c r="CA166" s="92"/>
      <c r="CB166" s="92"/>
      <c r="CC166" s="92"/>
      <c r="CD166" s="92"/>
      <c r="CE166" s="92"/>
      <c r="CF166" s="92"/>
      <c r="CG166" s="92"/>
      <c r="CH166" s="92"/>
      <c r="CI166" s="92"/>
      <c r="CJ166" s="92"/>
      <c r="CK166" s="92"/>
      <c r="CL166" s="92"/>
      <c r="CM166" s="92"/>
      <c r="CN166" s="92"/>
      <c r="CO166" s="92"/>
      <c r="CP166" s="92"/>
      <c r="CQ166" s="92"/>
      <c r="CR166" s="92"/>
      <c r="CS166" s="53" t="s">
        <v>3947</v>
      </c>
      <c r="CT166" s="53" t="s">
        <v>3948</v>
      </c>
      <c r="CU166" s="92"/>
      <c r="CV166" s="92"/>
      <c r="CW166" s="92"/>
      <c r="CX166" s="92"/>
      <c r="CY166" s="92"/>
      <c r="CZ166" s="92"/>
      <c r="DA166" s="92"/>
      <c r="DB166" s="92"/>
      <c r="DC166" s="53" t="s">
        <v>3949</v>
      </c>
      <c r="DD166" s="92"/>
      <c r="DE166" s="92"/>
    </row>
    <row r="167" spans="34:109" hidden="1">
      <c r="AH167" s="90"/>
      <c r="AI167" s="90"/>
      <c r="AJ167" s="90"/>
      <c r="AK167" s="90"/>
      <c r="AL167" s="47" t="str">
        <f t="shared" si="4"/>
        <v/>
      </c>
      <c r="AM167" s="47" t="str">
        <f t="shared" si="5"/>
        <v/>
      </c>
      <c r="AO167" s="90"/>
      <c r="AP167" s="43">
        <v>165</v>
      </c>
      <c r="AQ167" s="91"/>
      <c r="AR167" s="91"/>
      <c r="AS167" s="91"/>
      <c r="AT167" s="91"/>
      <c r="AU167" s="91"/>
      <c r="AV167" s="91"/>
      <c r="AW167" s="91"/>
      <c r="AX167" s="91"/>
      <c r="AY167" s="91"/>
      <c r="AZ167" s="91"/>
      <c r="BA167" s="91"/>
      <c r="BB167" s="91"/>
      <c r="BC167" s="91"/>
      <c r="BD167" s="91"/>
      <c r="BE167" s="91"/>
      <c r="BF167" s="91"/>
      <c r="BG167" s="91"/>
      <c r="BH167" s="91"/>
      <c r="BI167" s="91"/>
      <c r="BJ167" s="51" t="s">
        <v>3950</v>
      </c>
      <c r="BK167" s="51" t="s">
        <v>3951</v>
      </c>
      <c r="BL167" s="91"/>
      <c r="BM167" s="91"/>
      <c r="BN167" s="91"/>
      <c r="BO167" s="91"/>
      <c r="BP167" s="91"/>
      <c r="BQ167" s="91"/>
      <c r="BR167" s="91"/>
      <c r="BS167" s="91"/>
      <c r="BT167" s="51" t="s">
        <v>3952</v>
      </c>
      <c r="BU167" s="91"/>
      <c r="BV167" s="91"/>
      <c r="BW167" s="90"/>
      <c r="BX167" s="90"/>
      <c r="BY167" s="90"/>
      <c r="BZ167" s="92"/>
      <c r="CA167" s="92"/>
      <c r="CB167" s="92"/>
      <c r="CC167" s="92"/>
      <c r="CD167" s="92"/>
      <c r="CE167" s="92"/>
      <c r="CF167" s="92"/>
      <c r="CG167" s="92"/>
      <c r="CH167" s="92"/>
      <c r="CI167" s="92"/>
      <c r="CJ167" s="92"/>
      <c r="CK167" s="92"/>
      <c r="CL167" s="92"/>
      <c r="CM167" s="92"/>
      <c r="CN167" s="92"/>
      <c r="CO167" s="92"/>
      <c r="CP167" s="92"/>
      <c r="CQ167" s="92"/>
      <c r="CR167" s="92"/>
      <c r="CS167" s="53" t="s">
        <v>3953</v>
      </c>
      <c r="CT167" s="53" t="s">
        <v>3954</v>
      </c>
      <c r="CU167" s="92"/>
      <c r="CV167" s="92"/>
      <c r="CW167" s="92"/>
      <c r="CX167" s="92"/>
      <c r="CY167" s="92"/>
      <c r="CZ167" s="92"/>
      <c r="DA167" s="92"/>
      <c r="DB167" s="92"/>
      <c r="DC167" s="53" t="s">
        <v>3955</v>
      </c>
      <c r="DD167" s="92"/>
      <c r="DE167" s="92"/>
    </row>
    <row r="168" spans="34:109" hidden="1">
      <c r="AH168" s="90"/>
      <c r="AI168" s="90"/>
      <c r="AJ168" s="90"/>
      <c r="AK168" s="90"/>
      <c r="AL168" s="47" t="str">
        <f t="shared" si="4"/>
        <v/>
      </c>
      <c r="AM168" s="47" t="str">
        <f t="shared" si="5"/>
        <v/>
      </c>
      <c r="AO168" s="90"/>
      <c r="AP168" s="43">
        <v>166</v>
      </c>
      <c r="AQ168" s="91"/>
      <c r="AR168" s="91"/>
      <c r="AS168" s="91"/>
      <c r="AT168" s="91"/>
      <c r="AU168" s="91"/>
      <c r="AV168" s="91"/>
      <c r="AW168" s="91"/>
      <c r="AX168" s="91"/>
      <c r="AY168" s="91"/>
      <c r="AZ168" s="91"/>
      <c r="BA168" s="91"/>
      <c r="BB168" s="91"/>
      <c r="BC168" s="91"/>
      <c r="BD168" s="91"/>
      <c r="BE168" s="91"/>
      <c r="BF168" s="91"/>
      <c r="BG168" s="91"/>
      <c r="BH168" s="91"/>
      <c r="BI168" s="91"/>
      <c r="BJ168" s="51" t="s">
        <v>3956</v>
      </c>
      <c r="BK168" s="51" t="s">
        <v>3957</v>
      </c>
      <c r="BL168" s="91"/>
      <c r="BM168" s="91"/>
      <c r="BN168" s="91"/>
      <c r="BO168" s="91"/>
      <c r="BP168" s="91"/>
      <c r="BQ168" s="91"/>
      <c r="BR168" s="91"/>
      <c r="BS168" s="91"/>
      <c r="BT168" s="51" t="s">
        <v>3958</v>
      </c>
      <c r="BU168" s="91"/>
      <c r="BV168" s="91"/>
      <c r="BW168" s="90"/>
      <c r="BX168" s="90"/>
      <c r="BY168" s="90"/>
      <c r="BZ168" s="92"/>
      <c r="CA168" s="92"/>
      <c r="CB168" s="92"/>
      <c r="CC168" s="92"/>
      <c r="CD168" s="92"/>
      <c r="CE168" s="92"/>
      <c r="CF168" s="92"/>
      <c r="CG168" s="92"/>
      <c r="CH168" s="92"/>
      <c r="CI168" s="92"/>
      <c r="CJ168" s="92"/>
      <c r="CK168" s="92"/>
      <c r="CL168" s="92"/>
      <c r="CM168" s="92"/>
      <c r="CN168" s="92"/>
      <c r="CO168" s="92"/>
      <c r="CP168" s="92"/>
      <c r="CQ168" s="92"/>
      <c r="CR168" s="92"/>
      <c r="CS168" s="53" t="s">
        <v>3959</v>
      </c>
      <c r="CT168" s="53" t="s">
        <v>3960</v>
      </c>
      <c r="CU168" s="92"/>
      <c r="CV168" s="92"/>
      <c r="CW168" s="92"/>
      <c r="CX168" s="92"/>
      <c r="CY168" s="92"/>
      <c r="CZ168" s="92"/>
      <c r="DA168" s="92"/>
      <c r="DB168" s="92"/>
      <c r="DC168" s="53" t="s">
        <v>3961</v>
      </c>
      <c r="DD168" s="92"/>
      <c r="DE168" s="92"/>
    </row>
    <row r="169" spans="34:109" hidden="1">
      <c r="AH169" s="90"/>
      <c r="AI169" s="90"/>
      <c r="AJ169" s="90"/>
      <c r="AK169" s="90"/>
      <c r="AL169" s="47" t="str">
        <f t="shared" si="4"/>
        <v/>
      </c>
      <c r="AM169" s="47" t="str">
        <f t="shared" si="5"/>
        <v/>
      </c>
      <c r="AO169" s="90"/>
      <c r="AP169" s="43">
        <v>167</v>
      </c>
      <c r="AQ169" s="91"/>
      <c r="AR169" s="91"/>
      <c r="AS169" s="91"/>
      <c r="AT169" s="91"/>
      <c r="AU169" s="91"/>
      <c r="AV169" s="91"/>
      <c r="AW169" s="91"/>
      <c r="AX169" s="91"/>
      <c r="AY169" s="91"/>
      <c r="AZ169" s="91"/>
      <c r="BA169" s="91"/>
      <c r="BB169" s="91"/>
      <c r="BC169" s="91"/>
      <c r="BD169" s="91"/>
      <c r="BE169" s="91"/>
      <c r="BF169" s="91"/>
      <c r="BG169" s="91"/>
      <c r="BH169" s="91"/>
      <c r="BI169" s="91"/>
      <c r="BJ169" s="51" t="s">
        <v>3962</v>
      </c>
      <c r="BK169" s="51" t="s">
        <v>3963</v>
      </c>
      <c r="BL169" s="91"/>
      <c r="BM169" s="91"/>
      <c r="BN169" s="91"/>
      <c r="BO169" s="91"/>
      <c r="BP169" s="91"/>
      <c r="BQ169" s="91"/>
      <c r="BR169" s="91"/>
      <c r="BS169" s="91"/>
      <c r="BT169" s="51" t="s">
        <v>3964</v>
      </c>
      <c r="BU169" s="91"/>
      <c r="BV169" s="91"/>
      <c r="BW169" s="90"/>
      <c r="BX169" s="90"/>
      <c r="BY169" s="90"/>
      <c r="BZ169" s="92"/>
      <c r="CA169" s="92"/>
      <c r="CB169" s="92"/>
      <c r="CC169" s="92"/>
      <c r="CD169" s="92"/>
      <c r="CE169" s="92"/>
      <c r="CF169" s="92"/>
      <c r="CG169" s="92"/>
      <c r="CH169" s="92"/>
      <c r="CI169" s="92"/>
      <c r="CJ169" s="92"/>
      <c r="CK169" s="92"/>
      <c r="CL169" s="92"/>
      <c r="CM169" s="92"/>
      <c r="CN169" s="92"/>
      <c r="CO169" s="92"/>
      <c r="CP169" s="92"/>
      <c r="CQ169" s="92"/>
      <c r="CR169" s="92"/>
      <c r="CS169" s="53" t="s">
        <v>3965</v>
      </c>
      <c r="CT169" s="53" t="s">
        <v>3966</v>
      </c>
      <c r="CU169" s="92"/>
      <c r="CV169" s="92"/>
      <c r="CW169" s="92"/>
      <c r="CX169" s="92"/>
      <c r="CY169" s="92"/>
      <c r="CZ169" s="92"/>
      <c r="DA169" s="92"/>
      <c r="DB169" s="92"/>
      <c r="DC169" s="53" t="s">
        <v>3967</v>
      </c>
      <c r="DD169" s="92"/>
      <c r="DE169" s="92"/>
    </row>
    <row r="170" spans="34:109" hidden="1">
      <c r="AH170" s="90"/>
      <c r="AI170" s="90"/>
      <c r="AJ170" s="90"/>
      <c r="AK170" s="90"/>
      <c r="AL170" s="47" t="str">
        <f t="shared" si="4"/>
        <v/>
      </c>
      <c r="AM170" s="47" t="str">
        <f t="shared" si="5"/>
        <v/>
      </c>
      <c r="AO170" s="90"/>
      <c r="AP170" s="43">
        <v>168</v>
      </c>
      <c r="AQ170" s="91"/>
      <c r="AR170" s="91"/>
      <c r="AS170" s="91"/>
      <c r="AT170" s="91"/>
      <c r="AU170" s="91"/>
      <c r="AV170" s="91"/>
      <c r="AW170" s="91"/>
      <c r="AX170" s="91"/>
      <c r="AY170" s="91"/>
      <c r="AZ170" s="91"/>
      <c r="BA170" s="91"/>
      <c r="BB170" s="91"/>
      <c r="BC170" s="91"/>
      <c r="BD170" s="91"/>
      <c r="BE170" s="91"/>
      <c r="BF170" s="91"/>
      <c r="BG170" s="91"/>
      <c r="BH170" s="91"/>
      <c r="BI170" s="91"/>
      <c r="BJ170" s="51" t="s">
        <v>3968</v>
      </c>
      <c r="BK170" s="51" t="s">
        <v>3969</v>
      </c>
      <c r="BL170" s="91"/>
      <c r="BM170" s="91"/>
      <c r="BN170" s="91"/>
      <c r="BO170" s="91"/>
      <c r="BP170" s="91"/>
      <c r="BQ170" s="91"/>
      <c r="BR170" s="91"/>
      <c r="BS170" s="91"/>
      <c r="BT170" s="51" t="s">
        <v>3970</v>
      </c>
      <c r="BU170" s="91"/>
      <c r="BV170" s="91"/>
      <c r="BW170" s="90"/>
      <c r="BX170" s="90"/>
      <c r="BY170" s="90"/>
      <c r="BZ170" s="92"/>
      <c r="CA170" s="92"/>
      <c r="CB170" s="92"/>
      <c r="CC170" s="92"/>
      <c r="CD170" s="92"/>
      <c r="CE170" s="92"/>
      <c r="CF170" s="92"/>
      <c r="CG170" s="92"/>
      <c r="CH170" s="92"/>
      <c r="CI170" s="92"/>
      <c r="CJ170" s="92"/>
      <c r="CK170" s="92"/>
      <c r="CL170" s="92"/>
      <c r="CM170" s="92"/>
      <c r="CN170" s="92"/>
      <c r="CO170" s="92"/>
      <c r="CP170" s="92"/>
      <c r="CQ170" s="92"/>
      <c r="CR170" s="92"/>
      <c r="CS170" s="53" t="s">
        <v>3971</v>
      </c>
      <c r="CT170" s="53" t="s">
        <v>3972</v>
      </c>
      <c r="CU170" s="92"/>
      <c r="CV170" s="92"/>
      <c r="CW170" s="92"/>
      <c r="CX170" s="92"/>
      <c r="CY170" s="92"/>
      <c r="CZ170" s="92"/>
      <c r="DA170" s="92"/>
      <c r="DB170" s="92"/>
      <c r="DC170" s="53" t="s">
        <v>3972</v>
      </c>
      <c r="DD170" s="92"/>
      <c r="DE170" s="92"/>
    </row>
    <row r="171" spans="34:109" hidden="1">
      <c r="AH171" s="90"/>
      <c r="AI171" s="90"/>
      <c r="AJ171" s="90"/>
      <c r="AK171" s="90"/>
      <c r="AL171" s="47" t="str">
        <f t="shared" si="4"/>
        <v/>
      </c>
      <c r="AM171" s="47" t="str">
        <f t="shared" si="5"/>
        <v/>
      </c>
      <c r="AO171" s="90"/>
      <c r="AP171" s="43">
        <v>169</v>
      </c>
      <c r="AQ171" s="91"/>
      <c r="AR171" s="91"/>
      <c r="AS171" s="91"/>
      <c r="AT171" s="91"/>
      <c r="AU171" s="91"/>
      <c r="AV171" s="91"/>
      <c r="AW171" s="91"/>
      <c r="AX171" s="91"/>
      <c r="AY171" s="91"/>
      <c r="AZ171" s="91"/>
      <c r="BA171" s="91"/>
      <c r="BB171" s="91"/>
      <c r="BC171" s="91"/>
      <c r="BD171" s="91"/>
      <c r="BE171" s="91"/>
      <c r="BF171" s="91"/>
      <c r="BG171" s="91"/>
      <c r="BH171" s="91"/>
      <c r="BI171" s="91"/>
      <c r="BJ171" s="51" t="s">
        <v>3973</v>
      </c>
      <c r="BK171" s="51" t="s">
        <v>3974</v>
      </c>
      <c r="BL171" s="91"/>
      <c r="BM171" s="91"/>
      <c r="BN171" s="91"/>
      <c r="BO171" s="91"/>
      <c r="BP171" s="91"/>
      <c r="BQ171" s="91"/>
      <c r="BR171" s="91"/>
      <c r="BS171" s="91"/>
      <c r="BT171" s="51" t="s">
        <v>3975</v>
      </c>
      <c r="BU171" s="91"/>
      <c r="BV171" s="91"/>
      <c r="BW171" s="90"/>
      <c r="BX171" s="90"/>
      <c r="BY171" s="90"/>
      <c r="BZ171" s="92"/>
      <c r="CA171" s="92"/>
      <c r="CB171" s="92"/>
      <c r="CC171" s="92"/>
      <c r="CD171" s="92"/>
      <c r="CE171" s="92"/>
      <c r="CF171" s="92"/>
      <c r="CG171" s="92"/>
      <c r="CH171" s="92"/>
      <c r="CI171" s="92"/>
      <c r="CJ171" s="92"/>
      <c r="CK171" s="92"/>
      <c r="CL171" s="92"/>
      <c r="CM171" s="92"/>
      <c r="CN171" s="92"/>
      <c r="CO171" s="92"/>
      <c r="CP171" s="92"/>
      <c r="CQ171" s="92"/>
      <c r="CR171" s="92"/>
      <c r="CS171" s="53" t="s">
        <v>3976</v>
      </c>
      <c r="CT171" s="53" t="s">
        <v>3977</v>
      </c>
      <c r="CU171" s="92"/>
      <c r="CV171" s="92"/>
      <c r="CW171" s="92"/>
      <c r="CX171" s="92"/>
      <c r="CY171" s="92"/>
      <c r="CZ171" s="92"/>
      <c r="DA171" s="92"/>
      <c r="DB171" s="92"/>
      <c r="DC171" s="53" t="s">
        <v>3282</v>
      </c>
      <c r="DD171" s="92"/>
      <c r="DE171" s="92"/>
    </row>
    <row r="172" spans="34:109" hidden="1">
      <c r="AH172" s="90"/>
      <c r="AI172" s="90"/>
      <c r="AJ172" s="90"/>
      <c r="AK172" s="90"/>
      <c r="AL172" s="47" t="str">
        <f t="shared" si="4"/>
        <v/>
      </c>
      <c r="AM172" s="47" t="str">
        <f t="shared" si="5"/>
        <v/>
      </c>
      <c r="AO172" s="90"/>
      <c r="AP172" s="43">
        <v>170</v>
      </c>
      <c r="AQ172" s="91"/>
      <c r="AR172" s="91"/>
      <c r="AS172" s="91"/>
      <c r="AT172" s="91"/>
      <c r="AU172" s="91"/>
      <c r="AV172" s="91"/>
      <c r="AW172" s="91"/>
      <c r="AX172" s="91"/>
      <c r="AY172" s="91"/>
      <c r="AZ172" s="91"/>
      <c r="BA172" s="91"/>
      <c r="BB172" s="91"/>
      <c r="BC172" s="91"/>
      <c r="BD172" s="91"/>
      <c r="BE172" s="91"/>
      <c r="BF172" s="91"/>
      <c r="BG172" s="91"/>
      <c r="BH172" s="91"/>
      <c r="BI172" s="91"/>
      <c r="BJ172" s="51" t="s">
        <v>3978</v>
      </c>
      <c r="BK172" s="51" t="s">
        <v>3979</v>
      </c>
      <c r="BL172" s="91"/>
      <c r="BM172" s="91"/>
      <c r="BN172" s="91"/>
      <c r="BO172" s="91"/>
      <c r="BP172" s="91"/>
      <c r="BQ172" s="91"/>
      <c r="BR172" s="91"/>
      <c r="BS172" s="91"/>
      <c r="BT172" s="51" t="s">
        <v>3980</v>
      </c>
      <c r="BU172" s="91"/>
      <c r="BV172" s="91"/>
      <c r="BW172" s="90"/>
      <c r="BX172" s="90"/>
      <c r="BY172" s="90"/>
      <c r="BZ172" s="92"/>
      <c r="CA172" s="92"/>
      <c r="CB172" s="92"/>
      <c r="CC172" s="92"/>
      <c r="CD172" s="92"/>
      <c r="CE172" s="92"/>
      <c r="CF172" s="92"/>
      <c r="CG172" s="92"/>
      <c r="CH172" s="92"/>
      <c r="CI172" s="92"/>
      <c r="CJ172" s="92"/>
      <c r="CK172" s="92"/>
      <c r="CL172" s="92"/>
      <c r="CM172" s="92"/>
      <c r="CN172" s="92"/>
      <c r="CO172" s="92"/>
      <c r="CP172" s="92"/>
      <c r="CQ172" s="92"/>
      <c r="CR172" s="92"/>
      <c r="CS172" s="53" t="s">
        <v>3981</v>
      </c>
      <c r="CT172" s="53" t="s">
        <v>3982</v>
      </c>
      <c r="CU172" s="92"/>
      <c r="CV172" s="92"/>
      <c r="CW172" s="92"/>
      <c r="CX172" s="92"/>
      <c r="CY172" s="92"/>
      <c r="CZ172" s="92"/>
      <c r="DA172" s="92"/>
      <c r="DB172" s="92"/>
      <c r="DC172" s="53" t="s">
        <v>3983</v>
      </c>
      <c r="DD172" s="92"/>
      <c r="DE172" s="92"/>
    </row>
    <row r="173" spans="34:109" hidden="1">
      <c r="AH173" s="90"/>
      <c r="AI173" s="90"/>
      <c r="AJ173" s="90"/>
      <c r="AK173" s="90"/>
      <c r="AL173" s="47" t="str">
        <f t="shared" si="4"/>
        <v/>
      </c>
      <c r="AM173" s="47" t="str">
        <f t="shared" si="5"/>
        <v/>
      </c>
      <c r="AO173" s="90"/>
      <c r="AP173" s="43">
        <v>171</v>
      </c>
      <c r="AQ173" s="91"/>
      <c r="AR173" s="91"/>
      <c r="AS173" s="91"/>
      <c r="AT173" s="91"/>
      <c r="AU173" s="91"/>
      <c r="AV173" s="91"/>
      <c r="AW173" s="91"/>
      <c r="AX173" s="91"/>
      <c r="AY173" s="91"/>
      <c r="AZ173" s="91"/>
      <c r="BA173" s="91"/>
      <c r="BB173" s="91"/>
      <c r="BC173" s="91"/>
      <c r="BD173" s="91"/>
      <c r="BE173" s="91"/>
      <c r="BF173" s="91"/>
      <c r="BG173" s="91"/>
      <c r="BH173" s="91"/>
      <c r="BI173" s="91"/>
      <c r="BJ173" s="51" t="s">
        <v>3984</v>
      </c>
      <c r="BK173" s="51" t="s">
        <v>3985</v>
      </c>
      <c r="BL173" s="91"/>
      <c r="BM173" s="91"/>
      <c r="BN173" s="91"/>
      <c r="BO173" s="91"/>
      <c r="BP173" s="91"/>
      <c r="BQ173" s="91"/>
      <c r="BR173" s="91"/>
      <c r="BS173" s="91"/>
      <c r="BT173" s="51" t="s">
        <v>3986</v>
      </c>
      <c r="BU173" s="91"/>
      <c r="BV173" s="91"/>
      <c r="BW173" s="90"/>
      <c r="BX173" s="90"/>
      <c r="BY173" s="90"/>
      <c r="BZ173" s="92"/>
      <c r="CA173" s="92"/>
      <c r="CB173" s="92"/>
      <c r="CC173" s="92"/>
      <c r="CD173" s="92"/>
      <c r="CE173" s="92"/>
      <c r="CF173" s="92"/>
      <c r="CG173" s="92"/>
      <c r="CH173" s="92"/>
      <c r="CI173" s="92"/>
      <c r="CJ173" s="92"/>
      <c r="CK173" s="92"/>
      <c r="CL173" s="92"/>
      <c r="CM173" s="92"/>
      <c r="CN173" s="92"/>
      <c r="CO173" s="92"/>
      <c r="CP173" s="92"/>
      <c r="CQ173" s="92"/>
      <c r="CR173" s="92"/>
      <c r="CS173" s="53" t="s">
        <v>3987</v>
      </c>
      <c r="CT173" s="53" t="s">
        <v>3988</v>
      </c>
      <c r="CU173" s="92"/>
      <c r="CV173" s="92"/>
      <c r="CW173" s="92"/>
      <c r="CX173" s="92"/>
      <c r="CY173" s="92"/>
      <c r="CZ173" s="92"/>
      <c r="DA173" s="92"/>
      <c r="DB173" s="92"/>
      <c r="DC173" s="53" t="s">
        <v>3989</v>
      </c>
      <c r="DD173" s="92"/>
      <c r="DE173" s="92"/>
    </row>
    <row r="174" spans="34:109" hidden="1">
      <c r="AH174" s="90"/>
      <c r="AI174" s="90"/>
      <c r="AJ174" s="90"/>
      <c r="AK174" s="90"/>
      <c r="AL174" s="47" t="str">
        <f t="shared" si="4"/>
        <v/>
      </c>
      <c r="AM174" s="47" t="str">
        <f t="shared" si="5"/>
        <v/>
      </c>
      <c r="AO174" s="90"/>
      <c r="AP174" s="43">
        <v>172</v>
      </c>
      <c r="AQ174" s="91"/>
      <c r="AR174" s="91"/>
      <c r="AS174" s="91"/>
      <c r="AT174" s="91"/>
      <c r="AU174" s="91"/>
      <c r="AV174" s="91"/>
      <c r="AW174" s="91"/>
      <c r="AX174" s="91"/>
      <c r="AY174" s="91"/>
      <c r="AZ174" s="91"/>
      <c r="BA174" s="91"/>
      <c r="BB174" s="91"/>
      <c r="BC174" s="91"/>
      <c r="BD174" s="91"/>
      <c r="BE174" s="91"/>
      <c r="BF174" s="91"/>
      <c r="BG174" s="91"/>
      <c r="BH174" s="91"/>
      <c r="BI174" s="91"/>
      <c r="BJ174" s="51" t="s">
        <v>3990</v>
      </c>
      <c r="BK174" s="51" t="s">
        <v>3991</v>
      </c>
      <c r="BL174" s="91"/>
      <c r="BM174" s="91"/>
      <c r="BN174" s="91"/>
      <c r="BO174" s="91"/>
      <c r="BP174" s="91"/>
      <c r="BQ174" s="91"/>
      <c r="BR174" s="91"/>
      <c r="BS174" s="91"/>
      <c r="BT174" s="51" t="s">
        <v>3992</v>
      </c>
      <c r="BU174" s="91"/>
      <c r="BV174" s="91"/>
      <c r="BW174" s="90"/>
      <c r="BX174" s="90"/>
      <c r="BY174" s="90"/>
      <c r="BZ174" s="92"/>
      <c r="CA174" s="92"/>
      <c r="CB174" s="92"/>
      <c r="CC174" s="92"/>
      <c r="CD174" s="92"/>
      <c r="CE174" s="92"/>
      <c r="CF174" s="92"/>
      <c r="CG174" s="92"/>
      <c r="CH174" s="92"/>
      <c r="CI174" s="92"/>
      <c r="CJ174" s="92"/>
      <c r="CK174" s="92"/>
      <c r="CL174" s="92"/>
      <c r="CM174" s="92"/>
      <c r="CN174" s="92"/>
      <c r="CO174" s="92"/>
      <c r="CP174" s="92"/>
      <c r="CQ174" s="92"/>
      <c r="CR174" s="92"/>
      <c r="CS174" s="53" t="s">
        <v>3993</v>
      </c>
      <c r="CT174" s="53" t="s">
        <v>3994</v>
      </c>
      <c r="CU174" s="92"/>
      <c r="CV174" s="92"/>
      <c r="CW174" s="92"/>
      <c r="CX174" s="92"/>
      <c r="CY174" s="92"/>
      <c r="CZ174" s="92"/>
      <c r="DA174" s="92"/>
      <c r="DB174" s="92"/>
      <c r="DC174" s="53" t="s">
        <v>3995</v>
      </c>
      <c r="DD174" s="92"/>
      <c r="DE174" s="92"/>
    </row>
    <row r="175" spans="34:109" hidden="1">
      <c r="AH175" s="90"/>
      <c r="AI175" s="90"/>
      <c r="AJ175" s="90"/>
      <c r="AK175" s="90"/>
      <c r="AL175" s="47" t="str">
        <f t="shared" si="4"/>
        <v/>
      </c>
      <c r="AM175" s="47" t="str">
        <f t="shared" si="5"/>
        <v/>
      </c>
      <c r="AO175" s="90"/>
      <c r="AP175" s="43">
        <v>173</v>
      </c>
      <c r="AQ175" s="91"/>
      <c r="AR175" s="91"/>
      <c r="AS175" s="91"/>
      <c r="AT175" s="91"/>
      <c r="AU175" s="91"/>
      <c r="AV175" s="91"/>
      <c r="AW175" s="91"/>
      <c r="AX175" s="91"/>
      <c r="AY175" s="91"/>
      <c r="AZ175" s="91"/>
      <c r="BA175" s="91"/>
      <c r="BB175" s="91"/>
      <c r="BC175" s="91"/>
      <c r="BD175" s="91"/>
      <c r="BE175" s="91"/>
      <c r="BF175" s="91"/>
      <c r="BG175" s="91"/>
      <c r="BH175" s="91"/>
      <c r="BI175" s="91"/>
      <c r="BJ175" s="51" t="s">
        <v>3996</v>
      </c>
      <c r="BK175" s="51" t="s">
        <v>3997</v>
      </c>
      <c r="BL175" s="91"/>
      <c r="BM175" s="91"/>
      <c r="BN175" s="91"/>
      <c r="BO175" s="91"/>
      <c r="BP175" s="91"/>
      <c r="BQ175" s="91"/>
      <c r="BR175" s="91"/>
      <c r="BS175" s="91"/>
      <c r="BT175" s="51" t="s">
        <v>3998</v>
      </c>
      <c r="BU175" s="91"/>
      <c r="BV175" s="91"/>
      <c r="BW175" s="90"/>
      <c r="BX175" s="90"/>
      <c r="BY175" s="90"/>
      <c r="BZ175" s="92"/>
      <c r="CA175" s="92"/>
      <c r="CB175" s="92"/>
      <c r="CC175" s="92"/>
      <c r="CD175" s="92"/>
      <c r="CE175" s="92"/>
      <c r="CF175" s="92"/>
      <c r="CG175" s="92"/>
      <c r="CH175" s="92"/>
      <c r="CI175" s="92"/>
      <c r="CJ175" s="92"/>
      <c r="CK175" s="92"/>
      <c r="CL175" s="92"/>
      <c r="CM175" s="92"/>
      <c r="CN175" s="92"/>
      <c r="CO175" s="92"/>
      <c r="CP175" s="92"/>
      <c r="CQ175" s="92"/>
      <c r="CR175" s="92"/>
      <c r="CS175" s="53" t="s">
        <v>3999</v>
      </c>
      <c r="CT175" s="53" t="s">
        <v>4000</v>
      </c>
      <c r="CU175" s="92"/>
      <c r="CV175" s="92"/>
      <c r="CW175" s="92"/>
      <c r="CX175" s="92"/>
      <c r="CY175" s="92"/>
      <c r="CZ175" s="92"/>
      <c r="DA175" s="92"/>
      <c r="DB175" s="92"/>
      <c r="DC175" s="53" t="s">
        <v>4001</v>
      </c>
      <c r="DD175" s="92"/>
      <c r="DE175" s="92"/>
    </row>
    <row r="176" spans="34:109" hidden="1">
      <c r="AH176" s="90"/>
      <c r="AI176" s="90"/>
      <c r="AJ176" s="90"/>
      <c r="AK176" s="90"/>
      <c r="AL176" s="47" t="str">
        <f t="shared" si="4"/>
        <v/>
      </c>
      <c r="AM176" s="47" t="str">
        <f t="shared" si="5"/>
        <v/>
      </c>
      <c r="AO176" s="90"/>
      <c r="AP176" s="43">
        <v>174</v>
      </c>
      <c r="AQ176" s="91"/>
      <c r="AR176" s="91"/>
      <c r="AS176" s="91"/>
      <c r="AT176" s="91"/>
      <c r="AU176" s="91"/>
      <c r="AV176" s="91"/>
      <c r="AW176" s="91"/>
      <c r="AX176" s="91"/>
      <c r="AY176" s="91"/>
      <c r="AZ176" s="91"/>
      <c r="BA176" s="91"/>
      <c r="BB176" s="91"/>
      <c r="BC176" s="91"/>
      <c r="BD176" s="91"/>
      <c r="BE176" s="91"/>
      <c r="BF176" s="91"/>
      <c r="BG176" s="91"/>
      <c r="BH176" s="91"/>
      <c r="BI176" s="91"/>
      <c r="BJ176" s="51" t="s">
        <v>4002</v>
      </c>
      <c r="BK176" s="51" t="s">
        <v>4003</v>
      </c>
      <c r="BL176" s="91"/>
      <c r="BM176" s="91"/>
      <c r="BN176" s="91"/>
      <c r="BO176" s="91"/>
      <c r="BP176" s="91"/>
      <c r="BQ176" s="91"/>
      <c r="BR176" s="91"/>
      <c r="BS176" s="91"/>
      <c r="BT176" s="51" t="s">
        <v>4004</v>
      </c>
      <c r="BU176" s="91"/>
      <c r="BV176" s="91"/>
      <c r="BW176" s="90"/>
      <c r="BX176" s="90"/>
      <c r="BY176" s="90"/>
      <c r="BZ176" s="92"/>
      <c r="CA176" s="92"/>
      <c r="CB176" s="92"/>
      <c r="CC176" s="92"/>
      <c r="CD176" s="92"/>
      <c r="CE176" s="92"/>
      <c r="CF176" s="92"/>
      <c r="CG176" s="92"/>
      <c r="CH176" s="92"/>
      <c r="CI176" s="92"/>
      <c r="CJ176" s="92"/>
      <c r="CK176" s="92"/>
      <c r="CL176" s="92"/>
      <c r="CM176" s="92"/>
      <c r="CN176" s="92"/>
      <c r="CO176" s="92"/>
      <c r="CP176" s="92"/>
      <c r="CQ176" s="92"/>
      <c r="CR176" s="92"/>
      <c r="CS176" s="53" t="s">
        <v>4005</v>
      </c>
      <c r="CT176" s="53" t="s">
        <v>4006</v>
      </c>
      <c r="CU176" s="92"/>
      <c r="CV176" s="92"/>
      <c r="CW176" s="92"/>
      <c r="CX176" s="92"/>
      <c r="CY176" s="92"/>
      <c r="CZ176" s="92"/>
      <c r="DA176" s="92"/>
      <c r="DB176" s="92"/>
      <c r="DC176" s="53" t="s">
        <v>4007</v>
      </c>
      <c r="DD176" s="92"/>
      <c r="DE176" s="92"/>
    </row>
    <row r="177" spans="34:109" hidden="1">
      <c r="AH177" s="90"/>
      <c r="AI177" s="90"/>
      <c r="AJ177" s="90"/>
      <c r="AK177" s="90"/>
      <c r="AL177" s="47" t="str">
        <f t="shared" si="4"/>
        <v/>
      </c>
      <c r="AM177" s="47" t="str">
        <f t="shared" si="5"/>
        <v/>
      </c>
      <c r="AO177" s="90"/>
      <c r="AP177" s="43">
        <v>175</v>
      </c>
      <c r="AQ177" s="91"/>
      <c r="AR177" s="91"/>
      <c r="AS177" s="91"/>
      <c r="AT177" s="91"/>
      <c r="AU177" s="91"/>
      <c r="AV177" s="91"/>
      <c r="AW177" s="91"/>
      <c r="AX177" s="91"/>
      <c r="AY177" s="91"/>
      <c r="AZ177" s="91"/>
      <c r="BA177" s="91"/>
      <c r="BB177" s="91"/>
      <c r="BC177" s="91"/>
      <c r="BD177" s="91"/>
      <c r="BE177" s="91"/>
      <c r="BF177" s="91"/>
      <c r="BG177" s="91"/>
      <c r="BH177" s="91"/>
      <c r="BI177" s="91"/>
      <c r="BJ177" s="51" t="s">
        <v>4008</v>
      </c>
      <c r="BK177" s="51" t="s">
        <v>4009</v>
      </c>
      <c r="BL177" s="91"/>
      <c r="BM177" s="91"/>
      <c r="BN177" s="91"/>
      <c r="BO177" s="91"/>
      <c r="BP177" s="91"/>
      <c r="BQ177" s="91"/>
      <c r="BR177" s="91"/>
      <c r="BS177" s="91"/>
      <c r="BT177" s="51" t="s">
        <v>4010</v>
      </c>
      <c r="BU177" s="91"/>
      <c r="BV177" s="91"/>
      <c r="BW177" s="90"/>
      <c r="BX177" s="90"/>
      <c r="BY177" s="90"/>
      <c r="BZ177" s="92"/>
      <c r="CA177" s="92"/>
      <c r="CB177" s="92"/>
      <c r="CC177" s="92"/>
      <c r="CD177" s="92"/>
      <c r="CE177" s="92"/>
      <c r="CF177" s="92"/>
      <c r="CG177" s="92"/>
      <c r="CH177" s="92"/>
      <c r="CI177" s="92"/>
      <c r="CJ177" s="92"/>
      <c r="CK177" s="92"/>
      <c r="CL177" s="92"/>
      <c r="CM177" s="92"/>
      <c r="CN177" s="92"/>
      <c r="CO177" s="92"/>
      <c r="CP177" s="92"/>
      <c r="CQ177" s="92"/>
      <c r="CR177" s="92"/>
      <c r="CS177" s="53" t="s">
        <v>4011</v>
      </c>
      <c r="CT177" s="53" t="s">
        <v>4012</v>
      </c>
      <c r="CU177" s="92"/>
      <c r="CV177" s="92"/>
      <c r="CW177" s="92"/>
      <c r="CX177" s="92"/>
      <c r="CY177" s="92"/>
      <c r="CZ177" s="92"/>
      <c r="DA177" s="92"/>
      <c r="DB177" s="92"/>
      <c r="DC177" s="53" t="s">
        <v>1987</v>
      </c>
      <c r="DD177" s="92"/>
      <c r="DE177" s="92"/>
    </row>
    <row r="178" spans="34:109" hidden="1">
      <c r="AH178" s="90"/>
      <c r="AI178" s="90"/>
      <c r="AJ178" s="90"/>
      <c r="AK178" s="90"/>
      <c r="AL178" s="47" t="str">
        <f t="shared" si="4"/>
        <v/>
      </c>
      <c r="AM178" s="47" t="str">
        <f t="shared" si="5"/>
        <v/>
      </c>
      <c r="AO178" s="90"/>
      <c r="AP178" s="43">
        <v>176</v>
      </c>
      <c r="AQ178" s="91"/>
      <c r="AR178" s="91"/>
      <c r="AS178" s="91"/>
      <c r="AT178" s="91"/>
      <c r="AU178" s="91"/>
      <c r="AV178" s="91"/>
      <c r="AW178" s="91"/>
      <c r="AX178" s="91"/>
      <c r="AY178" s="91"/>
      <c r="AZ178" s="91"/>
      <c r="BA178" s="91"/>
      <c r="BB178" s="91"/>
      <c r="BC178" s="91"/>
      <c r="BD178" s="91"/>
      <c r="BE178" s="91"/>
      <c r="BF178" s="91"/>
      <c r="BG178" s="91"/>
      <c r="BH178" s="91"/>
      <c r="BI178" s="91"/>
      <c r="BJ178" s="51" t="s">
        <v>4013</v>
      </c>
      <c r="BK178" s="51" t="s">
        <v>4014</v>
      </c>
      <c r="BL178" s="91"/>
      <c r="BM178" s="91"/>
      <c r="BN178" s="91"/>
      <c r="BO178" s="91"/>
      <c r="BP178" s="91"/>
      <c r="BQ178" s="91"/>
      <c r="BR178" s="91"/>
      <c r="BS178" s="91"/>
      <c r="BT178" s="51" t="s">
        <v>4015</v>
      </c>
      <c r="BU178" s="91"/>
      <c r="BV178" s="91"/>
      <c r="BW178" s="90"/>
      <c r="BX178" s="90"/>
      <c r="BY178" s="90"/>
      <c r="BZ178" s="92"/>
      <c r="CA178" s="92"/>
      <c r="CB178" s="92"/>
      <c r="CC178" s="92"/>
      <c r="CD178" s="92"/>
      <c r="CE178" s="92"/>
      <c r="CF178" s="92"/>
      <c r="CG178" s="92"/>
      <c r="CH178" s="92"/>
      <c r="CI178" s="92"/>
      <c r="CJ178" s="92"/>
      <c r="CK178" s="92"/>
      <c r="CL178" s="92"/>
      <c r="CM178" s="92"/>
      <c r="CN178" s="92"/>
      <c r="CO178" s="92"/>
      <c r="CP178" s="92"/>
      <c r="CQ178" s="92"/>
      <c r="CR178" s="92"/>
      <c r="CS178" s="53" t="s">
        <v>4016</v>
      </c>
      <c r="CT178" s="53" t="s">
        <v>4017</v>
      </c>
      <c r="CU178" s="92"/>
      <c r="CV178" s="92"/>
      <c r="CW178" s="92"/>
      <c r="CX178" s="92"/>
      <c r="CY178" s="92"/>
      <c r="CZ178" s="92"/>
      <c r="DA178" s="92"/>
      <c r="DB178" s="92"/>
      <c r="DC178" s="53" t="s">
        <v>4018</v>
      </c>
      <c r="DD178" s="92"/>
      <c r="DE178" s="92"/>
    </row>
    <row r="179" spans="34:109" hidden="1">
      <c r="AH179" s="90"/>
      <c r="AI179" s="90"/>
      <c r="AJ179" s="90"/>
      <c r="AK179" s="90"/>
      <c r="AL179" s="47" t="str">
        <f t="shared" si="4"/>
        <v/>
      </c>
      <c r="AM179" s="47" t="str">
        <f t="shared" si="5"/>
        <v/>
      </c>
      <c r="AO179" s="90"/>
      <c r="AP179" s="43">
        <v>177</v>
      </c>
      <c r="AQ179" s="91"/>
      <c r="AR179" s="91"/>
      <c r="AS179" s="91"/>
      <c r="AT179" s="91"/>
      <c r="AU179" s="91"/>
      <c r="AV179" s="91"/>
      <c r="AW179" s="91"/>
      <c r="AX179" s="91"/>
      <c r="AY179" s="91"/>
      <c r="AZ179" s="91"/>
      <c r="BA179" s="91"/>
      <c r="BB179" s="91"/>
      <c r="BC179" s="91"/>
      <c r="BD179" s="91"/>
      <c r="BE179" s="91"/>
      <c r="BF179" s="91"/>
      <c r="BG179" s="91"/>
      <c r="BH179" s="91"/>
      <c r="BI179" s="91"/>
      <c r="BJ179" s="51" t="s">
        <v>4019</v>
      </c>
      <c r="BK179" s="51" t="s">
        <v>4020</v>
      </c>
      <c r="BL179" s="91"/>
      <c r="BM179" s="91"/>
      <c r="BN179" s="91"/>
      <c r="BO179" s="91"/>
      <c r="BP179" s="91"/>
      <c r="BQ179" s="91"/>
      <c r="BR179" s="91"/>
      <c r="BS179" s="91"/>
      <c r="BT179" s="51" t="s">
        <v>4021</v>
      </c>
      <c r="BU179" s="91"/>
      <c r="BV179" s="91"/>
      <c r="BW179" s="90"/>
      <c r="BX179" s="90"/>
      <c r="BY179" s="90"/>
      <c r="BZ179" s="92"/>
      <c r="CA179" s="92"/>
      <c r="CB179" s="92"/>
      <c r="CC179" s="92"/>
      <c r="CD179" s="92"/>
      <c r="CE179" s="92"/>
      <c r="CF179" s="92"/>
      <c r="CG179" s="92"/>
      <c r="CH179" s="92"/>
      <c r="CI179" s="92"/>
      <c r="CJ179" s="92"/>
      <c r="CK179" s="92"/>
      <c r="CL179" s="92"/>
      <c r="CM179" s="92"/>
      <c r="CN179" s="92"/>
      <c r="CO179" s="92"/>
      <c r="CP179" s="92"/>
      <c r="CQ179" s="92"/>
      <c r="CR179" s="92"/>
      <c r="CS179" s="53" t="s">
        <v>4022</v>
      </c>
      <c r="CT179" s="53" t="s">
        <v>4023</v>
      </c>
      <c r="CU179" s="92"/>
      <c r="CV179" s="92"/>
      <c r="CW179" s="92"/>
      <c r="CX179" s="92"/>
      <c r="CY179" s="92"/>
      <c r="CZ179" s="92"/>
      <c r="DA179" s="92"/>
      <c r="DB179" s="92"/>
      <c r="DC179" s="53" t="s">
        <v>4024</v>
      </c>
      <c r="DD179" s="92"/>
      <c r="DE179" s="92"/>
    </row>
    <row r="180" spans="34:109" hidden="1">
      <c r="AH180" s="90"/>
      <c r="AI180" s="90"/>
      <c r="AJ180" s="90"/>
      <c r="AK180" s="90"/>
      <c r="AL180" s="47" t="str">
        <f t="shared" si="4"/>
        <v/>
      </c>
      <c r="AM180" s="47" t="str">
        <f t="shared" si="5"/>
        <v/>
      </c>
      <c r="AO180" s="90"/>
      <c r="AP180" s="43">
        <v>178</v>
      </c>
      <c r="AQ180" s="91"/>
      <c r="AR180" s="91"/>
      <c r="AS180" s="91"/>
      <c r="AT180" s="91"/>
      <c r="AU180" s="91"/>
      <c r="AV180" s="91"/>
      <c r="AW180" s="91"/>
      <c r="AX180" s="91"/>
      <c r="AY180" s="91"/>
      <c r="AZ180" s="91"/>
      <c r="BA180" s="91"/>
      <c r="BB180" s="91"/>
      <c r="BC180" s="91"/>
      <c r="BD180" s="91"/>
      <c r="BE180" s="91"/>
      <c r="BF180" s="91"/>
      <c r="BG180" s="91"/>
      <c r="BH180" s="91"/>
      <c r="BI180" s="91"/>
      <c r="BJ180" s="51" t="s">
        <v>4025</v>
      </c>
      <c r="BK180" s="51" t="s">
        <v>4026</v>
      </c>
      <c r="BL180" s="91"/>
      <c r="BM180" s="91"/>
      <c r="BN180" s="91"/>
      <c r="BO180" s="91"/>
      <c r="BP180" s="91"/>
      <c r="BQ180" s="91"/>
      <c r="BR180" s="91"/>
      <c r="BS180" s="91"/>
      <c r="BT180" s="51" t="s">
        <v>4027</v>
      </c>
      <c r="BU180" s="91"/>
      <c r="BV180" s="91"/>
      <c r="BW180" s="90"/>
      <c r="BX180" s="90"/>
      <c r="BY180" s="90"/>
      <c r="BZ180" s="92"/>
      <c r="CA180" s="92"/>
      <c r="CB180" s="92"/>
      <c r="CC180" s="92"/>
      <c r="CD180" s="92"/>
      <c r="CE180" s="92"/>
      <c r="CF180" s="92"/>
      <c r="CG180" s="92"/>
      <c r="CH180" s="92"/>
      <c r="CI180" s="92"/>
      <c r="CJ180" s="92"/>
      <c r="CK180" s="92"/>
      <c r="CL180" s="92"/>
      <c r="CM180" s="92"/>
      <c r="CN180" s="92"/>
      <c r="CO180" s="92"/>
      <c r="CP180" s="92"/>
      <c r="CQ180" s="92"/>
      <c r="CR180" s="92"/>
      <c r="CS180" s="53" t="s">
        <v>4028</v>
      </c>
      <c r="CT180" s="53" t="s">
        <v>4029</v>
      </c>
      <c r="CU180" s="92"/>
      <c r="CV180" s="92"/>
      <c r="CW180" s="92"/>
      <c r="CX180" s="92"/>
      <c r="CY180" s="92"/>
      <c r="CZ180" s="92"/>
      <c r="DA180" s="92"/>
      <c r="DB180" s="92"/>
      <c r="DC180" s="53" t="s">
        <v>4030</v>
      </c>
      <c r="DD180" s="92"/>
      <c r="DE180" s="92"/>
    </row>
    <row r="181" spans="34:109" hidden="1">
      <c r="AH181" s="90"/>
      <c r="AI181" s="90"/>
      <c r="AJ181" s="90"/>
      <c r="AK181" s="90"/>
      <c r="AL181" s="47" t="str">
        <f t="shared" si="4"/>
        <v/>
      </c>
      <c r="AM181" s="47" t="str">
        <f t="shared" si="5"/>
        <v/>
      </c>
      <c r="AO181" s="90"/>
      <c r="AP181" s="43">
        <v>179</v>
      </c>
      <c r="AQ181" s="91"/>
      <c r="AR181" s="91"/>
      <c r="AS181" s="91"/>
      <c r="AT181" s="91"/>
      <c r="AU181" s="91"/>
      <c r="AV181" s="91"/>
      <c r="AW181" s="91"/>
      <c r="AX181" s="91"/>
      <c r="AY181" s="91"/>
      <c r="AZ181" s="91"/>
      <c r="BA181" s="91"/>
      <c r="BB181" s="91"/>
      <c r="BC181" s="91"/>
      <c r="BD181" s="91"/>
      <c r="BE181" s="91"/>
      <c r="BF181" s="91"/>
      <c r="BG181" s="91"/>
      <c r="BH181" s="91"/>
      <c r="BI181" s="91"/>
      <c r="BJ181" s="51" t="s">
        <v>4031</v>
      </c>
      <c r="BK181" s="51" t="s">
        <v>4032</v>
      </c>
      <c r="BL181" s="91"/>
      <c r="BM181" s="91"/>
      <c r="BN181" s="91"/>
      <c r="BO181" s="91"/>
      <c r="BP181" s="91"/>
      <c r="BQ181" s="91"/>
      <c r="BR181" s="91"/>
      <c r="BS181" s="91"/>
      <c r="BT181" s="51" t="s">
        <v>4033</v>
      </c>
      <c r="BU181" s="91"/>
      <c r="BV181" s="91"/>
      <c r="BW181" s="90"/>
      <c r="BX181" s="90"/>
      <c r="BY181" s="90"/>
      <c r="BZ181" s="92"/>
      <c r="CA181" s="92"/>
      <c r="CB181" s="92"/>
      <c r="CC181" s="92"/>
      <c r="CD181" s="92"/>
      <c r="CE181" s="92"/>
      <c r="CF181" s="92"/>
      <c r="CG181" s="92"/>
      <c r="CH181" s="92"/>
      <c r="CI181" s="92"/>
      <c r="CJ181" s="92"/>
      <c r="CK181" s="92"/>
      <c r="CL181" s="92"/>
      <c r="CM181" s="92"/>
      <c r="CN181" s="92"/>
      <c r="CO181" s="92"/>
      <c r="CP181" s="92"/>
      <c r="CQ181" s="92"/>
      <c r="CR181" s="92"/>
      <c r="CS181" s="53" t="s">
        <v>4034</v>
      </c>
      <c r="CT181" s="53" t="s">
        <v>4035</v>
      </c>
      <c r="CU181" s="92"/>
      <c r="CV181" s="92"/>
      <c r="CW181" s="92"/>
      <c r="CX181" s="92"/>
      <c r="CY181" s="92"/>
      <c r="CZ181" s="92"/>
      <c r="DA181" s="92"/>
      <c r="DB181" s="92"/>
      <c r="DC181" s="53" t="s">
        <v>4036</v>
      </c>
      <c r="DD181" s="92"/>
      <c r="DE181" s="92"/>
    </row>
    <row r="182" spans="34:109" hidden="1">
      <c r="AH182" s="90"/>
      <c r="AI182" s="90"/>
      <c r="AJ182" s="90"/>
      <c r="AK182" s="90"/>
      <c r="AL182" s="47" t="str">
        <f t="shared" si="4"/>
        <v/>
      </c>
      <c r="AM182" s="47" t="str">
        <f t="shared" si="5"/>
        <v/>
      </c>
      <c r="AO182" s="90"/>
      <c r="AP182" s="43">
        <v>180</v>
      </c>
      <c r="AQ182" s="91"/>
      <c r="AR182" s="91"/>
      <c r="AS182" s="91"/>
      <c r="AT182" s="91"/>
      <c r="AU182" s="91"/>
      <c r="AV182" s="91"/>
      <c r="AW182" s="91"/>
      <c r="AX182" s="91"/>
      <c r="AY182" s="91"/>
      <c r="AZ182" s="91"/>
      <c r="BA182" s="91"/>
      <c r="BB182" s="91"/>
      <c r="BC182" s="91"/>
      <c r="BD182" s="91"/>
      <c r="BE182" s="91"/>
      <c r="BF182" s="91"/>
      <c r="BG182" s="91"/>
      <c r="BH182" s="91"/>
      <c r="BI182" s="91"/>
      <c r="BJ182" s="51" t="s">
        <v>4037</v>
      </c>
      <c r="BK182" s="51" t="s">
        <v>4038</v>
      </c>
      <c r="BL182" s="91"/>
      <c r="BM182" s="91"/>
      <c r="BN182" s="91"/>
      <c r="BO182" s="91"/>
      <c r="BP182" s="91"/>
      <c r="BQ182" s="91"/>
      <c r="BR182" s="91"/>
      <c r="BS182" s="91"/>
      <c r="BT182" s="51" t="s">
        <v>4039</v>
      </c>
      <c r="BU182" s="91"/>
      <c r="BV182" s="91"/>
      <c r="BW182" s="90"/>
      <c r="BX182" s="90"/>
      <c r="BY182" s="90"/>
      <c r="BZ182" s="92"/>
      <c r="CA182" s="92"/>
      <c r="CB182" s="92"/>
      <c r="CC182" s="92"/>
      <c r="CD182" s="92"/>
      <c r="CE182" s="92"/>
      <c r="CF182" s="92"/>
      <c r="CG182" s="92"/>
      <c r="CH182" s="92"/>
      <c r="CI182" s="92"/>
      <c r="CJ182" s="92"/>
      <c r="CK182" s="92"/>
      <c r="CL182" s="92"/>
      <c r="CM182" s="92"/>
      <c r="CN182" s="92"/>
      <c r="CO182" s="92"/>
      <c r="CP182" s="92"/>
      <c r="CQ182" s="92"/>
      <c r="CR182" s="92"/>
      <c r="CS182" s="53" t="s">
        <v>4040</v>
      </c>
      <c r="CT182" s="53" t="s">
        <v>4041</v>
      </c>
      <c r="CU182" s="92"/>
      <c r="CV182" s="92"/>
      <c r="CW182" s="92"/>
      <c r="CX182" s="92"/>
      <c r="CY182" s="92"/>
      <c r="CZ182" s="92"/>
      <c r="DA182" s="92"/>
      <c r="DB182" s="92"/>
      <c r="DC182" s="53" t="s">
        <v>4042</v>
      </c>
      <c r="DD182" s="92"/>
      <c r="DE182" s="92"/>
    </row>
    <row r="183" spans="34:109" hidden="1">
      <c r="AH183" s="90"/>
      <c r="AI183" s="90"/>
      <c r="AJ183" s="90"/>
      <c r="AK183" s="90"/>
      <c r="AL183" s="47" t="str">
        <f t="shared" si="4"/>
        <v/>
      </c>
      <c r="AM183" s="47" t="str">
        <f t="shared" si="5"/>
        <v/>
      </c>
      <c r="AO183" s="90"/>
      <c r="AP183" s="43">
        <v>181</v>
      </c>
      <c r="AQ183" s="91"/>
      <c r="AR183" s="91"/>
      <c r="AS183" s="91"/>
      <c r="AT183" s="91"/>
      <c r="AU183" s="91"/>
      <c r="AV183" s="91"/>
      <c r="AW183" s="91"/>
      <c r="AX183" s="91"/>
      <c r="AY183" s="91"/>
      <c r="AZ183" s="91"/>
      <c r="BA183" s="91"/>
      <c r="BB183" s="91"/>
      <c r="BC183" s="91"/>
      <c r="BD183" s="91"/>
      <c r="BE183" s="91"/>
      <c r="BF183" s="91"/>
      <c r="BG183" s="91"/>
      <c r="BH183" s="91"/>
      <c r="BI183" s="91"/>
      <c r="BJ183" s="51" t="s">
        <v>4043</v>
      </c>
      <c r="BK183" s="51" t="s">
        <v>4044</v>
      </c>
      <c r="BL183" s="91"/>
      <c r="BM183" s="91"/>
      <c r="BN183" s="91"/>
      <c r="BO183" s="91"/>
      <c r="BP183" s="91"/>
      <c r="BQ183" s="91"/>
      <c r="BR183" s="91"/>
      <c r="BS183" s="91"/>
      <c r="BT183" s="51" t="s">
        <v>4045</v>
      </c>
      <c r="BU183" s="91"/>
      <c r="BV183" s="91"/>
      <c r="BW183" s="90"/>
      <c r="BX183" s="90"/>
      <c r="BY183" s="90"/>
      <c r="BZ183" s="92"/>
      <c r="CA183" s="92"/>
      <c r="CB183" s="92"/>
      <c r="CC183" s="92"/>
      <c r="CD183" s="92"/>
      <c r="CE183" s="92"/>
      <c r="CF183" s="92"/>
      <c r="CG183" s="92"/>
      <c r="CH183" s="92"/>
      <c r="CI183" s="92"/>
      <c r="CJ183" s="92"/>
      <c r="CK183" s="92"/>
      <c r="CL183" s="92"/>
      <c r="CM183" s="92"/>
      <c r="CN183" s="92"/>
      <c r="CO183" s="92"/>
      <c r="CP183" s="92"/>
      <c r="CQ183" s="92"/>
      <c r="CR183" s="92"/>
      <c r="CS183" s="53" t="s">
        <v>4046</v>
      </c>
      <c r="CT183" s="53" t="s">
        <v>4047</v>
      </c>
      <c r="CU183" s="92"/>
      <c r="CV183" s="92"/>
      <c r="CW183" s="92"/>
      <c r="CX183" s="92"/>
      <c r="CY183" s="92"/>
      <c r="CZ183" s="92"/>
      <c r="DA183" s="92"/>
      <c r="DB183" s="92"/>
      <c r="DC183" s="53" t="s">
        <v>4048</v>
      </c>
      <c r="DD183" s="92"/>
      <c r="DE183" s="92"/>
    </row>
    <row r="184" spans="34:109" hidden="1">
      <c r="AH184" s="90"/>
      <c r="AI184" s="90"/>
      <c r="AJ184" s="90"/>
      <c r="AK184" s="90"/>
      <c r="AL184" s="47" t="str">
        <f t="shared" si="4"/>
        <v/>
      </c>
      <c r="AM184" s="47" t="str">
        <f t="shared" si="5"/>
        <v/>
      </c>
      <c r="AO184" s="90"/>
      <c r="AP184" s="43">
        <v>182</v>
      </c>
      <c r="AQ184" s="91"/>
      <c r="AR184" s="91"/>
      <c r="AS184" s="91"/>
      <c r="AT184" s="91"/>
      <c r="AU184" s="91"/>
      <c r="AV184" s="91"/>
      <c r="AW184" s="91"/>
      <c r="AX184" s="91"/>
      <c r="AY184" s="91"/>
      <c r="AZ184" s="91"/>
      <c r="BA184" s="91"/>
      <c r="BB184" s="91"/>
      <c r="BC184" s="91"/>
      <c r="BD184" s="91"/>
      <c r="BE184" s="91"/>
      <c r="BF184" s="91"/>
      <c r="BG184" s="91"/>
      <c r="BH184" s="91"/>
      <c r="BI184" s="91"/>
      <c r="BJ184" s="51" t="s">
        <v>4049</v>
      </c>
      <c r="BK184" s="51" t="s">
        <v>4050</v>
      </c>
      <c r="BL184" s="91"/>
      <c r="BM184" s="91"/>
      <c r="BN184" s="91"/>
      <c r="BO184" s="91"/>
      <c r="BP184" s="91"/>
      <c r="BQ184" s="91"/>
      <c r="BR184" s="91"/>
      <c r="BS184" s="91"/>
      <c r="BT184" s="51" t="s">
        <v>4051</v>
      </c>
      <c r="BU184" s="91"/>
      <c r="BV184" s="91"/>
      <c r="BW184" s="90"/>
      <c r="BX184" s="90"/>
      <c r="BY184" s="90"/>
      <c r="BZ184" s="92"/>
      <c r="CA184" s="92"/>
      <c r="CB184" s="92"/>
      <c r="CC184" s="92"/>
      <c r="CD184" s="92"/>
      <c r="CE184" s="92"/>
      <c r="CF184" s="92"/>
      <c r="CG184" s="92"/>
      <c r="CH184" s="92"/>
      <c r="CI184" s="92"/>
      <c r="CJ184" s="92"/>
      <c r="CK184" s="92"/>
      <c r="CL184" s="92"/>
      <c r="CM184" s="92"/>
      <c r="CN184" s="92"/>
      <c r="CO184" s="92"/>
      <c r="CP184" s="92"/>
      <c r="CQ184" s="92"/>
      <c r="CR184" s="92"/>
      <c r="CS184" s="53" t="s">
        <v>4052</v>
      </c>
      <c r="CT184" s="53" t="s">
        <v>4053</v>
      </c>
      <c r="CU184" s="92"/>
      <c r="CV184" s="92"/>
      <c r="CW184" s="92"/>
      <c r="CX184" s="92"/>
      <c r="CY184" s="92"/>
      <c r="CZ184" s="92"/>
      <c r="DA184" s="92"/>
      <c r="DB184" s="92"/>
      <c r="DC184" s="53" t="s">
        <v>4054</v>
      </c>
      <c r="DD184" s="92"/>
      <c r="DE184" s="92"/>
    </row>
    <row r="185" spans="34:109" hidden="1">
      <c r="AH185" s="90"/>
      <c r="AI185" s="90"/>
      <c r="AJ185" s="90"/>
      <c r="AK185" s="90"/>
      <c r="AL185" s="47" t="str">
        <f t="shared" si="4"/>
        <v/>
      </c>
      <c r="AM185" s="47" t="str">
        <f t="shared" si="5"/>
        <v/>
      </c>
      <c r="AO185" s="90"/>
      <c r="AP185" s="43">
        <v>183</v>
      </c>
      <c r="AQ185" s="91"/>
      <c r="AR185" s="91"/>
      <c r="AS185" s="91"/>
      <c r="AT185" s="91"/>
      <c r="AU185" s="91"/>
      <c r="AV185" s="91"/>
      <c r="AW185" s="91"/>
      <c r="AX185" s="91"/>
      <c r="AY185" s="91"/>
      <c r="AZ185" s="91"/>
      <c r="BA185" s="91"/>
      <c r="BB185" s="91"/>
      <c r="BC185" s="91"/>
      <c r="BD185" s="91"/>
      <c r="BE185" s="91"/>
      <c r="BF185" s="91"/>
      <c r="BG185" s="91"/>
      <c r="BH185" s="91"/>
      <c r="BI185" s="91"/>
      <c r="BJ185" s="51" t="s">
        <v>4055</v>
      </c>
      <c r="BK185" s="51" t="s">
        <v>4056</v>
      </c>
      <c r="BL185" s="91"/>
      <c r="BM185" s="91"/>
      <c r="BN185" s="91"/>
      <c r="BO185" s="91"/>
      <c r="BP185" s="91"/>
      <c r="BQ185" s="91"/>
      <c r="BR185" s="91"/>
      <c r="BS185" s="91"/>
      <c r="BT185" s="51" t="s">
        <v>4057</v>
      </c>
      <c r="BU185" s="91"/>
      <c r="BV185" s="91"/>
      <c r="BW185" s="90"/>
      <c r="BX185" s="90"/>
      <c r="BY185" s="90"/>
      <c r="BZ185" s="92"/>
      <c r="CA185" s="92"/>
      <c r="CB185" s="92"/>
      <c r="CC185" s="92"/>
      <c r="CD185" s="92"/>
      <c r="CE185" s="92"/>
      <c r="CF185" s="92"/>
      <c r="CG185" s="92"/>
      <c r="CH185" s="92"/>
      <c r="CI185" s="92"/>
      <c r="CJ185" s="92"/>
      <c r="CK185" s="92"/>
      <c r="CL185" s="92"/>
      <c r="CM185" s="92"/>
      <c r="CN185" s="92"/>
      <c r="CO185" s="92"/>
      <c r="CP185" s="92"/>
      <c r="CQ185" s="92"/>
      <c r="CR185" s="92"/>
      <c r="CS185" s="53" t="s">
        <v>4058</v>
      </c>
      <c r="CT185" s="53" t="s">
        <v>4059</v>
      </c>
      <c r="CU185" s="92"/>
      <c r="CV185" s="92"/>
      <c r="CW185" s="92"/>
      <c r="CX185" s="92"/>
      <c r="CY185" s="92"/>
      <c r="CZ185" s="92"/>
      <c r="DA185" s="92"/>
      <c r="DB185" s="92"/>
      <c r="DC185" s="53" t="s">
        <v>4060</v>
      </c>
      <c r="DD185" s="92"/>
      <c r="DE185" s="92"/>
    </row>
    <row r="186" spans="34:109" hidden="1">
      <c r="AH186" s="90"/>
      <c r="AI186" s="90"/>
      <c r="AJ186" s="90"/>
      <c r="AK186" s="90"/>
      <c r="AL186" s="47" t="str">
        <f t="shared" si="4"/>
        <v/>
      </c>
      <c r="AM186" s="47" t="str">
        <f t="shared" si="5"/>
        <v/>
      </c>
      <c r="AO186" s="90"/>
      <c r="AP186" s="43">
        <v>184</v>
      </c>
      <c r="AQ186" s="91"/>
      <c r="AR186" s="91"/>
      <c r="AS186" s="91"/>
      <c r="AT186" s="91"/>
      <c r="AU186" s="91"/>
      <c r="AV186" s="91"/>
      <c r="AW186" s="91"/>
      <c r="AX186" s="91"/>
      <c r="AY186" s="91"/>
      <c r="AZ186" s="91"/>
      <c r="BA186" s="91"/>
      <c r="BB186" s="91"/>
      <c r="BC186" s="91"/>
      <c r="BD186" s="91"/>
      <c r="BE186" s="91"/>
      <c r="BF186" s="91"/>
      <c r="BG186" s="91"/>
      <c r="BH186" s="91"/>
      <c r="BI186" s="91"/>
      <c r="BJ186" s="51" t="s">
        <v>4061</v>
      </c>
      <c r="BK186" s="51" t="s">
        <v>4062</v>
      </c>
      <c r="BL186" s="91"/>
      <c r="BM186" s="91"/>
      <c r="BN186" s="91"/>
      <c r="BO186" s="91"/>
      <c r="BP186" s="91"/>
      <c r="BQ186" s="91"/>
      <c r="BR186" s="91"/>
      <c r="BS186" s="91"/>
      <c r="BT186" s="51" t="s">
        <v>4063</v>
      </c>
      <c r="BU186" s="91"/>
      <c r="BV186" s="91"/>
      <c r="BW186" s="90"/>
      <c r="BX186" s="90"/>
      <c r="BY186" s="90"/>
      <c r="BZ186" s="92"/>
      <c r="CA186" s="92"/>
      <c r="CB186" s="92"/>
      <c r="CC186" s="92"/>
      <c r="CD186" s="92"/>
      <c r="CE186" s="92"/>
      <c r="CF186" s="92"/>
      <c r="CG186" s="92"/>
      <c r="CH186" s="92"/>
      <c r="CI186" s="92"/>
      <c r="CJ186" s="92"/>
      <c r="CK186" s="92"/>
      <c r="CL186" s="92"/>
      <c r="CM186" s="92"/>
      <c r="CN186" s="92"/>
      <c r="CO186" s="92"/>
      <c r="CP186" s="92"/>
      <c r="CQ186" s="92"/>
      <c r="CR186" s="92"/>
      <c r="CS186" s="53" t="s">
        <v>4064</v>
      </c>
      <c r="CT186" s="53" t="s">
        <v>4065</v>
      </c>
      <c r="CU186" s="92"/>
      <c r="CV186" s="92"/>
      <c r="CW186" s="92"/>
      <c r="CX186" s="92"/>
      <c r="CY186" s="92"/>
      <c r="CZ186" s="92"/>
      <c r="DA186" s="92"/>
      <c r="DB186" s="92"/>
      <c r="DC186" s="53" t="s">
        <v>4066</v>
      </c>
      <c r="DD186" s="92"/>
      <c r="DE186" s="92"/>
    </row>
    <row r="187" spans="34:109" hidden="1">
      <c r="AH187" s="90"/>
      <c r="AI187" s="90"/>
      <c r="AJ187" s="90"/>
      <c r="AK187" s="90"/>
      <c r="AL187" s="47" t="str">
        <f t="shared" si="4"/>
        <v/>
      </c>
      <c r="AM187" s="47" t="str">
        <f t="shared" si="5"/>
        <v/>
      </c>
      <c r="AO187" s="90"/>
      <c r="AP187" s="43">
        <v>185</v>
      </c>
      <c r="AQ187" s="91"/>
      <c r="AR187" s="91"/>
      <c r="AS187" s="91"/>
      <c r="AT187" s="91"/>
      <c r="AU187" s="91"/>
      <c r="AV187" s="91"/>
      <c r="AW187" s="91"/>
      <c r="AX187" s="91"/>
      <c r="AY187" s="91"/>
      <c r="AZ187" s="91"/>
      <c r="BA187" s="91"/>
      <c r="BB187" s="91"/>
      <c r="BC187" s="91"/>
      <c r="BD187" s="91"/>
      <c r="BE187" s="91"/>
      <c r="BF187" s="91"/>
      <c r="BG187" s="91"/>
      <c r="BH187" s="91"/>
      <c r="BI187" s="91"/>
      <c r="BJ187" s="51" t="s">
        <v>4067</v>
      </c>
      <c r="BK187" s="51" t="s">
        <v>4068</v>
      </c>
      <c r="BL187" s="91"/>
      <c r="BM187" s="91"/>
      <c r="BN187" s="91"/>
      <c r="BO187" s="91"/>
      <c r="BP187" s="91"/>
      <c r="BQ187" s="91"/>
      <c r="BR187" s="91"/>
      <c r="BS187" s="91"/>
      <c r="BT187" s="51" t="s">
        <v>4069</v>
      </c>
      <c r="BU187" s="91"/>
      <c r="BV187" s="91"/>
      <c r="BW187" s="90"/>
      <c r="BX187" s="90"/>
      <c r="BY187" s="90"/>
      <c r="BZ187" s="92"/>
      <c r="CA187" s="92"/>
      <c r="CB187" s="92"/>
      <c r="CC187" s="92"/>
      <c r="CD187" s="92"/>
      <c r="CE187" s="92"/>
      <c r="CF187" s="92"/>
      <c r="CG187" s="92"/>
      <c r="CH187" s="92"/>
      <c r="CI187" s="92"/>
      <c r="CJ187" s="92"/>
      <c r="CK187" s="92"/>
      <c r="CL187" s="92"/>
      <c r="CM187" s="92"/>
      <c r="CN187" s="92"/>
      <c r="CO187" s="92"/>
      <c r="CP187" s="92"/>
      <c r="CQ187" s="92"/>
      <c r="CR187" s="92"/>
      <c r="CS187" s="53" t="s">
        <v>4070</v>
      </c>
      <c r="CT187" s="53" t="s">
        <v>4071</v>
      </c>
      <c r="CU187" s="92"/>
      <c r="CV187" s="92"/>
      <c r="CW187" s="92"/>
      <c r="CX187" s="92"/>
      <c r="CY187" s="92"/>
      <c r="CZ187" s="92"/>
      <c r="DA187" s="92"/>
      <c r="DB187" s="92"/>
      <c r="DC187" s="53" t="s">
        <v>4072</v>
      </c>
      <c r="DD187" s="92"/>
      <c r="DE187" s="92"/>
    </row>
    <row r="188" spans="34:109" hidden="1">
      <c r="AH188" s="90"/>
      <c r="AI188" s="90"/>
      <c r="AJ188" s="90"/>
      <c r="AK188" s="90"/>
      <c r="AL188" s="47" t="str">
        <f t="shared" si="4"/>
        <v/>
      </c>
      <c r="AM188" s="47" t="str">
        <f t="shared" si="5"/>
        <v/>
      </c>
      <c r="AO188" s="90"/>
      <c r="AP188" s="43">
        <v>186</v>
      </c>
      <c r="AQ188" s="91"/>
      <c r="AR188" s="91"/>
      <c r="AS188" s="91"/>
      <c r="AT188" s="91"/>
      <c r="AU188" s="91"/>
      <c r="AV188" s="91"/>
      <c r="AW188" s="91"/>
      <c r="AX188" s="91"/>
      <c r="AY188" s="91"/>
      <c r="AZ188" s="91"/>
      <c r="BA188" s="91"/>
      <c r="BB188" s="91"/>
      <c r="BC188" s="91"/>
      <c r="BD188" s="91"/>
      <c r="BE188" s="91"/>
      <c r="BF188" s="91"/>
      <c r="BG188" s="91"/>
      <c r="BH188" s="91"/>
      <c r="BI188" s="91"/>
      <c r="BJ188" s="51" t="s">
        <v>4073</v>
      </c>
      <c r="BK188" s="51" t="s">
        <v>4074</v>
      </c>
      <c r="BL188" s="91"/>
      <c r="BM188" s="91"/>
      <c r="BN188" s="91"/>
      <c r="BO188" s="91"/>
      <c r="BP188" s="91"/>
      <c r="BQ188" s="91"/>
      <c r="BR188" s="91"/>
      <c r="BS188" s="91"/>
      <c r="BT188" s="51" t="s">
        <v>4075</v>
      </c>
      <c r="BU188" s="91"/>
      <c r="BV188" s="91"/>
      <c r="BW188" s="90"/>
      <c r="BX188" s="90"/>
      <c r="BY188" s="90"/>
      <c r="BZ188" s="92"/>
      <c r="CA188" s="92"/>
      <c r="CB188" s="92"/>
      <c r="CC188" s="92"/>
      <c r="CD188" s="92"/>
      <c r="CE188" s="92"/>
      <c r="CF188" s="92"/>
      <c r="CG188" s="92"/>
      <c r="CH188" s="92"/>
      <c r="CI188" s="92"/>
      <c r="CJ188" s="92"/>
      <c r="CK188" s="92"/>
      <c r="CL188" s="92"/>
      <c r="CM188" s="92"/>
      <c r="CN188" s="92"/>
      <c r="CO188" s="92"/>
      <c r="CP188" s="92"/>
      <c r="CQ188" s="92"/>
      <c r="CR188" s="92"/>
      <c r="CS188" s="53" t="s">
        <v>4076</v>
      </c>
      <c r="CT188" s="53" t="s">
        <v>4077</v>
      </c>
      <c r="CU188" s="92"/>
      <c r="CV188" s="92"/>
      <c r="CW188" s="92"/>
      <c r="CX188" s="92"/>
      <c r="CY188" s="92"/>
      <c r="CZ188" s="92"/>
      <c r="DA188" s="92"/>
      <c r="DB188" s="92"/>
      <c r="DC188" s="53" t="s">
        <v>4078</v>
      </c>
      <c r="DD188" s="92"/>
      <c r="DE188" s="92"/>
    </row>
    <row r="189" spans="34:109" hidden="1">
      <c r="AH189" s="90"/>
      <c r="AI189" s="90"/>
      <c r="AJ189" s="90"/>
      <c r="AK189" s="90"/>
      <c r="AL189" s="47" t="str">
        <f t="shared" si="4"/>
        <v/>
      </c>
      <c r="AM189" s="47" t="str">
        <f t="shared" si="5"/>
        <v/>
      </c>
      <c r="AO189" s="90"/>
      <c r="AP189" s="43">
        <v>187</v>
      </c>
      <c r="AQ189" s="91"/>
      <c r="AR189" s="91"/>
      <c r="AS189" s="91"/>
      <c r="AT189" s="91"/>
      <c r="AU189" s="91"/>
      <c r="AV189" s="91"/>
      <c r="AW189" s="91"/>
      <c r="AX189" s="91"/>
      <c r="AY189" s="91"/>
      <c r="AZ189" s="91"/>
      <c r="BA189" s="91"/>
      <c r="BB189" s="91"/>
      <c r="BC189" s="91"/>
      <c r="BD189" s="91"/>
      <c r="BE189" s="91"/>
      <c r="BF189" s="91"/>
      <c r="BG189" s="91"/>
      <c r="BH189" s="91"/>
      <c r="BI189" s="91"/>
      <c r="BJ189" s="51" t="s">
        <v>4079</v>
      </c>
      <c r="BK189" s="51" t="s">
        <v>4080</v>
      </c>
      <c r="BL189" s="91"/>
      <c r="BM189" s="91"/>
      <c r="BN189" s="91"/>
      <c r="BO189" s="91"/>
      <c r="BP189" s="91"/>
      <c r="BQ189" s="91"/>
      <c r="BR189" s="91"/>
      <c r="BS189" s="91"/>
      <c r="BT189" s="51" t="s">
        <v>4081</v>
      </c>
      <c r="BU189" s="91"/>
      <c r="BV189" s="91"/>
      <c r="BW189" s="90"/>
      <c r="BX189" s="90"/>
      <c r="BY189" s="90"/>
      <c r="BZ189" s="92"/>
      <c r="CA189" s="92"/>
      <c r="CB189" s="92"/>
      <c r="CC189" s="92"/>
      <c r="CD189" s="92"/>
      <c r="CE189" s="92"/>
      <c r="CF189" s="92"/>
      <c r="CG189" s="92"/>
      <c r="CH189" s="92"/>
      <c r="CI189" s="92"/>
      <c r="CJ189" s="92"/>
      <c r="CK189" s="92"/>
      <c r="CL189" s="92"/>
      <c r="CM189" s="92"/>
      <c r="CN189" s="92"/>
      <c r="CO189" s="92"/>
      <c r="CP189" s="92"/>
      <c r="CQ189" s="92"/>
      <c r="CR189" s="92"/>
      <c r="CS189" s="53" t="s">
        <v>4082</v>
      </c>
      <c r="CT189" s="53" t="s">
        <v>4083</v>
      </c>
      <c r="CU189" s="92"/>
      <c r="CV189" s="92"/>
      <c r="CW189" s="92"/>
      <c r="CX189" s="92"/>
      <c r="CY189" s="92"/>
      <c r="CZ189" s="92"/>
      <c r="DA189" s="92"/>
      <c r="DB189" s="92"/>
      <c r="DC189" s="53" t="s">
        <v>3381</v>
      </c>
      <c r="DD189" s="92"/>
      <c r="DE189" s="92"/>
    </row>
    <row r="190" spans="34:109" hidden="1">
      <c r="AH190" s="90"/>
      <c r="AI190" s="90"/>
      <c r="AJ190" s="90"/>
      <c r="AK190" s="90"/>
      <c r="AL190" s="47" t="str">
        <f t="shared" si="4"/>
        <v/>
      </c>
      <c r="AM190" s="47" t="str">
        <f t="shared" si="5"/>
        <v/>
      </c>
      <c r="AO190" s="90"/>
      <c r="AP190" s="43">
        <v>188</v>
      </c>
      <c r="AQ190" s="91"/>
      <c r="AR190" s="91"/>
      <c r="AS190" s="91"/>
      <c r="AT190" s="91"/>
      <c r="AU190" s="91"/>
      <c r="AV190" s="91"/>
      <c r="AW190" s="91"/>
      <c r="AX190" s="91"/>
      <c r="AY190" s="91"/>
      <c r="AZ190" s="91"/>
      <c r="BA190" s="91"/>
      <c r="BB190" s="91"/>
      <c r="BC190" s="91"/>
      <c r="BD190" s="91"/>
      <c r="BE190" s="91"/>
      <c r="BF190" s="91"/>
      <c r="BG190" s="91"/>
      <c r="BH190" s="91"/>
      <c r="BI190" s="91"/>
      <c r="BJ190" s="51" t="s">
        <v>4084</v>
      </c>
      <c r="BK190" s="51" t="s">
        <v>4085</v>
      </c>
      <c r="BL190" s="91"/>
      <c r="BM190" s="91"/>
      <c r="BN190" s="91"/>
      <c r="BO190" s="91"/>
      <c r="BP190" s="91"/>
      <c r="BQ190" s="91"/>
      <c r="BR190" s="91"/>
      <c r="BS190" s="91"/>
      <c r="BT190" s="51" t="s">
        <v>4086</v>
      </c>
      <c r="BU190" s="91"/>
      <c r="BV190" s="91"/>
      <c r="BW190" s="90"/>
      <c r="BX190" s="90"/>
      <c r="BY190" s="90"/>
      <c r="BZ190" s="92"/>
      <c r="CA190" s="92"/>
      <c r="CB190" s="92"/>
      <c r="CC190" s="92"/>
      <c r="CD190" s="92"/>
      <c r="CE190" s="92"/>
      <c r="CF190" s="92"/>
      <c r="CG190" s="92"/>
      <c r="CH190" s="92"/>
      <c r="CI190" s="92"/>
      <c r="CJ190" s="92"/>
      <c r="CK190" s="92"/>
      <c r="CL190" s="92"/>
      <c r="CM190" s="92"/>
      <c r="CN190" s="92"/>
      <c r="CO190" s="92"/>
      <c r="CP190" s="92"/>
      <c r="CQ190" s="92"/>
      <c r="CR190" s="92"/>
      <c r="CS190" s="53" t="s">
        <v>4087</v>
      </c>
      <c r="CT190" s="53" t="s">
        <v>1764</v>
      </c>
      <c r="CU190" s="92"/>
      <c r="CV190" s="92"/>
      <c r="CW190" s="92"/>
      <c r="CX190" s="92"/>
      <c r="CY190" s="92"/>
      <c r="CZ190" s="92"/>
      <c r="DA190" s="92"/>
      <c r="DB190" s="92"/>
      <c r="DC190" s="53" t="s">
        <v>4088</v>
      </c>
      <c r="DD190" s="92"/>
      <c r="DE190" s="92"/>
    </row>
    <row r="191" spans="34:109" hidden="1">
      <c r="AH191" s="90"/>
      <c r="AI191" s="90"/>
      <c r="AJ191" s="90"/>
      <c r="AK191" s="90"/>
      <c r="AL191" s="47" t="str">
        <f t="shared" si="4"/>
        <v/>
      </c>
      <c r="AM191" s="47" t="str">
        <f t="shared" si="5"/>
        <v/>
      </c>
      <c r="AO191" s="90"/>
      <c r="AP191" s="43">
        <v>189</v>
      </c>
      <c r="AQ191" s="91"/>
      <c r="AR191" s="91"/>
      <c r="AS191" s="91"/>
      <c r="AT191" s="91"/>
      <c r="AU191" s="91"/>
      <c r="AV191" s="91"/>
      <c r="AW191" s="91"/>
      <c r="AX191" s="91"/>
      <c r="AY191" s="91"/>
      <c r="AZ191" s="91"/>
      <c r="BA191" s="91"/>
      <c r="BB191" s="91"/>
      <c r="BC191" s="91"/>
      <c r="BD191" s="91"/>
      <c r="BE191" s="91"/>
      <c r="BF191" s="91"/>
      <c r="BG191" s="91"/>
      <c r="BH191" s="91"/>
      <c r="BI191" s="91"/>
      <c r="BJ191" s="51" t="s">
        <v>4089</v>
      </c>
      <c r="BK191" s="51" t="s">
        <v>4090</v>
      </c>
      <c r="BL191" s="91"/>
      <c r="BM191" s="91"/>
      <c r="BN191" s="91"/>
      <c r="BO191" s="91"/>
      <c r="BP191" s="91"/>
      <c r="BQ191" s="91"/>
      <c r="BR191" s="91"/>
      <c r="BS191" s="91"/>
      <c r="BT191" s="51" t="s">
        <v>4091</v>
      </c>
      <c r="BU191" s="91"/>
      <c r="BV191" s="91"/>
      <c r="BW191" s="90"/>
      <c r="BX191" s="90"/>
      <c r="BY191" s="90"/>
      <c r="BZ191" s="92"/>
      <c r="CA191" s="92"/>
      <c r="CB191" s="92"/>
      <c r="CC191" s="92"/>
      <c r="CD191" s="92"/>
      <c r="CE191" s="92"/>
      <c r="CF191" s="92"/>
      <c r="CG191" s="92"/>
      <c r="CH191" s="92"/>
      <c r="CI191" s="92"/>
      <c r="CJ191" s="92"/>
      <c r="CK191" s="92"/>
      <c r="CL191" s="92"/>
      <c r="CM191" s="92"/>
      <c r="CN191" s="92"/>
      <c r="CO191" s="92"/>
      <c r="CP191" s="92"/>
      <c r="CQ191" s="92"/>
      <c r="CR191" s="92"/>
      <c r="CS191" s="53" t="s">
        <v>4092</v>
      </c>
      <c r="CT191" s="53" t="s">
        <v>4093</v>
      </c>
      <c r="CU191" s="92"/>
      <c r="CV191" s="92"/>
      <c r="CW191" s="92"/>
      <c r="CX191" s="92"/>
      <c r="CY191" s="92"/>
      <c r="CZ191" s="92"/>
      <c r="DA191" s="92"/>
      <c r="DB191" s="92"/>
      <c r="DC191" s="53" t="s">
        <v>4094</v>
      </c>
      <c r="DD191" s="92"/>
      <c r="DE191" s="92"/>
    </row>
    <row r="192" spans="34:109" hidden="1">
      <c r="AH192" s="90"/>
      <c r="AI192" s="90"/>
      <c r="AJ192" s="90"/>
      <c r="AK192" s="90"/>
      <c r="AL192" s="47" t="str">
        <f t="shared" si="4"/>
        <v/>
      </c>
      <c r="AM192" s="47" t="str">
        <f t="shared" si="5"/>
        <v/>
      </c>
      <c r="AO192" s="90"/>
      <c r="AP192" s="43">
        <v>190</v>
      </c>
      <c r="AQ192" s="91"/>
      <c r="AR192" s="91"/>
      <c r="AS192" s="91"/>
      <c r="AT192" s="91"/>
      <c r="AU192" s="91"/>
      <c r="AV192" s="91"/>
      <c r="AW192" s="91"/>
      <c r="AX192" s="91"/>
      <c r="AY192" s="91"/>
      <c r="AZ192" s="91"/>
      <c r="BA192" s="91"/>
      <c r="BB192" s="91"/>
      <c r="BC192" s="91"/>
      <c r="BD192" s="91"/>
      <c r="BE192" s="91"/>
      <c r="BF192" s="91"/>
      <c r="BG192" s="91"/>
      <c r="BH192" s="91"/>
      <c r="BI192" s="91"/>
      <c r="BJ192" s="51" t="s">
        <v>4095</v>
      </c>
      <c r="BK192" s="51" t="s">
        <v>4096</v>
      </c>
      <c r="BL192" s="91"/>
      <c r="BM192" s="91"/>
      <c r="BN192" s="91"/>
      <c r="BO192" s="91"/>
      <c r="BP192" s="91"/>
      <c r="BQ192" s="91"/>
      <c r="BR192" s="91"/>
      <c r="BS192" s="91"/>
      <c r="BT192" s="51" t="s">
        <v>4097</v>
      </c>
      <c r="BU192" s="91"/>
      <c r="BV192" s="91"/>
      <c r="BW192" s="90"/>
      <c r="BX192" s="90"/>
      <c r="BY192" s="90"/>
      <c r="BZ192" s="92"/>
      <c r="CA192" s="92"/>
      <c r="CB192" s="92"/>
      <c r="CC192" s="92"/>
      <c r="CD192" s="92"/>
      <c r="CE192" s="92"/>
      <c r="CF192" s="92"/>
      <c r="CG192" s="92"/>
      <c r="CH192" s="92"/>
      <c r="CI192" s="92"/>
      <c r="CJ192" s="92"/>
      <c r="CK192" s="92"/>
      <c r="CL192" s="92"/>
      <c r="CM192" s="92"/>
      <c r="CN192" s="92"/>
      <c r="CO192" s="92"/>
      <c r="CP192" s="92"/>
      <c r="CQ192" s="92"/>
      <c r="CR192" s="92"/>
      <c r="CS192" s="53" t="s">
        <v>4098</v>
      </c>
      <c r="CT192" s="53" t="s">
        <v>4099</v>
      </c>
      <c r="CU192" s="92"/>
      <c r="CV192" s="92"/>
      <c r="CW192" s="92"/>
      <c r="CX192" s="92"/>
      <c r="CY192" s="92"/>
      <c r="CZ192" s="92"/>
      <c r="DA192" s="92"/>
      <c r="DB192" s="92"/>
      <c r="DC192" s="53" t="s">
        <v>1084</v>
      </c>
      <c r="DD192" s="92"/>
      <c r="DE192" s="92"/>
    </row>
    <row r="193" spans="34:109" hidden="1">
      <c r="AH193" s="90"/>
      <c r="AI193" s="90"/>
      <c r="AJ193" s="90"/>
      <c r="AK193" s="90"/>
      <c r="AL193" s="47" t="str">
        <f t="shared" si="4"/>
        <v/>
      </c>
      <c r="AM193" s="47" t="str">
        <f t="shared" si="5"/>
        <v/>
      </c>
      <c r="AO193" s="90"/>
      <c r="AP193" s="43">
        <v>191</v>
      </c>
      <c r="AQ193" s="91"/>
      <c r="AR193" s="91"/>
      <c r="AS193" s="91"/>
      <c r="AT193" s="91"/>
      <c r="AU193" s="91"/>
      <c r="AV193" s="91"/>
      <c r="AW193" s="91"/>
      <c r="AX193" s="91"/>
      <c r="AY193" s="91"/>
      <c r="AZ193" s="91"/>
      <c r="BA193" s="91"/>
      <c r="BB193" s="91"/>
      <c r="BC193" s="91"/>
      <c r="BD193" s="91"/>
      <c r="BE193" s="91"/>
      <c r="BF193" s="91"/>
      <c r="BG193" s="91"/>
      <c r="BH193" s="91"/>
      <c r="BI193" s="91"/>
      <c r="BJ193" s="51" t="s">
        <v>4100</v>
      </c>
      <c r="BK193" s="51" t="s">
        <v>4101</v>
      </c>
      <c r="BL193" s="91"/>
      <c r="BM193" s="91"/>
      <c r="BN193" s="91"/>
      <c r="BO193" s="91"/>
      <c r="BP193" s="91"/>
      <c r="BQ193" s="91"/>
      <c r="BR193" s="91"/>
      <c r="BS193" s="91"/>
      <c r="BT193" s="51" t="s">
        <v>4102</v>
      </c>
      <c r="BU193" s="91"/>
      <c r="BV193" s="91"/>
      <c r="BW193" s="90"/>
      <c r="BX193" s="90"/>
      <c r="BY193" s="90"/>
      <c r="BZ193" s="92"/>
      <c r="CA193" s="92"/>
      <c r="CB193" s="92"/>
      <c r="CC193" s="92"/>
      <c r="CD193" s="92"/>
      <c r="CE193" s="92"/>
      <c r="CF193" s="92"/>
      <c r="CG193" s="92"/>
      <c r="CH193" s="92"/>
      <c r="CI193" s="92"/>
      <c r="CJ193" s="92"/>
      <c r="CK193" s="92"/>
      <c r="CL193" s="92"/>
      <c r="CM193" s="92"/>
      <c r="CN193" s="92"/>
      <c r="CO193" s="92"/>
      <c r="CP193" s="92"/>
      <c r="CQ193" s="92"/>
      <c r="CR193" s="92"/>
      <c r="CS193" s="53" t="s">
        <v>4103</v>
      </c>
      <c r="CT193" s="53" t="s">
        <v>4104</v>
      </c>
      <c r="CU193" s="92"/>
      <c r="CV193" s="92"/>
      <c r="CW193" s="92"/>
      <c r="CX193" s="92"/>
      <c r="CY193" s="92"/>
      <c r="CZ193" s="92"/>
      <c r="DA193" s="92"/>
      <c r="DB193" s="92"/>
      <c r="DC193" s="53" t="s">
        <v>4105</v>
      </c>
      <c r="DD193" s="92"/>
      <c r="DE193" s="92"/>
    </row>
    <row r="194" spans="34:109" hidden="1">
      <c r="AH194" s="90"/>
      <c r="AI194" s="90"/>
      <c r="AJ194" s="90"/>
      <c r="AK194" s="90"/>
      <c r="AL194" s="47" t="str">
        <f t="shared" si="4"/>
        <v/>
      </c>
      <c r="AM194" s="47" t="str">
        <f t="shared" si="5"/>
        <v/>
      </c>
      <c r="AO194" s="90"/>
      <c r="AP194" s="43">
        <v>192</v>
      </c>
      <c r="AQ194" s="91"/>
      <c r="AR194" s="91"/>
      <c r="AS194" s="91"/>
      <c r="AT194" s="91"/>
      <c r="AU194" s="91"/>
      <c r="AV194" s="91"/>
      <c r="AW194" s="91"/>
      <c r="AX194" s="91"/>
      <c r="AY194" s="91"/>
      <c r="AZ194" s="91"/>
      <c r="BA194" s="91"/>
      <c r="BB194" s="91"/>
      <c r="BC194" s="91"/>
      <c r="BD194" s="91"/>
      <c r="BE194" s="91"/>
      <c r="BF194" s="91"/>
      <c r="BG194" s="91"/>
      <c r="BH194" s="91"/>
      <c r="BI194" s="91"/>
      <c r="BJ194" s="51" t="s">
        <v>4106</v>
      </c>
      <c r="BK194" s="51" t="s">
        <v>4107</v>
      </c>
      <c r="BL194" s="91"/>
      <c r="BM194" s="91"/>
      <c r="BN194" s="91"/>
      <c r="BO194" s="91"/>
      <c r="BP194" s="91"/>
      <c r="BQ194" s="91"/>
      <c r="BR194" s="91"/>
      <c r="BS194" s="91"/>
      <c r="BT194" s="51" t="s">
        <v>4108</v>
      </c>
      <c r="BU194" s="91"/>
      <c r="BV194" s="91"/>
      <c r="BW194" s="90"/>
      <c r="BX194" s="90"/>
      <c r="BY194" s="90"/>
      <c r="BZ194" s="92"/>
      <c r="CA194" s="92"/>
      <c r="CB194" s="92"/>
      <c r="CC194" s="92"/>
      <c r="CD194" s="92"/>
      <c r="CE194" s="92"/>
      <c r="CF194" s="92"/>
      <c r="CG194" s="92"/>
      <c r="CH194" s="92"/>
      <c r="CI194" s="92"/>
      <c r="CJ194" s="92"/>
      <c r="CK194" s="92"/>
      <c r="CL194" s="92"/>
      <c r="CM194" s="92"/>
      <c r="CN194" s="92"/>
      <c r="CO194" s="92"/>
      <c r="CP194" s="92"/>
      <c r="CQ194" s="92"/>
      <c r="CR194" s="92"/>
      <c r="CS194" s="53" t="s">
        <v>4109</v>
      </c>
      <c r="CT194" s="53" t="s">
        <v>4110</v>
      </c>
      <c r="CU194" s="92"/>
      <c r="CV194" s="92"/>
      <c r="CW194" s="92"/>
      <c r="CX194" s="92"/>
      <c r="CY194" s="92"/>
      <c r="CZ194" s="92"/>
      <c r="DA194" s="92"/>
      <c r="DB194" s="92"/>
      <c r="DC194" s="53" t="s">
        <v>4111</v>
      </c>
      <c r="DD194" s="92"/>
      <c r="DE194" s="92"/>
    </row>
    <row r="195" spans="34:109" hidden="1">
      <c r="AH195" s="90"/>
      <c r="AI195" s="90"/>
      <c r="AJ195" s="90"/>
      <c r="AK195" s="90"/>
      <c r="AL195" s="47" t="str">
        <f t="shared" si="4"/>
        <v/>
      </c>
      <c r="AM195" s="47" t="str">
        <f t="shared" si="5"/>
        <v/>
      </c>
      <c r="AO195" s="90"/>
      <c r="AP195" s="43">
        <v>193</v>
      </c>
      <c r="AQ195" s="91"/>
      <c r="AR195" s="91"/>
      <c r="AS195" s="91"/>
      <c r="AT195" s="91"/>
      <c r="AU195" s="91"/>
      <c r="AV195" s="91"/>
      <c r="AW195" s="91"/>
      <c r="AX195" s="91"/>
      <c r="AY195" s="91"/>
      <c r="AZ195" s="91"/>
      <c r="BA195" s="91"/>
      <c r="BB195" s="91"/>
      <c r="BC195" s="91"/>
      <c r="BD195" s="91"/>
      <c r="BE195" s="91"/>
      <c r="BF195" s="91"/>
      <c r="BG195" s="91"/>
      <c r="BH195" s="91"/>
      <c r="BI195" s="91"/>
      <c r="BJ195" s="51" t="s">
        <v>4112</v>
      </c>
      <c r="BK195" s="51" t="s">
        <v>4113</v>
      </c>
      <c r="BL195" s="91"/>
      <c r="BM195" s="91"/>
      <c r="BN195" s="91"/>
      <c r="BO195" s="91"/>
      <c r="BP195" s="91"/>
      <c r="BQ195" s="91"/>
      <c r="BR195" s="91"/>
      <c r="BS195" s="91"/>
      <c r="BT195" s="51" t="s">
        <v>4114</v>
      </c>
      <c r="BU195" s="91"/>
      <c r="BV195" s="91"/>
      <c r="BW195" s="90"/>
      <c r="BX195" s="90"/>
      <c r="BY195" s="90"/>
      <c r="BZ195" s="92"/>
      <c r="CA195" s="92"/>
      <c r="CB195" s="92"/>
      <c r="CC195" s="92"/>
      <c r="CD195" s="92"/>
      <c r="CE195" s="92"/>
      <c r="CF195" s="92"/>
      <c r="CG195" s="92"/>
      <c r="CH195" s="92"/>
      <c r="CI195" s="92"/>
      <c r="CJ195" s="92"/>
      <c r="CK195" s="92"/>
      <c r="CL195" s="92"/>
      <c r="CM195" s="92"/>
      <c r="CN195" s="92"/>
      <c r="CO195" s="92"/>
      <c r="CP195" s="92"/>
      <c r="CQ195" s="92"/>
      <c r="CR195" s="92"/>
      <c r="CS195" s="53" t="s">
        <v>4115</v>
      </c>
      <c r="CT195" s="53" t="s">
        <v>4116</v>
      </c>
      <c r="CU195" s="92"/>
      <c r="CV195" s="92"/>
      <c r="CW195" s="92"/>
      <c r="CX195" s="92"/>
      <c r="CY195" s="92"/>
      <c r="CZ195" s="92"/>
      <c r="DA195" s="92"/>
      <c r="DB195" s="92"/>
      <c r="DC195" s="53" t="s">
        <v>4117</v>
      </c>
      <c r="DD195" s="92"/>
      <c r="DE195" s="92"/>
    </row>
    <row r="196" spans="34:109" hidden="1">
      <c r="AH196" s="90"/>
      <c r="AI196" s="90"/>
      <c r="AJ196" s="90"/>
      <c r="AK196" s="90"/>
      <c r="AL196" s="47" t="str">
        <f t="shared" ref="AL196:AL259" si="6">IFERROR(IF(HLOOKUP($N$10, $BZ$3:$DE$574, $AP196, FALSE )="", "", HLOOKUP($N$10, $BZ$3:$DE$574, $AP196, FALSE)), "")</f>
        <v/>
      </c>
      <c r="AM196" s="47" t="str">
        <f t="shared" ref="AM196:AM259" si="7">IFERROR(IF(AL196="", "", HLOOKUP($N$10, $AQ$3:$BV$574, AP196, FALSE)), "")</f>
        <v/>
      </c>
      <c r="AO196" s="90"/>
      <c r="AP196" s="43">
        <v>194</v>
      </c>
      <c r="AQ196" s="91"/>
      <c r="AR196" s="91"/>
      <c r="AS196" s="91"/>
      <c r="AT196" s="91"/>
      <c r="AU196" s="91"/>
      <c r="AV196" s="91"/>
      <c r="AW196" s="91"/>
      <c r="AX196" s="91"/>
      <c r="AY196" s="91"/>
      <c r="AZ196" s="91"/>
      <c r="BA196" s="91"/>
      <c r="BB196" s="91"/>
      <c r="BC196" s="91"/>
      <c r="BD196" s="91"/>
      <c r="BE196" s="91"/>
      <c r="BF196" s="91"/>
      <c r="BG196" s="91"/>
      <c r="BH196" s="91"/>
      <c r="BI196" s="91"/>
      <c r="BJ196" s="51" t="s">
        <v>4118</v>
      </c>
      <c r="BK196" s="51" t="s">
        <v>4119</v>
      </c>
      <c r="BL196" s="91"/>
      <c r="BM196" s="91"/>
      <c r="BN196" s="91"/>
      <c r="BO196" s="91"/>
      <c r="BP196" s="91"/>
      <c r="BQ196" s="91"/>
      <c r="BR196" s="91"/>
      <c r="BS196" s="91"/>
      <c r="BT196" s="51" t="s">
        <v>4120</v>
      </c>
      <c r="BU196" s="91"/>
      <c r="BV196" s="91"/>
      <c r="BW196" s="90"/>
      <c r="BX196" s="90"/>
      <c r="BY196" s="90"/>
      <c r="BZ196" s="92"/>
      <c r="CA196" s="92"/>
      <c r="CB196" s="92"/>
      <c r="CC196" s="92"/>
      <c r="CD196" s="92"/>
      <c r="CE196" s="92"/>
      <c r="CF196" s="92"/>
      <c r="CG196" s="92"/>
      <c r="CH196" s="92"/>
      <c r="CI196" s="92"/>
      <c r="CJ196" s="92"/>
      <c r="CK196" s="92"/>
      <c r="CL196" s="92"/>
      <c r="CM196" s="92"/>
      <c r="CN196" s="92"/>
      <c r="CO196" s="92"/>
      <c r="CP196" s="92"/>
      <c r="CQ196" s="92"/>
      <c r="CR196" s="92"/>
      <c r="CS196" s="53" t="s">
        <v>4121</v>
      </c>
      <c r="CT196" s="53" t="s">
        <v>4122</v>
      </c>
      <c r="CU196" s="92"/>
      <c r="CV196" s="92"/>
      <c r="CW196" s="92"/>
      <c r="CX196" s="92"/>
      <c r="CY196" s="92"/>
      <c r="CZ196" s="92"/>
      <c r="DA196" s="92"/>
      <c r="DB196" s="92"/>
      <c r="DC196" s="53" t="s">
        <v>4123</v>
      </c>
      <c r="DD196" s="92"/>
      <c r="DE196" s="92"/>
    </row>
    <row r="197" spans="34:109" hidden="1">
      <c r="AH197" s="90"/>
      <c r="AI197" s="90"/>
      <c r="AJ197" s="90"/>
      <c r="AK197" s="90"/>
      <c r="AL197" s="47" t="str">
        <f t="shared" si="6"/>
        <v/>
      </c>
      <c r="AM197" s="47" t="str">
        <f t="shared" si="7"/>
        <v/>
      </c>
      <c r="AO197" s="90"/>
      <c r="AP197" s="43">
        <v>195</v>
      </c>
      <c r="AQ197" s="91"/>
      <c r="AR197" s="91"/>
      <c r="AS197" s="91"/>
      <c r="AT197" s="91"/>
      <c r="AU197" s="91"/>
      <c r="AV197" s="91"/>
      <c r="AW197" s="91"/>
      <c r="AX197" s="91"/>
      <c r="AY197" s="91"/>
      <c r="AZ197" s="91"/>
      <c r="BA197" s="91"/>
      <c r="BB197" s="91"/>
      <c r="BC197" s="91"/>
      <c r="BD197" s="91"/>
      <c r="BE197" s="91"/>
      <c r="BF197" s="91"/>
      <c r="BG197" s="91"/>
      <c r="BH197" s="91"/>
      <c r="BI197" s="91"/>
      <c r="BJ197" s="51" t="s">
        <v>4124</v>
      </c>
      <c r="BK197" s="51" t="s">
        <v>4125</v>
      </c>
      <c r="BL197" s="91"/>
      <c r="BM197" s="91"/>
      <c r="BN197" s="91"/>
      <c r="BO197" s="91"/>
      <c r="BP197" s="91"/>
      <c r="BQ197" s="91"/>
      <c r="BR197" s="91"/>
      <c r="BS197" s="91"/>
      <c r="BT197" s="51" t="s">
        <v>4126</v>
      </c>
      <c r="BU197" s="91"/>
      <c r="BV197" s="91"/>
      <c r="BW197" s="90"/>
      <c r="BX197" s="90"/>
      <c r="BY197" s="90"/>
      <c r="BZ197" s="92"/>
      <c r="CA197" s="92"/>
      <c r="CB197" s="92"/>
      <c r="CC197" s="92"/>
      <c r="CD197" s="92"/>
      <c r="CE197" s="92"/>
      <c r="CF197" s="92"/>
      <c r="CG197" s="92"/>
      <c r="CH197" s="92"/>
      <c r="CI197" s="92"/>
      <c r="CJ197" s="92"/>
      <c r="CK197" s="92"/>
      <c r="CL197" s="92"/>
      <c r="CM197" s="92"/>
      <c r="CN197" s="92"/>
      <c r="CO197" s="92"/>
      <c r="CP197" s="92"/>
      <c r="CQ197" s="92"/>
      <c r="CR197" s="92"/>
      <c r="CS197" s="53" t="s">
        <v>987</v>
      </c>
      <c r="CT197" s="53" t="s">
        <v>974</v>
      </c>
      <c r="CU197" s="92"/>
      <c r="CV197" s="92"/>
      <c r="CW197" s="92"/>
      <c r="CX197" s="92"/>
      <c r="CY197" s="92"/>
      <c r="CZ197" s="92"/>
      <c r="DA197" s="92"/>
      <c r="DB197" s="92"/>
      <c r="DC197" s="53" t="s">
        <v>4127</v>
      </c>
      <c r="DD197" s="92"/>
      <c r="DE197" s="92"/>
    </row>
    <row r="198" spans="34:109" hidden="1">
      <c r="AH198" s="90"/>
      <c r="AI198" s="90"/>
      <c r="AJ198" s="90"/>
      <c r="AK198" s="90"/>
      <c r="AL198" s="47" t="str">
        <f t="shared" si="6"/>
        <v/>
      </c>
      <c r="AM198" s="47" t="str">
        <f t="shared" si="7"/>
        <v/>
      </c>
      <c r="AO198" s="90"/>
      <c r="AP198" s="43">
        <v>196</v>
      </c>
      <c r="AQ198" s="91"/>
      <c r="AR198" s="91"/>
      <c r="AS198" s="91"/>
      <c r="AT198" s="91"/>
      <c r="AU198" s="91"/>
      <c r="AV198" s="91"/>
      <c r="AW198" s="91"/>
      <c r="AX198" s="91"/>
      <c r="AY198" s="91"/>
      <c r="AZ198" s="91"/>
      <c r="BA198" s="91"/>
      <c r="BB198" s="91"/>
      <c r="BC198" s="91"/>
      <c r="BD198" s="91"/>
      <c r="BE198" s="91"/>
      <c r="BF198" s="91"/>
      <c r="BG198" s="91"/>
      <c r="BH198" s="91"/>
      <c r="BI198" s="91"/>
      <c r="BJ198" s="51" t="s">
        <v>4128</v>
      </c>
      <c r="BK198" s="51" t="s">
        <v>4129</v>
      </c>
      <c r="BL198" s="91"/>
      <c r="BM198" s="91"/>
      <c r="BN198" s="91"/>
      <c r="BO198" s="91"/>
      <c r="BP198" s="91"/>
      <c r="BQ198" s="91"/>
      <c r="BR198" s="91"/>
      <c r="BS198" s="91"/>
      <c r="BT198" s="51" t="s">
        <v>4130</v>
      </c>
      <c r="BU198" s="91"/>
      <c r="BV198" s="91"/>
      <c r="BW198" s="90"/>
      <c r="BX198" s="90"/>
      <c r="BY198" s="90"/>
      <c r="BZ198" s="92"/>
      <c r="CA198" s="92"/>
      <c r="CB198" s="92"/>
      <c r="CC198" s="92"/>
      <c r="CD198" s="92"/>
      <c r="CE198" s="92"/>
      <c r="CF198" s="92"/>
      <c r="CG198" s="92"/>
      <c r="CH198" s="92"/>
      <c r="CI198" s="92"/>
      <c r="CJ198" s="92"/>
      <c r="CK198" s="92"/>
      <c r="CL198" s="92"/>
      <c r="CM198" s="92"/>
      <c r="CN198" s="92"/>
      <c r="CO198" s="92"/>
      <c r="CP198" s="92"/>
      <c r="CQ198" s="92"/>
      <c r="CR198" s="92"/>
      <c r="CS198" s="53" t="s">
        <v>4131</v>
      </c>
      <c r="CT198" s="53" t="s">
        <v>1912</v>
      </c>
      <c r="CU198" s="92"/>
      <c r="CV198" s="92"/>
      <c r="CW198" s="92"/>
      <c r="CX198" s="92"/>
      <c r="CY198" s="92"/>
      <c r="CZ198" s="92"/>
      <c r="DA198" s="92"/>
      <c r="DB198" s="92"/>
      <c r="DC198" s="53" t="s">
        <v>1800</v>
      </c>
      <c r="DD198" s="92"/>
      <c r="DE198" s="92"/>
    </row>
    <row r="199" spans="34:109" hidden="1">
      <c r="AH199" s="90"/>
      <c r="AI199" s="90"/>
      <c r="AJ199" s="90"/>
      <c r="AK199" s="90"/>
      <c r="AL199" s="47" t="str">
        <f t="shared" si="6"/>
        <v/>
      </c>
      <c r="AM199" s="47" t="str">
        <f t="shared" si="7"/>
        <v/>
      </c>
      <c r="AO199" s="90"/>
      <c r="AP199" s="43">
        <v>197</v>
      </c>
      <c r="AQ199" s="91"/>
      <c r="AR199" s="91"/>
      <c r="AS199" s="91"/>
      <c r="AT199" s="91"/>
      <c r="AU199" s="91"/>
      <c r="AV199" s="91"/>
      <c r="AW199" s="91"/>
      <c r="AX199" s="91"/>
      <c r="AY199" s="91"/>
      <c r="AZ199" s="91"/>
      <c r="BA199" s="91"/>
      <c r="BB199" s="91"/>
      <c r="BC199" s="91"/>
      <c r="BD199" s="91"/>
      <c r="BE199" s="91"/>
      <c r="BF199" s="91"/>
      <c r="BG199" s="91"/>
      <c r="BH199" s="91"/>
      <c r="BI199" s="91"/>
      <c r="BJ199" s="51" t="s">
        <v>4132</v>
      </c>
      <c r="BK199" s="51" t="s">
        <v>4133</v>
      </c>
      <c r="BL199" s="91"/>
      <c r="BM199" s="91"/>
      <c r="BN199" s="91"/>
      <c r="BO199" s="91"/>
      <c r="BP199" s="91"/>
      <c r="BQ199" s="91"/>
      <c r="BR199" s="91"/>
      <c r="BS199" s="91"/>
      <c r="BT199" s="51" t="s">
        <v>4134</v>
      </c>
      <c r="BU199" s="91"/>
      <c r="BV199" s="91"/>
      <c r="BW199" s="90"/>
      <c r="BX199" s="90"/>
      <c r="BY199" s="90"/>
      <c r="BZ199" s="92"/>
      <c r="CA199" s="92"/>
      <c r="CB199" s="92"/>
      <c r="CC199" s="92"/>
      <c r="CD199" s="92"/>
      <c r="CE199" s="92"/>
      <c r="CF199" s="92"/>
      <c r="CG199" s="92"/>
      <c r="CH199" s="92"/>
      <c r="CI199" s="92"/>
      <c r="CJ199" s="92"/>
      <c r="CK199" s="92"/>
      <c r="CL199" s="92"/>
      <c r="CM199" s="92"/>
      <c r="CN199" s="92"/>
      <c r="CO199" s="92"/>
      <c r="CP199" s="92"/>
      <c r="CQ199" s="92"/>
      <c r="CR199" s="92"/>
      <c r="CS199" s="53" t="s">
        <v>4135</v>
      </c>
      <c r="CT199" s="53" t="s">
        <v>4136</v>
      </c>
      <c r="CU199" s="92"/>
      <c r="CV199" s="92"/>
      <c r="CW199" s="92"/>
      <c r="CX199" s="92"/>
      <c r="CY199" s="92"/>
      <c r="CZ199" s="92"/>
      <c r="DA199" s="92"/>
      <c r="DB199" s="92"/>
      <c r="DC199" s="53" t="s">
        <v>4137</v>
      </c>
      <c r="DD199" s="92"/>
      <c r="DE199" s="92"/>
    </row>
    <row r="200" spans="34:109" hidden="1">
      <c r="AH200" s="90"/>
      <c r="AI200" s="90"/>
      <c r="AJ200" s="90"/>
      <c r="AK200" s="90"/>
      <c r="AL200" s="47" t="str">
        <f t="shared" si="6"/>
        <v/>
      </c>
      <c r="AM200" s="47" t="str">
        <f t="shared" si="7"/>
        <v/>
      </c>
      <c r="AO200" s="90"/>
      <c r="AP200" s="43">
        <v>198</v>
      </c>
      <c r="AQ200" s="91"/>
      <c r="AR200" s="91"/>
      <c r="AS200" s="91"/>
      <c r="AT200" s="91"/>
      <c r="AU200" s="91"/>
      <c r="AV200" s="91"/>
      <c r="AW200" s="91"/>
      <c r="AX200" s="91"/>
      <c r="AY200" s="91"/>
      <c r="AZ200" s="91"/>
      <c r="BA200" s="91"/>
      <c r="BB200" s="91"/>
      <c r="BC200" s="91"/>
      <c r="BD200" s="91"/>
      <c r="BE200" s="91"/>
      <c r="BF200" s="91"/>
      <c r="BG200" s="91"/>
      <c r="BH200" s="91"/>
      <c r="BI200" s="91"/>
      <c r="BJ200" s="51" t="s">
        <v>4138</v>
      </c>
      <c r="BK200" s="51" t="s">
        <v>4139</v>
      </c>
      <c r="BL200" s="91"/>
      <c r="BM200" s="91"/>
      <c r="BN200" s="91"/>
      <c r="BO200" s="91"/>
      <c r="BP200" s="91"/>
      <c r="BQ200" s="91"/>
      <c r="BR200" s="91"/>
      <c r="BS200" s="91"/>
      <c r="BT200" s="51" t="s">
        <v>4140</v>
      </c>
      <c r="BU200" s="91"/>
      <c r="BV200" s="91"/>
      <c r="BW200" s="90"/>
      <c r="BX200" s="90"/>
      <c r="BY200" s="90"/>
      <c r="BZ200" s="92"/>
      <c r="CA200" s="92"/>
      <c r="CB200" s="92"/>
      <c r="CC200" s="92"/>
      <c r="CD200" s="92"/>
      <c r="CE200" s="92"/>
      <c r="CF200" s="92"/>
      <c r="CG200" s="92"/>
      <c r="CH200" s="92"/>
      <c r="CI200" s="92"/>
      <c r="CJ200" s="92"/>
      <c r="CK200" s="92"/>
      <c r="CL200" s="92"/>
      <c r="CM200" s="92"/>
      <c r="CN200" s="92"/>
      <c r="CO200" s="92"/>
      <c r="CP200" s="92"/>
      <c r="CQ200" s="92"/>
      <c r="CR200" s="92"/>
      <c r="CS200" s="53" t="s">
        <v>4141</v>
      </c>
      <c r="CT200" s="53" t="s">
        <v>4142</v>
      </c>
      <c r="CU200" s="92"/>
      <c r="CV200" s="92"/>
      <c r="CW200" s="92"/>
      <c r="CX200" s="92"/>
      <c r="CY200" s="92"/>
      <c r="CZ200" s="92"/>
      <c r="DA200" s="92"/>
      <c r="DB200" s="92"/>
      <c r="DC200" s="53" t="s">
        <v>4143</v>
      </c>
      <c r="DD200" s="92"/>
      <c r="DE200" s="92"/>
    </row>
    <row r="201" spans="34:109" hidden="1">
      <c r="AH201" s="90"/>
      <c r="AI201" s="90"/>
      <c r="AJ201" s="90"/>
      <c r="AK201" s="90"/>
      <c r="AL201" s="47" t="str">
        <f t="shared" si="6"/>
        <v/>
      </c>
      <c r="AM201" s="47" t="str">
        <f t="shared" si="7"/>
        <v/>
      </c>
      <c r="AO201" s="90"/>
      <c r="AP201" s="43">
        <v>199</v>
      </c>
      <c r="AQ201" s="91"/>
      <c r="AR201" s="91"/>
      <c r="AS201" s="91"/>
      <c r="AT201" s="91"/>
      <c r="AU201" s="91"/>
      <c r="AV201" s="91"/>
      <c r="AW201" s="91"/>
      <c r="AX201" s="91"/>
      <c r="AY201" s="91"/>
      <c r="AZ201" s="91"/>
      <c r="BA201" s="91"/>
      <c r="BB201" s="91"/>
      <c r="BC201" s="91"/>
      <c r="BD201" s="91"/>
      <c r="BE201" s="91"/>
      <c r="BF201" s="91"/>
      <c r="BG201" s="91"/>
      <c r="BH201" s="91"/>
      <c r="BI201" s="91"/>
      <c r="BJ201" s="51" t="s">
        <v>4144</v>
      </c>
      <c r="BK201" s="51" t="s">
        <v>4145</v>
      </c>
      <c r="BL201" s="91"/>
      <c r="BM201" s="91"/>
      <c r="BN201" s="91"/>
      <c r="BO201" s="91"/>
      <c r="BP201" s="91"/>
      <c r="BQ201" s="91"/>
      <c r="BR201" s="91"/>
      <c r="BS201" s="91"/>
      <c r="BT201" s="51" t="s">
        <v>4146</v>
      </c>
      <c r="BU201" s="91"/>
      <c r="BV201" s="91"/>
      <c r="BW201" s="90"/>
      <c r="BX201" s="90"/>
      <c r="BY201" s="90"/>
      <c r="BZ201" s="92"/>
      <c r="CA201" s="92"/>
      <c r="CB201" s="92"/>
      <c r="CC201" s="92"/>
      <c r="CD201" s="92"/>
      <c r="CE201" s="92"/>
      <c r="CF201" s="92"/>
      <c r="CG201" s="92"/>
      <c r="CH201" s="92"/>
      <c r="CI201" s="92"/>
      <c r="CJ201" s="92"/>
      <c r="CK201" s="92"/>
      <c r="CL201" s="92"/>
      <c r="CM201" s="92"/>
      <c r="CN201" s="92"/>
      <c r="CO201" s="92"/>
      <c r="CP201" s="92"/>
      <c r="CQ201" s="92"/>
      <c r="CR201" s="92"/>
      <c r="CS201" s="53" t="s">
        <v>4147</v>
      </c>
      <c r="CT201" s="53" t="s">
        <v>4148</v>
      </c>
      <c r="CU201" s="92"/>
      <c r="CV201" s="92"/>
      <c r="CW201" s="92"/>
      <c r="CX201" s="92"/>
      <c r="CY201" s="92"/>
      <c r="CZ201" s="92"/>
      <c r="DA201" s="92"/>
      <c r="DB201" s="92"/>
      <c r="DC201" s="53" t="s">
        <v>3620</v>
      </c>
      <c r="DD201" s="92"/>
      <c r="DE201" s="92"/>
    </row>
    <row r="202" spans="34:109" hidden="1">
      <c r="AH202" s="90"/>
      <c r="AI202" s="90"/>
      <c r="AJ202" s="90"/>
      <c r="AK202" s="90"/>
      <c r="AL202" s="47" t="str">
        <f t="shared" si="6"/>
        <v/>
      </c>
      <c r="AM202" s="47" t="str">
        <f t="shared" si="7"/>
        <v/>
      </c>
      <c r="AO202" s="90"/>
      <c r="AP202" s="43">
        <v>200</v>
      </c>
      <c r="AQ202" s="91"/>
      <c r="AR202" s="91"/>
      <c r="AS202" s="91"/>
      <c r="AT202" s="91"/>
      <c r="AU202" s="91"/>
      <c r="AV202" s="91"/>
      <c r="AW202" s="91"/>
      <c r="AX202" s="91"/>
      <c r="AY202" s="91"/>
      <c r="AZ202" s="91"/>
      <c r="BA202" s="91"/>
      <c r="BB202" s="91"/>
      <c r="BC202" s="91"/>
      <c r="BD202" s="91"/>
      <c r="BE202" s="91"/>
      <c r="BF202" s="91"/>
      <c r="BG202" s="91"/>
      <c r="BH202" s="91"/>
      <c r="BI202" s="91"/>
      <c r="BJ202" s="51" t="s">
        <v>4149</v>
      </c>
      <c r="BK202" s="51" t="s">
        <v>4150</v>
      </c>
      <c r="BL202" s="91"/>
      <c r="BM202" s="91"/>
      <c r="BN202" s="91"/>
      <c r="BO202" s="91"/>
      <c r="BP202" s="91"/>
      <c r="BQ202" s="91"/>
      <c r="BR202" s="91"/>
      <c r="BS202" s="91"/>
      <c r="BT202" s="51" t="s">
        <v>4151</v>
      </c>
      <c r="BU202" s="91"/>
      <c r="BV202" s="91"/>
      <c r="BW202" s="90"/>
      <c r="BX202" s="90"/>
      <c r="BY202" s="90"/>
      <c r="BZ202" s="92"/>
      <c r="CA202" s="92"/>
      <c r="CB202" s="92"/>
      <c r="CC202" s="92"/>
      <c r="CD202" s="92"/>
      <c r="CE202" s="92"/>
      <c r="CF202" s="92"/>
      <c r="CG202" s="92"/>
      <c r="CH202" s="92"/>
      <c r="CI202" s="92"/>
      <c r="CJ202" s="92"/>
      <c r="CK202" s="92"/>
      <c r="CL202" s="92"/>
      <c r="CM202" s="92"/>
      <c r="CN202" s="92"/>
      <c r="CO202" s="92"/>
      <c r="CP202" s="92"/>
      <c r="CQ202" s="92"/>
      <c r="CR202" s="92"/>
      <c r="CS202" s="53" t="s">
        <v>4152</v>
      </c>
      <c r="CT202" s="53" t="s">
        <v>4153</v>
      </c>
      <c r="CU202" s="92"/>
      <c r="CV202" s="92"/>
      <c r="CW202" s="92"/>
      <c r="CX202" s="92"/>
      <c r="CY202" s="92"/>
      <c r="CZ202" s="92"/>
      <c r="DA202" s="92"/>
      <c r="DB202" s="92"/>
      <c r="DC202" s="53" t="s">
        <v>1909</v>
      </c>
      <c r="DD202" s="92"/>
      <c r="DE202" s="92"/>
    </row>
    <row r="203" spans="34:109" hidden="1">
      <c r="AH203" s="90"/>
      <c r="AI203" s="90"/>
      <c r="AJ203" s="90"/>
      <c r="AK203" s="90"/>
      <c r="AL203" s="47" t="str">
        <f t="shared" si="6"/>
        <v/>
      </c>
      <c r="AM203" s="47" t="str">
        <f t="shared" si="7"/>
        <v/>
      </c>
      <c r="AO203" s="90"/>
      <c r="AP203" s="43">
        <v>201</v>
      </c>
      <c r="AQ203" s="91"/>
      <c r="AR203" s="91"/>
      <c r="AS203" s="91"/>
      <c r="AT203" s="91"/>
      <c r="AU203" s="91"/>
      <c r="AV203" s="91"/>
      <c r="AW203" s="91"/>
      <c r="AX203" s="91"/>
      <c r="AY203" s="91"/>
      <c r="AZ203" s="91"/>
      <c r="BA203" s="91"/>
      <c r="BB203" s="91"/>
      <c r="BC203" s="91"/>
      <c r="BD203" s="91"/>
      <c r="BE203" s="91"/>
      <c r="BF203" s="91"/>
      <c r="BG203" s="91"/>
      <c r="BH203" s="91"/>
      <c r="BI203" s="91"/>
      <c r="BJ203" s="51" t="s">
        <v>4154</v>
      </c>
      <c r="BK203" s="51" t="s">
        <v>4155</v>
      </c>
      <c r="BL203" s="91"/>
      <c r="BM203" s="91"/>
      <c r="BN203" s="91"/>
      <c r="BO203" s="91"/>
      <c r="BP203" s="91"/>
      <c r="BQ203" s="91"/>
      <c r="BR203" s="91"/>
      <c r="BS203" s="91"/>
      <c r="BT203" s="51" t="s">
        <v>4156</v>
      </c>
      <c r="BU203" s="91"/>
      <c r="BV203" s="91"/>
      <c r="BW203" s="90"/>
      <c r="BX203" s="90"/>
      <c r="BY203" s="90"/>
      <c r="BZ203" s="92"/>
      <c r="CA203" s="92"/>
      <c r="CB203" s="92"/>
      <c r="CC203" s="92"/>
      <c r="CD203" s="92"/>
      <c r="CE203" s="92"/>
      <c r="CF203" s="92"/>
      <c r="CG203" s="92"/>
      <c r="CH203" s="92"/>
      <c r="CI203" s="92"/>
      <c r="CJ203" s="92"/>
      <c r="CK203" s="92"/>
      <c r="CL203" s="92"/>
      <c r="CM203" s="92"/>
      <c r="CN203" s="92"/>
      <c r="CO203" s="92"/>
      <c r="CP203" s="92"/>
      <c r="CQ203" s="92"/>
      <c r="CR203" s="92"/>
      <c r="CS203" s="53" t="s">
        <v>4157</v>
      </c>
      <c r="CT203" s="53" t="s">
        <v>4158</v>
      </c>
      <c r="CU203" s="92"/>
      <c r="CV203" s="92"/>
      <c r="CW203" s="92"/>
      <c r="CX203" s="92"/>
      <c r="CY203" s="92"/>
      <c r="CZ203" s="92"/>
      <c r="DA203" s="92"/>
      <c r="DB203" s="92"/>
      <c r="DC203" s="53" t="s">
        <v>4159</v>
      </c>
      <c r="DD203" s="92"/>
      <c r="DE203" s="92"/>
    </row>
    <row r="204" spans="34:109" hidden="1">
      <c r="AH204" s="90"/>
      <c r="AI204" s="90"/>
      <c r="AJ204" s="90"/>
      <c r="AK204" s="90"/>
      <c r="AL204" s="47" t="str">
        <f t="shared" si="6"/>
        <v/>
      </c>
      <c r="AM204" s="47" t="str">
        <f t="shared" si="7"/>
        <v/>
      </c>
      <c r="AO204" s="90"/>
      <c r="AP204" s="43">
        <v>202</v>
      </c>
      <c r="AQ204" s="91"/>
      <c r="AR204" s="91"/>
      <c r="AS204" s="91"/>
      <c r="AT204" s="91"/>
      <c r="AU204" s="91"/>
      <c r="AV204" s="91"/>
      <c r="AW204" s="91"/>
      <c r="AX204" s="91"/>
      <c r="AY204" s="91"/>
      <c r="AZ204" s="91"/>
      <c r="BA204" s="91"/>
      <c r="BB204" s="91"/>
      <c r="BC204" s="91"/>
      <c r="BD204" s="91"/>
      <c r="BE204" s="91"/>
      <c r="BF204" s="91"/>
      <c r="BG204" s="91"/>
      <c r="BH204" s="91"/>
      <c r="BI204" s="91"/>
      <c r="BJ204" s="51" t="s">
        <v>4160</v>
      </c>
      <c r="BK204" s="51" t="s">
        <v>4161</v>
      </c>
      <c r="BL204" s="91"/>
      <c r="BM204" s="91"/>
      <c r="BN204" s="91"/>
      <c r="BO204" s="91"/>
      <c r="BP204" s="91"/>
      <c r="BQ204" s="91"/>
      <c r="BR204" s="91"/>
      <c r="BS204" s="91"/>
      <c r="BT204" s="51" t="s">
        <v>4162</v>
      </c>
      <c r="BU204" s="91"/>
      <c r="BV204" s="91"/>
      <c r="BW204" s="90"/>
      <c r="BX204" s="90"/>
      <c r="BY204" s="90"/>
      <c r="BZ204" s="92"/>
      <c r="CA204" s="92"/>
      <c r="CB204" s="92"/>
      <c r="CC204" s="92"/>
      <c r="CD204" s="92"/>
      <c r="CE204" s="92"/>
      <c r="CF204" s="92"/>
      <c r="CG204" s="92"/>
      <c r="CH204" s="92"/>
      <c r="CI204" s="92"/>
      <c r="CJ204" s="92"/>
      <c r="CK204" s="92"/>
      <c r="CL204" s="92"/>
      <c r="CM204" s="92"/>
      <c r="CN204" s="92"/>
      <c r="CO204" s="92"/>
      <c r="CP204" s="92"/>
      <c r="CQ204" s="92"/>
      <c r="CR204" s="92"/>
      <c r="CS204" s="53" t="s">
        <v>4163</v>
      </c>
      <c r="CT204" s="53" t="s">
        <v>4164</v>
      </c>
      <c r="CU204" s="92"/>
      <c r="CV204" s="92"/>
      <c r="CW204" s="92"/>
      <c r="CX204" s="92"/>
      <c r="CY204" s="92"/>
      <c r="CZ204" s="92"/>
      <c r="DA204" s="92"/>
      <c r="DB204" s="92"/>
      <c r="DC204" s="53" t="s">
        <v>4165</v>
      </c>
      <c r="DD204" s="92"/>
      <c r="DE204" s="92"/>
    </row>
    <row r="205" spans="34:109" hidden="1">
      <c r="AH205" s="90"/>
      <c r="AI205" s="90"/>
      <c r="AJ205" s="90"/>
      <c r="AK205" s="90"/>
      <c r="AL205" s="47" t="str">
        <f t="shared" si="6"/>
        <v/>
      </c>
      <c r="AM205" s="47" t="str">
        <f t="shared" si="7"/>
        <v/>
      </c>
      <c r="AO205" s="90"/>
      <c r="AP205" s="43">
        <v>203</v>
      </c>
      <c r="AQ205" s="91"/>
      <c r="AR205" s="91"/>
      <c r="AS205" s="91"/>
      <c r="AT205" s="91"/>
      <c r="AU205" s="91"/>
      <c r="AV205" s="91"/>
      <c r="AW205" s="91"/>
      <c r="AX205" s="91"/>
      <c r="AY205" s="91"/>
      <c r="AZ205" s="91"/>
      <c r="BA205" s="91"/>
      <c r="BB205" s="91"/>
      <c r="BC205" s="91"/>
      <c r="BD205" s="91"/>
      <c r="BE205" s="91"/>
      <c r="BF205" s="91"/>
      <c r="BG205" s="91"/>
      <c r="BH205" s="91"/>
      <c r="BI205" s="91"/>
      <c r="BJ205" s="51" t="s">
        <v>4166</v>
      </c>
      <c r="BK205" s="51" t="s">
        <v>4167</v>
      </c>
      <c r="BL205" s="91"/>
      <c r="BM205" s="91"/>
      <c r="BN205" s="91"/>
      <c r="BO205" s="91"/>
      <c r="BP205" s="91"/>
      <c r="BQ205" s="91"/>
      <c r="BR205" s="91"/>
      <c r="BS205" s="91"/>
      <c r="BT205" s="51" t="s">
        <v>4168</v>
      </c>
      <c r="BU205" s="91"/>
      <c r="BV205" s="91"/>
      <c r="BW205" s="90"/>
      <c r="BX205" s="90"/>
      <c r="BY205" s="90"/>
      <c r="BZ205" s="92"/>
      <c r="CA205" s="92"/>
      <c r="CB205" s="92"/>
      <c r="CC205" s="92"/>
      <c r="CD205" s="92"/>
      <c r="CE205" s="92"/>
      <c r="CF205" s="92"/>
      <c r="CG205" s="92"/>
      <c r="CH205" s="92"/>
      <c r="CI205" s="92"/>
      <c r="CJ205" s="92"/>
      <c r="CK205" s="92"/>
      <c r="CL205" s="92"/>
      <c r="CM205" s="92"/>
      <c r="CN205" s="92"/>
      <c r="CO205" s="92"/>
      <c r="CP205" s="92"/>
      <c r="CQ205" s="92"/>
      <c r="CR205" s="92"/>
      <c r="CS205" s="53" t="s">
        <v>4169</v>
      </c>
      <c r="CT205" s="53" t="s">
        <v>4170</v>
      </c>
      <c r="CU205" s="92"/>
      <c r="CV205" s="92"/>
      <c r="CW205" s="92"/>
      <c r="CX205" s="92"/>
      <c r="CY205" s="92"/>
      <c r="CZ205" s="92"/>
      <c r="DA205" s="92"/>
      <c r="DB205" s="92"/>
      <c r="DC205" s="53" t="s">
        <v>4171</v>
      </c>
      <c r="DD205" s="92"/>
      <c r="DE205" s="92"/>
    </row>
    <row r="206" spans="34:109" hidden="1">
      <c r="AH206" s="90"/>
      <c r="AI206" s="90"/>
      <c r="AJ206" s="90"/>
      <c r="AK206" s="90"/>
      <c r="AL206" s="47" t="str">
        <f t="shared" si="6"/>
        <v/>
      </c>
      <c r="AM206" s="47" t="str">
        <f t="shared" si="7"/>
        <v/>
      </c>
      <c r="AO206" s="90"/>
      <c r="AP206" s="43">
        <v>204</v>
      </c>
      <c r="AQ206" s="91"/>
      <c r="AR206" s="91"/>
      <c r="AS206" s="91"/>
      <c r="AT206" s="91"/>
      <c r="AU206" s="91"/>
      <c r="AV206" s="91"/>
      <c r="AW206" s="91"/>
      <c r="AX206" s="91"/>
      <c r="AY206" s="91"/>
      <c r="AZ206" s="91"/>
      <c r="BA206" s="91"/>
      <c r="BB206" s="91"/>
      <c r="BC206" s="91"/>
      <c r="BD206" s="91"/>
      <c r="BE206" s="91"/>
      <c r="BF206" s="91"/>
      <c r="BG206" s="91"/>
      <c r="BH206" s="91"/>
      <c r="BI206" s="91"/>
      <c r="BJ206" s="51" t="s">
        <v>4172</v>
      </c>
      <c r="BK206" s="51" t="s">
        <v>4173</v>
      </c>
      <c r="BL206" s="91"/>
      <c r="BM206" s="91"/>
      <c r="BN206" s="91"/>
      <c r="BO206" s="91"/>
      <c r="BP206" s="91"/>
      <c r="BQ206" s="91"/>
      <c r="BR206" s="91"/>
      <c r="BS206" s="91"/>
      <c r="BT206" s="51" t="s">
        <v>4174</v>
      </c>
      <c r="BU206" s="91"/>
      <c r="BV206" s="91"/>
      <c r="BW206" s="90"/>
      <c r="BX206" s="90"/>
      <c r="BY206" s="90"/>
      <c r="BZ206" s="92"/>
      <c r="CA206" s="92"/>
      <c r="CB206" s="92"/>
      <c r="CC206" s="92"/>
      <c r="CD206" s="92"/>
      <c r="CE206" s="92"/>
      <c r="CF206" s="92"/>
      <c r="CG206" s="92"/>
      <c r="CH206" s="92"/>
      <c r="CI206" s="92"/>
      <c r="CJ206" s="92"/>
      <c r="CK206" s="92"/>
      <c r="CL206" s="92"/>
      <c r="CM206" s="92"/>
      <c r="CN206" s="92"/>
      <c r="CO206" s="92"/>
      <c r="CP206" s="92"/>
      <c r="CQ206" s="92"/>
      <c r="CR206" s="92"/>
      <c r="CS206" s="53" t="s">
        <v>4175</v>
      </c>
      <c r="CT206" s="53" t="s">
        <v>4176</v>
      </c>
      <c r="CU206" s="92"/>
      <c r="CV206" s="92"/>
      <c r="CW206" s="92"/>
      <c r="CX206" s="92"/>
      <c r="CY206" s="92"/>
      <c r="CZ206" s="92"/>
      <c r="DA206" s="92"/>
      <c r="DB206" s="92"/>
      <c r="DC206" s="53" t="s">
        <v>4177</v>
      </c>
      <c r="DD206" s="92"/>
      <c r="DE206" s="92"/>
    </row>
    <row r="207" spans="34:109" hidden="1">
      <c r="AH207" s="90"/>
      <c r="AI207" s="90"/>
      <c r="AJ207" s="90"/>
      <c r="AK207" s="90"/>
      <c r="AL207" s="47" t="str">
        <f t="shared" si="6"/>
        <v/>
      </c>
      <c r="AM207" s="47" t="str">
        <f t="shared" si="7"/>
        <v/>
      </c>
      <c r="AO207" s="90"/>
      <c r="AP207" s="43">
        <v>205</v>
      </c>
      <c r="AQ207" s="91"/>
      <c r="AR207" s="91"/>
      <c r="AS207" s="91"/>
      <c r="AT207" s="91"/>
      <c r="AU207" s="91"/>
      <c r="AV207" s="91"/>
      <c r="AW207" s="91"/>
      <c r="AX207" s="91"/>
      <c r="AY207" s="91"/>
      <c r="AZ207" s="91"/>
      <c r="BA207" s="91"/>
      <c r="BB207" s="91"/>
      <c r="BC207" s="91"/>
      <c r="BD207" s="91"/>
      <c r="BE207" s="91"/>
      <c r="BF207" s="91"/>
      <c r="BG207" s="91"/>
      <c r="BH207" s="91"/>
      <c r="BI207" s="91"/>
      <c r="BJ207" s="51" t="s">
        <v>4178</v>
      </c>
      <c r="BK207" s="51" t="s">
        <v>4179</v>
      </c>
      <c r="BL207" s="91"/>
      <c r="BM207" s="91"/>
      <c r="BN207" s="91"/>
      <c r="BO207" s="91"/>
      <c r="BP207" s="91"/>
      <c r="BQ207" s="91"/>
      <c r="BR207" s="91"/>
      <c r="BS207" s="91"/>
      <c r="BT207" s="51" t="s">
        <v>4180</v>
      </c>
      <c r="BU207" s="91"/>
      <c r="BV207" s="91"/>
      <c r="BW207" s="90"/>
      <c r="BX207" s="90"/>
      <c r="BY207" s="90"/>
      <c r="BZ207" s="92"/>
      <c r="CA207" s="92"/>
      <c r="CB207" s="92"/>
      <c r="CC207" s="92"/>
      <c r="CD207" s="92"/>
      <c r="CE207" s="92"/>
      <c r="CF207" s="92"/>
      <c r="CG207" s="92"/>
      <c r="CH207" s="92"/>
      <c r="CI207" s="92"/>
      <c r="CJ207" s="92"/>
      <c r="CK207" s="92"/>
      <c r="CL207" s="92"/>
      <c r="CM207" s="92"/>
      <c r="CN207" s="92"/>
      <c r="CO207" s="92"/>
      <c r="CP207" s="92"/>
      <c r="CQ207" s="92"/>
      <c r="CR207" s="92"/>
      <c r="CS207" s="53" t="s">
        <v>4181</v>
      </c>
      <c r="CT207" s="53" t="s">
        <v>4182</v>
      </c>
      <c r="CU207" s="92"/>
      <c r="CV207" s="92"/>
      <c r="CW207" s="92"/>
      <c r="CX207" s="92"/>
      <c r="CY207" s="92"/>
      <c r="CZ207" s="92"/>
      <c r="DA207" s="92"/>
      <c r="DB207" s="92"/>
      <c r="DC207" s="53" t="s">
        <v>4183</v>
      </c>
      <c r="DD207" s="92"/>
      <c r="DE207" s="92"/>
    </row>
    <row r="208" spans="34:109" hidden="1">
      <c r="AH208" s="90"/>
      <c r="AI208" s="90"/>
      <c r="AJ208" s="90"/>
      <c r="AK208" s="90"/>
      <c r="AL208" s="47" t="str">
        <f t="shared" si="6"/>
        <v/>
      </c>
      <c r="AM208" s="47" t="str">
        <f t="shared" si="7"/>
        <v/>
      </c>
      <c r="AO208" s="90"/>
      <c r="AP208" s="43">
        <v>206</v>
      </c>
      <c r="AQ208" s="91"/>
      <c r="AR208" s="91"/>
      <c r="AS208" s="91"/>
      <c r="AT208" s="91"/>
      <c r="AU208" s="91"/>
      <c r="AV208" s="91"/>
      <c r="AW208" s="91"/>
      <c r="AX208" s="91"/>
      <c r="AY208" s="91"/>
      <c r="AZ208" s="91"/>
      <c r="BA208" s="91"/>
      <c r="BB208" s="91"/>
      <c r="BC208" s="91"/>
      <c r="BD208" s="91"/>
      <c r="BE208" s="91"/>
      <c r="BF208" s="91"/>
      <c r="BG208" s="91"/>
      <c r="BH208" s="91"/>
      <c r="BI208" s="91"/>
      <c r="BJ208" s="51" t="s">
        <v>4184</v>
      </c>
      <c r="BK208" s="51" t="s">
        <v>4185</v>
      </c>
      <c r="BL208" s="91"/>
      <c r="BM208" s="91"/>
      <c r="BN208" s="91"/>
      <c r="BO208" s="91"/>
      <c r="BP208" s="91"/>
      <c r="BQ208" s="91"/>
      <c r="BR208" s="91"/>
      <c r="BS208" s="91"/>
      <c r="BT208" s="51" t="s">
        <v>4186</v>
      </c>
      <c r="BU208" s="91"/>
      <c r="BV208" s="91"/>
      <c r="BW208" s="90"/>
      <c r="BX208" s="90"/>
      <c r="BY208" s="90"/>
      <c r="BZ208" s="92"/>
      <c r="CA208" s="92"/>
      <c r="CB208" s="92"/>
      <c r="CC208" s="92"/>
      <c r="CD208" s="92"/>
      <c r="CE208" s="92"/>
      <c r="CF208" s="92"/>
      <c r="CG208" s="92"/>
      <c r="CH208" s="92"/>
      <c r="CI208" s="92"/>
      <c r="CJ208" s="92"/>
      <c r="CK208" s="92"/>
      <c r="CL208" s="92"/>
      <c r="CM208" s="92"/>
      <c r="CN208" s="92"/>
      <c r="CO208" s="92"/>
      <c r="CP208" s="92"/>
      <c r="CQ208" s="92"/>
      <c r="CR208" s="92"/>
      <c r="CS208" s="53" t="s">
        <v>4187</v>
      </c>
      <c r="CT208" s="53" t="s">
        <v>4188</v>
      </c>
      <c r="CU208" s="92"/>
      <c r="CV208" s="92"/>
      <c r="CW208" s="92"/>
      <c r="CX208" s="92"/>
      <c r="CY208" s="92"/>
      <c r="CZ208" s="92"/>
      <c r="DA208" s="92"/>
      <c r="DB208" s="92"/>
      <c r="DC208" s="53" t="s">
        <v>4189</v>
      </c>
      <c r="DD208" s="92"/>
      <c r="DE208" s="92"/>
    </row>
    <row r="209" spans="34:109" hidden="1">
      <c r="AH209" s="90"/>
      <c r="AI209" s="90"/>
      <c r="AJ209" s="90"/>
      <c r="AK209" s="90"/>
      <c r="AL209" s="47" t="str">
        <f t="shared" si="6"/>
        <v/>
      </c>
      <c r="AM209" s="47" t="str">
        <f t="shared" si="7"/>
        <v/>
      </c>
      <c r="AO209" s="90"/>
      <c r="AP209" s="43">
        <v>207</v>
      </c>
      <c r="AQ209" s="91"/>
      <c r="AR209" s="91"/>
      <c r="AS209" s="91"/>
      <c r="AT209" s="91"/>
      <c r="AU209" s="91"/>
      <c r="AV209" s="91"/>
      <c r="AW209" s="91"/>
      <c r="AX209" s="91"/>
      <c r="AY209" s="91"/>
      <c r="AZ209" s="91"/>
      <c r="BA209" s="91"/>
      <c r="BB209" s="91"/>
      <c r="BC209" s="91"/>
      <c r="BD209" s="91"/>
      <c r="BE209" s="91"/>
      <c r="BF209" s="91"/>
      <c r="BG209" s="91"/>
      <c r="BH209" s="91"/>
      <c r="BI209" s="91"/>
      <c r="BJ209" s="51" t="s">
        <v>4190</v>
      </c>
      <c r="BK209" s="51" t="s">
        <v>4191</v>
      </c>
      <c r="BL209" s="91"/>
      <c r="BM209" s="91"/>
      <c r="BN209" s="91"/>
      <c r="BO209" s="91"/>
      <c r="BP209" s="91"/>
      <c r="BQ209" s="91"/>
      <c r="BR209" s="91"/>
      <c r="BS209" s="91"/>
      <c r="BT209" s="51" t="s">
        <v>4192</v>
      </c>
      <c r="BU209" s="91"/>
      <c r="BV209" s="91"/>
      <c r="BW209" s="90"/>
      <c r="BX209" s="90"/>
      <c r="BY209" s="90"/>
      <c r="BZ209" s="92"/>
      <c r="CA209" s="92"/>
      <c r="CB209" s="92"/>
      <c r="CC209" s="92"/>
      <c r="CD209" s="92"/>
      <c r="CE209" s="92"/>
      <c r="CF209" s="92"/>
      <c r="CG209" s="92"/>
      <c r="CH209" s="92"/>
      <c r="CI209" s="92"/>
      <c r="CJ209" s="92"/>
      <c r="CK209" s="92"/>
      <c r="CL209" s="92"/>
      <c r="CM209" s="92"/>
      <c r="CN209" s="92"/>
      <c r="CO209" s="92"/>
      <c r="CP209" s="92"/>
      <c r="CQ209" s="92"/>
      <c r="CR209" s="92"/>
      <c r="CS209" s="53" t="s">
        <v>4193</v>
      </c>
      <c r="CT209" s="53" t="s">
        <v>4194</v>
      </c>
      <c r="CU209" s="92"/>
      <c r="CV209" s="92"/>
      <c r="CW209" s="92"/>
      <c r="CX209" s="92"/>
      <c r="CY209" s="92"/>
      <c r="CZ209" s="92"/>
      <c r="DA209" s="92"/>
      <c r="DB209" s="92"/>
      <c r="DC209" s="53" t="s">
        <v>4195</v>
      </c>
      <c r="DD209" s="92"/>
      <c r="DE209" s="92"/>
    </row>
    <row r="210" spans="34:109" hidden="1">
      <c r="AH210" s="90"/>
      <c r="AI210" s="90"/>
      <c r="AJ210" s="90"/>
      <c r="AK210" s="90"/>
      <c r="AL210" s="47" t="str">
        <f t="shared" si="6"/>
        <v/>
      </c>
      <c r="AM210" s="47" t="str">
        <f t="shared" si="7"/>
        <v/>
      </c>
      <c r="AO210" s="90"/>
      <c r="AP210" s="43">
        <v>208</v>
      </c>
      <c r="AQ210" s="91"/>
      <c r="AR210" s="91"/>
      <c r="AS210" s="91"/>
      <c r="AT210" s="91"/>
      <c r="AU210" s="91"/>
      <c r="AV210" s="91"/>
      <c r="AW210" s="91"/>
      <c r="AX210" s="91"/>
      <c r="AY210" s="91"/>
      <c r="AZ210" s="91"/>
      <c r="BA210" s="91"/>
      <c r="BB210" s="91"/>
      <c r="BC210" s="91"/>
      <c r="BD210" s="91"/>
      <c r="BE210" s="91"/>
      <c r="BF210" s="91"/>
      <c r="BG210" s="91"/>
      <c r="BH210" s="91"/>
      <c r="BI210" s="91"/>
      <c r="BJ210" s="51" t="s">
        <v>4196</v>
      </c>
      <c r="BK210" s="51" t="s">
        <v>4197</v>
      </c>
      <c r="BL210" s="91"/>
      <c r="BM210" s="91"/>
      <c r="BN210" s="91"/>
      <c r="BO210" s="91"/>
      <c r="BP210" s="91"/>
      <c r="BQ210" s="91"/>
      <c r="BR210" s="91"/>
      <c r="BS210" s="91"/>
      <c r="BT210" s="51" t="s">
        <v>4198</v>
      </c>
      <c r="BU210" s="91"/>
      <c r="BV210" s="91"/>
      <c r="BW210" s="90"/>
      <c r="BX210" s="90"/>
      <c r="BY210" s="90"/>
      <c r="BZ210" s="92"/>
      <c r="CA210" s="92"/>
      <c r="CB210" s="92"/>
      <c r="CC210" s="92"/>
      <c r="CD210" s="92"/>
      <c r="CE210" s="92"/>
      <c r="CF210" s="92"/>
      <c r="CG210" s="92"/>
      <c r="CH210" s="92"/>
      <c r="CI210" s="92"/>
      <c r="CJ210" s="92"/>
      <c r="CK210" s="92"/>
      <c r="CL210" s="92"/>
      <c r="CM210" s="92"/>
      <c r="CN210" s="92"/>
      <c r="CO210" s="92"/>
      <c r="CP210" s="92"/>
      <c r="CQ210" s="92"/>
      <c r="CR210" s="92"/>
      <c r="CS210" s="53" t="s">
        <v>4199</v>
      </c>
      <c r="CT210" s="53" t="s">
        <v>4200</v>
      </c>
      <c r="CU210" s="92"/>
      <c r="CV210" s="92"/>
      <c r="CW210" s="92"/>
      <c r="CX210" s="92"/>
      <c r="CY210" s="92"/>
      <c r="CZ210" s="92"/>
      <c r="DA210" s="92"/>
      <c r="DB210" s="92"/>
      <c r="DC210" s="53" t="s">
        <v>4201</v>
      </c>
      <c r="DD210" s="92"/>
      <c r="DE210" s="92"/>
    </row>
    <row r="211" spans="34:109" hidden="1">
      <c r="AH211" s="90"/>
      <c r="AI211" s="90"/>
      <c r="AJ211" s="90"/>
      <c r="AK211" s="90"/>
      <c r="AL211" s="47" t="str">
        <f t="shared" si="6"/>
        <v/>
      </c>
      <c r="AM211" s="47" t="str">
        <f t="shared" si="7"/>
        <v/>
      </c>
      <c r="AO211" s="90"/>
      <c r="AP211" s="43">
        <v>209</v>
      </c>
      <c r="AQ211" s="91"/>
      <c r="AR211" s="91"/>
      <c r="AS211" s="91"/>
      <c r="AT211" s="91"/>
      <c r="AU211" s="91"/>
      <c r="AV211" s="91"/>
      <c r="AW211" s="91"/>
      <c r="AX211" s="91"/>
      <c r="AY211" s="91"/>
      <c r="AZ211" s="91"/>
      <c r="BA211" s="91"/>
      <c r="BB211" s="91"/>
      <c r="BC211" s="91"/>
      <c r="BD211" s="91"/>
      <c r="BE211" s="91"/>
      <c r="BF211" s="91"/>
      <c r="BG211" s="91"/>
      <c r="BH211" s="91"/>
      <c r="BI211" s="91"/>
      <c r="BJ211" s="51" t="s">
        <v>4202</v>
      </c>
      <c r="BK211" s="51" t="s">
        <v>4203</v>
      </c>
      <c r="BL211" s="91"/>
      <c r="BM211" s="91"/>
      <c r="BN211" s="91"/>
      <c r="BO211" s="91"/>
      <c r="BP211" s="91"/>
      <c r="BQ211" s="91"/>
      <c r="BR211" s="91"/>
      <c r="BS211" s="91"/>
      <c r="BT211" s="51" t="s">
        <v>4204</v>
      </c>
      <c r="BU211" s="91"/>
      <c r="BV211" s="91"/>
      <c r="BW211" s="90"/>
      <c r="BX211" s="90"/>
      <c r="BY211" s="90"/>
      <c r="BZ211" s="92"/>
      <c r="CA211" s="92"/>
      <c r="CB211" s="92"/>
      <c r="CC211" s="92"/>
      <c r="CD211" s="92"/>
      <c r="CE211" s="92"/>
      <c r="CF211" s="92"/>
      <c r="CG211" s="92"/>
      <c r="CH211" s="92"/>
      <c r="CI211" s="92"/>
      <c r="CJ211" s="92"/>
      <c r="CK211" s="92"/>
      <c r="CL211" s="92"/>
      <c r="CM211" s="92"/>
      <c r="CN211" s="92"/>
      <c r="CO211" s="92"/>
      <c r="CP211" s="92"/>
      <c r="CQ211" s="92"/>
      <c r="CR211" s="92"/>
      <c r="CS211" s="53" t="s">
        <v>4205</v>
      </c>
      <c r="CT211" s="53" t="s">
        <v>4206</v>
      </c>
      <c r="CU211" s="92"/>
      <c r="CV211" s="92"/>
      <c r="CW211" s="92"/>
      <c r="CX211" s="92"/>
      <c r="CY211" s="92"/>
      <c r="CZ211" s="92"/>
      <c r="DA211" s="92"/>
      <c r="DB211" s="92"/>
      <c r="DC211" s="53" t="s">
        <v>4207</v>
      </c>
      <c r="DD211" s="92"/>
      <c r="DE211" s="92"/>
    </row>
    <row r="212" spans="34:109" hidden="1">
      <c r="AH212" s="90"/>
      <c r="AI212" s="90"/>
      <c r="AJ212" s="90"/>
      <c r="AK212" s="90"/>
      <c r="AL212" s="47" t="str">
        <f t="shared" si="6"/>
        <v/>
      </c>
      <c r="AM212" s="47" t="str">
        <f t="shared" si="7"/>
        <v/>
      </c>
      <c r="AO212" s="90"/>
      <c r="AP212" s="43">
        <v>210</v>
      </c>
      <c r="AQ212" s="91"/>
      <c r="AR212" s="91"/>
      <c r="AS212" s="91"/>
      <c r="AT212" s="91"/>
      <c r="AU212" s="91"/>
      <c r="AV212" s="91"/>
      <c r="AW212" s="91"/>
      <c r="AX212" s="91"/>
      <c r="AY212" s="91"/>
      <c r="AZ212" s="91"/>
      <c r="BA212" s="91"/>
      <c r="BB212" s="91"/>
      <c r="BC212" s="91"/>
      <c r="BD212" s="91"/>
      <c r="BE212" s="91"/>
      <c r="BF212" s="91"/>
      <c r="BG212" s="91"/>
      <c r="BH212" s="91"/>
      <c r="BI212" s="91"/>
      <c r="BJ212" s="51" t="s">
        <v>4208</v>
      </c>
      <c r="BK212" s="51" t="s">
        <v>4209</v>
      </c>
      <c r="BL212" s="91"/>
      <c r="BM212" s="91"/>
      <c r="BN212" s="91"/>
      <c r="BO212" s="91"/>
      <c r="BP212" s="91"/>
      <c r="BQ212" s="91"/>
      <c r="BR212" s="91"/>
      <c r="BS212" s="91"/>
      <c r="BT212" s="51" t="s">
        <v>4210</v>
      </c>
      <c r="BU212" s="91"/>
      <c r="BV212" s="91"/>
      <c r="BW212" s="90"/>
      <c r="BX212" s="90"/>
      <c r="BY212" s="90"/>
      <c r="BZ212" s="92"/>
      <c r="CA212" s="92"/>
      <c r="CB212" s="92"/>
      <c r="CC212" s="92"/>
      <c r="CD212" s="92"/>
      <c r="CE212" s="92"/>
      <c r="CF212" s="92"/>
      <c r="CG212" s="92"/>
      <c r="CH212" s="92"/>
      <c r="CI212" s="92"/>
      <c r="CJ212" s="92"/>
      <c r="CK212" s="92"/>
      <c r="CL212" s="92"/>
      <c r="CM212" s="92"/>
      <c r="CN212" s="92"/>
      <c r="CO212" s="92"/>
      <c r="CP212" s="92"/>
      <c r="CQ212" s="92"/>
      <c r="CR212" s="92"/>
      <c r="CS212" s="53" t="s">
        <v>4211</v>
      </c>
      <c r="CT212" s="53" t="s">
        <v>4212</v>
      </c>
      <c r="CU212" s="92"/>
      <c r="CV212" s="92"/>
      <c r="CW212" s="92"/>
      <c r="CX212" s="92"/>
      <c r="CY212" s="92"/>
      <c r="CZ212" s="92"/>
      <c r="DA212" s="92"/>
      <c r="DB212" s="92"/>
      <c r="DC212" s="53" t="s">
        <v>4213</v>
      </c>
      <c r="DD212" s="92"/>
      <c r="DE212" s="92"/>
    </row>
    <row r="213" spans="34:109" hidden="1">
      <c r="AH213" s="90"/>
      <c r="AI213" s="90"/>
      <c r="AJ213" s="90"/>
      <c r="AK213" s="90"/>
      <c r="AL213" s="47" t="str">
        <f t="shared" si="6"/>
        <v/>
      </c>
      <c r="AM213" s="47" t="str">
        <f t="shared" si="7"/>
        <v/>
      </c>
      <c r="AO213" s="90"/>
      <c r="AP213" s="43">
        <v>211</v>
      </c>
      <c r="AQ213" s="91"/>
      <c r="AR213" s="91"/>
      <c r="AS213" s="91"/>
      <c r="AT213" s="91"/>
      <c r="AU213" s="91"/>
      <c r="AV213" s="91"/>
      <c r="AW213" s="91"/>
      <c r="AX213" s="91"/>
      <c r="AY213" s="91"/>
      <c r="AZ213" s="91"/>
      <c r="BA213" s="91"/>
      <c r="BB213" s="91"/>
      <c r="BC213" s="91"/>
      <c r="BD213" s="91"/>
      <c r="BE213" s="91"/>
      <c r="BF213" s="91"/>
      <c r="BG213" s="91"/>
      <c r="BH213" s="91"/>
      <c r="BI213" s="91"/>
      <c r="BJ213" s="51" t="s">
        <v>4214</v>
      </c>
      <c r="BK213" s="51" t="s">
        <v>4215</v>
      </c>
      <c r="BL213" s="91"/>
      <c r="BM213" s="91"/>
      <c r="BN213" s="91"/>
      <c r="BO213" s="91"/>
      <c r="BP213" s="91"/>
      <c r="BQ213" s="91"/>
      <c r="BR213" s="91"/>
      <c r="BS213" s="91"/>
      <c r="BT213" s="51" t="s">
        <v>4216</v>
      </c>
      <c r="BU213" s="91"/>
      <c r="BV213" s="91"/>
      <c r="BW213" s="90"/>
      <c r="BX213" s="90"/>
      <c r="BY213" s="90"/>
      <c r="BZ213" s="92"/>
      <c r="CA213" s="92"/>
      <c r="CB213" s="92"/>
      <c r="CC213" s="92"/>
      <c r="CD213" s="92"/>
      <c r="CE213" s="92"/>
      <c r="CF213" s="92"/>
      <c r="CG213" s="92"/>
      <c r="CH213" s="92"/>
      <c r="CI213" s="92"/>
      <c r="CJ213" s="92"/>
      <c r="CK213" s="92"/>
      <c r="CL213" s="92"/>
      <c r="CM213" s="92"/>
      <c r="CN213" s="92"/>
      <c r="CO213" s="92"/>
      <c r="CP213" s="92"/>
      <c r="CQ213" s="92"/>
      <c r="CR213" s="92"/>
      <c r="CS213" s="53" t="s">
        <v>4217</v>
      </c>
      <c r="CT213" s="53" t="s">
        <v>4218</v>
      </c>
      <c r="CU213" s="92"/>
      <c r="CV213" s="92"/>
      <c r="CW213" s="92"/>
      <c r="CX213" s="92"/>
      <c r="CY213" s="92"/>
      <c r="CZ213" s="92"/>
      <c r="DA213" s="92"/>
      <c r="DB213" s="92"/>
      <c r="DC213" s="53" t="s">
        <v>4219</v>
      </c>
      <c r="DD213" s="92"/>
      <c r="DE213" s="92"/>
    </row>
    <row r="214" spans="34:109" hidden="1">
      <c r="AH214" s="90"/>
      <c r="AI214" s="90"/>
      <c r="AJ214" s="90"/>
      <c r="AK214" s="90"/>
      <c r="AL214" s="47" t="str">
        <f t="shared" si="6"/>
        <v/>
      </c>
      <c r="AM214" s="47" t="str">
        <f t="shared" si="7"/>
        <v/>
      </c>
      <c r="AO214" s="90"/>
      <c r="AP214" s="43">
        <v>212</v>
      </c>
      <c r="AQ214" s="91"/>
      <c r="AR214" s="91"/>
      <c r="AS214" s="91"/>
      <c r="AT214" s="91"/>
      <c r="AU214" s="91"/>
      <c r="AV214" s="91"/>
      <c r="AW214" s="91"/>
      <c r="AX214" s="91"/>
      <c r="AY214" s="91"/>
      <c r="AZ214" s="91"/>
      <c r="BA214" s="91"/>
      <c r="BB214" s="91"/>
      <c r="BC214" s="91"/>
      <c r="BD214" s="91"/>
      <c r="BE214" s="91"/>
      <c r="BF214" s="91"/>
      <c r="BG214" s="91"/>
      <c r="BH214" s="91"/>
      <c r="BI214" s="91"/>
      <c r="BJ214" s="51" t="s">
        <v>4220</v>
      </c>
      <c r="BK214" s="51" t="s">
        <v>4221</v>
      </c>
      <c r="BL214" s="91"/>
      <c r="BM214" s="91"/>
      <c r="BN214" s="91"/>
      <c r="BO214" s="91"/>
      <c r="BP214" s="91"/>
      <c r="BQ214" s="91"/>
      <c r="BR214" s="91"/>
      <c r="BS214" s="91"/>
      <c r="BT214" s="51" t="s">
        <v>4222</v>
      </c>
      <c r="BU214" s="91"/>
      <c r="BV214" s="91"/>
      <c r="BW214" s="90"/>
      <c r="BX214" s="90"/>
      <c r="BY214" s="90"/>
      <c r="BZ214" s="92"/>
      <c r="CA214" s="92"/>
      <c r="CB214" s="92"/>
      <c r="CC214" s="92"/>
      <c r="CD214" s="92"/>
      <c r="CE214" s="92"/>
      <c r="CF214" s="92"/>
      <c r="CG214" s="92"/>
      <c r="CH214" s="92"/>
      <c r="CI214" s="92"/>
      <c r="CJ214" s="92"/>
      <c r="CK214" s="92"/>
      <c r="CL214" s="92"/>
      <c r="CM214" s="92"/>
      <c r="CN214" s="92"/>
      <c r="CO214" s="92"/>
      <c r="CP214" s="92"/>
      <c r="CQ214" s="92"/>
      <c r="CR214" s="92"/>
      <c r="CS214" s="53" t="s">
        <v>4223</v>
      </c>
      <c r="CT214" s="53" t="s">
        <v>1909</v>
      </c>
      <c r="CU214" s="92"/>
      <c r="CV214" s="92"/>
      <c r="CW214" s="92"/>
      <c r="CX214" s="92"/>
      <c r="CY214" s="92"/>
      <c r="CZ214" s="92"/>
      <c r="DA214" s="92"/>
      <c r="DB214" s="92"/>
      <c r="DC214" s="53" t="s">
        <v>4224</v>
      </c>
      <c r="DD214" s="92"/>
      <c r="DE214" s="92"/>
    </row>
    <row r="215" spans="34:109" hidden="1">
      <c r="AH215" s="90"/>
      <c r="AI215" s="90"/>
      <c r="AJ215" s="90"/>
      <c r="AK215" s="90"/>
      <c r="AL215" s="47" t="str">
        <f t="shared" si="6"/>
        <v/>
      </c>
      <c r="AM215" s="47" t="str">
        <f t="shared" si="7"/>
        <v/>
      </c>
      <c r="AO215" s="90"/>
      <c r="AP215" s="43">
        <v>213</v>
      </c>
      <c r="AQ215" s="91"/>
      <c r="AR215" s="91"/>
      <c r="AS215" s="91"/>
      <c r="AT215" s="91"/>
      <c r="AU215" s="91"/>
      <c r="AV215" s="91"/>
      <c r="AW215" s="91"/>
      <c r="AX215" s="91"/>
      <c r="AY215" s="91"/>
      <c r="AZ215" s="91"/>
      <c r="BA215" s="91"/>
      <c r="BB215" s="91"/>
      <c r="BC215" s="91"/>
      <c r="BD215" s="91"/>
      <c r="BE215" s="91"/>
      <c r="BF215" s="91"/>
      <c r="BG215" s="91"/>
      <c r="BH215" s="91"/>
      <c r="BI215" s="91"/>
      <c r="BJ215" s="51" t="s">
        <v>4225</v>
      </c>
      <c r="BK215" s="51" t="s">
        <v>4226</v>
      </c>
      <c r="BL215" s="91"/>
      <c r="BM215" s="91"/>
      <c r="BN215" s="91"/>
      <c r="BO215" s="91"/>
      <c r="BP215" s="91"/>
      <c r="BQ215" s="91"/>
      <c r="BR215" s="91"/>
      <c r="BS215" s="91"/>
      <c r="BT215" s="51" t="s">
        <v>4227</v>
      </c>
      <c r="BU215" s="91"/>
      <c r="BV215" s="91"/>
      <c r="BW215" s="90"/>
      <c r="BX215" s="90"/>
      <c r="BY215" s="90"/>
      <c r="BZ215" s="92"/>
      <c r="CA215" s="92"/>
      <c r="CB215" s="92"/>
      <c r="CC215" s="92"/>
      <c r="CD215" s="92"/>
      <c r="CE215" s="92"/>
      <c r="CF215" s="92"/>
      <c r="CG215" s="92"/>
      <c r="CH215" s="92"/>
      <c r="CI215" s="92"/>
      <c r="CJ215" s="92"/>
      <c r="CK215" s="92"/>
      <c r="CL215" s="92"/>
      <c r="CM215" s="92"/>
      <c r="CN215" s="92"/>
      <c r="CO215" s="92"/>
      <c r="CP215" s="92"/>
      <c r="CQ215" s="92"/>
      <c r="CR215" s="92"/>
      <c r="CS215" s="53" t="s">
        <v>4228</v>
      </c>
      <c r="CT215" s="53" t="s">
        <v>4229</v>
      </c>
      <c r="CU215" s="92"/>
      <c r="CV215" s="92"/>
      <c r="CW215" s="92"/>
      <c r="CX215" s="92"/>
      <c r="CY215" s="92"/>
      <c r="CZ215" s="92"/>
      <c r="DA215" s="92"/>
      <c r="DB215" s="92"/>
      <c r="DC215" s="53" t="s">
        <v>4230</v>
      </c>
      <c r="DD215" s="92"/>
      <c r="DE215" s="92"/>
    </row>
    <row r="216" spans="34:109" hidden="1">
      <c r="AH216" s="90"/>
      <c r="AI216" s="90"/>
      <c r="AJ216" s="90"/>
      <c r="AK216" s="90"/>
      <c r="AL216" s="47" t="str">
        <f t="shared" si="6"/>
        <v/>
      </c>
      <c r="AM216" s="47" t="str">
        <f t="shared" si="7"/>
        <v/>
      </c>
      <c r="AO216" s="90"/>
      <c r="AP216" s="43">
        <v>214</v>
      </c>
      <c r="AQ216" s="91"/>
      <c r="AR216" s="91"/>
      <c r="AS216" s="91"/>
      <c r="AT216" s="91"/>
      <c r="AU216" s="91"/>
      <c r="AV216" s="91"/>
      <c r="AW216" s="91"/>
      <c r="AX216" s="91"/>
      <c r="AY216" s="91"/>
      <c r="AZ216" s="91"/>
      <c r="BA216" s="91"/>
      <c r="BB216" s="91"/>
      <c r="BC216" s="91"/>
      <c r="BD216" s="91"/>
      <c r="BE216" s="91"/>
      <c r="BF216" s="91"/>
      <c r="BG216" s="91"/>
      <c r="BH216" s="91"/>
      <c r="BI216" s="91"/>
      <c r="BJ216" s="51" t="s">
        <v>4231</v>
      </c>
      <c r="BK216" s="51" t="s">
        <v>4232</v>
      </c>
      <c r="BL216" s="91"/>
      <c r="BM216" s="91"/>
      <c r="BN216" s="91"/>
      <c r="BO216" s="91"/>
      <c r="BP216" s="91"/>
      <c r="BQ216" s="91"/>
      <c r="BR216" s="91"/>
      <c r="BS216" s="91"/>
      <c r="BT216" s="91">
        <v>30999</v>
      </c>
      <c r="BU216" s="91"/>
      <c r="BV216" s="91"/>
      <c r="BW216" s="90"/>
      <c r="BX216" s="90"/>
      <c r="BY216" s="90"/>
      <c r="BZ216" s="92"/>
      <c r="CA216" s="92"/>
      <c r="CB216" s="92"/>
      <c r="CC216" s="92"/>
      <c r="CD216" s="92"/>
      <c r="CE216" s="92"/>
      <c r="CF216" s="92"/>
      <c r="CG216" s="92"/>
      <c r="CH216" s="92"/>
      <c r="CI216" s="92"/>
      <c r="CJ216" s="92"/>
      <c r="CK216" s="92"/>
      <c r="CL216" s="92"/>
      <c r="CM216" s="92"/>
      <c r="CN216" s="92"/>
      <c r="CO216" s="92"/>
      <c r="CP216" s="92"/>
      <c r="CQ216" s="92"/>
      <c r="CR216" s="92"/>
      <c r="CS216" s="53" t="s">
        <v>4233</v>
      </c>
      <c r="CT216" s="53" t="s">
        <v>4234</v>
      </c>
      <c r="CU216" s="92"/>
      <c r="CV216" s="92"/>
      <c r="CW216" s="92"/>
      <c r="CX216" s="92"/>
      <c r="CY216" s="92"/>
      <c r="CZ216" s="92"/>
      <c r="DA216" s="92"/>
      <c r="DB216" s="92"/>
      <c r="DC216" s="53" t="s">
        <v>401</v>
      </c>
      <c r="DD216" s="92"/>
      <c r="DE216" s="92"/>
    </row>
    <row r="217" spans="34:109" hidden="1">
      <c r="AH217" s="90"/>
      <c r="AI217" s="90"/>
      <c r="AJ217" s="90"/>
      <c r="AK217" s="90"/>
      <c r="AL217" s="47" t="str">
        <f t="shared" si="6"/>
        <v/>
      </c>
      <c r="AM217" s="47" t="str">
        <f t="shared" si="7"/>
        <v/>
      </c>
      <c r="AO217" s="90"/>
      <c r="AP217" s="43">
        <v>215</v>
      </c>
      <c r="AQ217" s="91"/>
      <c r="AR217" s="91"/>
      <c r="AS217" s="91"/>
      <c r="AT217" s="91"/>
      <c r="AU217" s="91"/>
      <c r="AV217" s="91"/>
      <c r="AW217" s="91"/>
      <c r="AX217" s="91"/>
      <c r="AY217" s="91"/>
      <c r="AZ217" s="91"/>
      <c r="BA217" s="91"/>
      <c r="BB217" s="91"/>
      <c r="BC217" s="91"/>
      <c r="BD217" s="91"/>
      <c r="BE217" s="91"/>
      <c r="BF217" s="91"/>
      <c r="BG217" s="91"/>
      <c r="BH217" s="91"/>
      <c r="BI217" s="91"/>
      <c r="BJ217" s="51" t="s">
        <v>4235</v>
      </c>
      <c r="BK217" s="51" t="s">
        <v>4236</v>
      </c>
      <c r="BL217" s="91"/>
      <c r="BM217" s="91"/>
      <c r="BN217" s="91"/>
      <c r="BO217" s="91"/>
      <c r="BP217" s="91"/>
      <c r="BQ217" s="91"/>
      <c r="BR217" s="91"/>
      <c r="BS217" s="91"/>
      <c r="BT217" s="91"/>
      <c r="BU217" s="91"/>
      <c r="BV217" s="91"/>
      <c r="BW217" s="90"/>
      <c r="BX217" s="90"/>
      <c r="BY217" s="90"/>
      <c r="BZ217" s="92"/>
      <c r="CA217" s="92"/>
      <c r="CB217" s="92"/>
      <c r="CC217" s="92"/>
      <c r="CD217" s="92"/>
      <c r="CE217" s="92"/>
      <c r="CF217" s="92"/>
      <c r="CG217" s="92"/>
      <c r="CH217" s="92"/>
      <c r="CI217" s="92"/>
      <c r="CJ217" s="92"/>
      <c r="CK217" s="92"/>
      <c r="CL217" s="92"/>
      <c r="CM217" s="92"/>
      <c r="CN217" s="92"/>
      <c r="CO217" s="92"/>
      <c r="CP217" s="92"/>
      <c r="CQ217" s="92"/>
      <c r="CR217" s="92"/>
      <c r="CS217" s="53" t="s">
        <v>4237</v>
      </c>
      <c r="CT217" s="53" t="s">
        <v>4238</v>
      </c>
      <c r="CU217" s="92"/>
      <c r="CV217" s="92"/>
      <c r="CW217" s="92"/>
      <c r="CX217" s="92"/>
      <c r="CY217" s="92"/>
      <c r="CZ217" s="92"/>
      <c r="DA217" s="92"/>
      <c r="DB217" s="92"/>
      <c r="DC217" s="92"/>
      <c r="DD217" s="92"/>
      <c r="DE217" s="92"/>
    </row>
    <row r="218" spans="34:109" hidden="1">
      <c r="AH218" s="90"/>
      <c r="AI218" s="90"/>
      <c r="AJ218" s="90"/>
      <c r="AK218" s="90"/>
      <c r="AL218" s="47" t="str">
        <f t="shared" si="6"/>
        <v/>
      </c>
      <c r="AM218" s="47" t="str">
        <f t="shared" si="7"/>
        <v/>
      </c>
      <c r="AO218" s="90"/>
      <c r="AP218" s="43">
        <v>216</v>
      </c>
      <c r="AQ218" s="91"/>
      <c r="AR218" s="91"/>
      <c r="AS218" s="91"/>
      <c r="AT218" s="91"/>
      <c r="AU218" s="91"/>
      <c r="AV218" s="91"/>
      <c r="AW218" s="91"/>
      <c r="AX218" s="91"/>
      <c r="AY218" s="91"/>
      <c r="AZ218" s="91"/>
      <c r="BA218" s="91"/>
      <c r="BB218" s="91"/>
      <c r="BC218" s="91"/>
      <c r="BD218" s="91"/>
      <c r="BE218" s="91"/>
      <c r="BF218" s="91"/>
      <c r="BG218" s="91"/>
      <c r="BH218" s="91"/>
      <c r="BI218" s="91"/>
      <c r="BJ218" s="51" t="s">
        <v>4239</v>
      </c>
      <c r="BK218" s="51" t="s">
        <v>4240</v>
      </c>
      <c r="BL218" s="91"/>
      <c r="BM218" s="91"/>
      <c r="BN218" s="91"/>
      <c r="BO218" s="91"/>
      <c r="BP218" s="91"/>
      <c r="BQ218" s="91"/>
      <c r="BR218" s="91"/>
      <c r="BS218" s="91"/>
      <c r="BT218" s="91"/>
      <c r="BU218" s="91"/>
      <c r="BV218" s="91"/>
      <c r="BW218" s="90"/>
      <c r="BX218" s="90"/>
      <c r="BY218" s="90"/>
      <c r="BZ218" s="92"/>
      <c r="CA218" s="92"/>
      <c r="CB218" s="92"/>
      <c r="CC218" s="92"/>
      <c r="CD218" s="92"/>
      <c r="CE218" s="92"/>
      <c r="CF218" s="92"/>
      <c r="CG218" s="92"/>
      <c r="CH218" s="92"/>
      <c r="CI218" s="92"/>
      <c r="CJ218" s="92"/>
      <c r="CK218" s="92"/>
      <c r="CL218" s="92"/>
      <c r="CM218" s="92"/>
      <c r="CN218" s="92"/>
      <c r="CO218" s="92"/>
      <c r="CP218" s="92"/>
      <c r="CQ218" s="92"/>
      <c r="CR218" s="92"/>
      <c r="CS218" s="53" t="s">
        <v>4241</v>
      </c>
      <c r="CT218" s="53" t="s">
        <v>4242</v>
      </c>
      <c r="CU218" s="92"/>
      <c r="CV218" s="92"/>
      <c r="CW218" s="92"/>
      <c r="CX218" s="92"/>
      <c r="CY218" s="92"/>
      <c r="CZ218" s="92"/>
      <c r="DA218" s="92"/>
      <c r="DB218" s="92"/>
      <c r="DC218" s="92"/>
      <c r="DD218" s="92"/>
      <c r="DE218" s="92"/>
    </row>
    <row r="219" spans="34:109" hidden="1">
      <c r="AH219" s="90"/>
      <c r="AI219" s="90"/>
      <c r="AJ219" s="90"/>
      <c r="AK219" s="90"/>
      <c r="AL219" s="47" t="str">
        <f t="shared" si="6"/>
        <v/>
      </c>
      <c r="AM219" s="47" t="str">
        <f t="shared" si="7"/>
        <v/>
      </c>
      <c r="AO219" s="90"/>
      <c r="AP219" s="43">
        <v>217</v>
      </c>
      <c r="AQ219" s="91"/>
      <c r="AR219" s="91"/>
      <c r="AS219" s="91"/>
      <c r="AT219" s="91"/>
      <c r="AU219" s="91"/>
      <c r="AV219" s="91"/>
      <c r="AW219" s="91"/>
      <c r="AX219" s="91"/>
      <c r="AY219" s="91"/>
      <c r="AZ219" s="91"/>
      <c r="BA219" s="91"/>
      <c r="BB219" s="91"/>
      <c r="BC219" s="91"/>
      <c r="BD219" s="91"/>
      <c r="BE219" s="91"/>
      <c r="BF219" s="91"/>
      <c r="BG219" s="91"/>
      <c r="BH219" s="91"/>
      <c r="BI219" s="91"/>
      <c r="BJ219" s="51" t="s">
        <v>4243</v>
      </c>
      <c r="BK219" s="51" t="s">
        <v>4244</v>
      </c>
      <c r="BL219" s="91"/>
      <c r="BM219" s="91"/>
      <c r="BN219" s="91"/>
      <c r="BO219" s="91"/>
      <c r="BP219" s="91"/>
      <c r="BQ219" s="91"/>
      <c r="BR219" s="91"/>
      <c r="BS219" s="91"/>
      <c r="BT219" s="91"/>
      <c r="BU219" s="91"/>
      <c r="BV219" s="91"/>
      <c r="BW219" s="90"/>
      <c r="BX219" s="90"/>
      <c r="BY219" s="90"/>
      <c r="BZ219" s="92"/>
      <c r="CA219" s="92"/>
      <c r="CB219" s="92"/>
      <c r="CC219" s="92"/>
      <c r="CD219" s="92"/>
      <c r="CE219" s="92"/>
      <c r="CF219" s="92"/>
      <c r="CG219" s="92"/>
      <c r="CH219" s="92"/>
      <c r="CI219" s="92"/>
      <c r="CJ219" s="92"/>
      <c r="CK219" s="92"/>
      <c r="CL219" s="92"/>
      <c r="CM219" s="92"/>
      <c r="CN219" s="92"/>
      <c r="CO219" s="92"/>
      <c r="CP219" s="92"/>
      <c r="CQ219" s="92"/>
      <c r="CR219" s="92"/>
      <c r="CS219" s="53" t="s">
        <v>4245</v>
      </c>
      <c r="CT219" s="53" t="s">
        <v>4246</v>
      </c>
      <c r="CU219" s="92"/>
      <c r="CV219" s="92"/>
      <c r="CW219" s="92"/>
      <c r="CX219" s="92"/>
      <c r="CY219" s="92"/>
      <c r="CZ219" s="92"/>
      <c r="DA219" s="92"/>
      <c r="DB219" s="92"/>
      <c r="DC219" s="92"/>
      <c r="DD219" s="92"/>
      <c r="DE219" s="92"/>
    </row>
    <row r="220" spans="34:109" hidden="1">
      <c r="AH220" s="90"/>
      <c r="AI220" s="90"/>
      <c r="AJ220" s="90"/>
      <c r="AK220" s="90"/>
      <c r="AL220" s="47" t="str">
        <f t="shared" si="6"/>
        <v/>
      </c>
      <c r="AM220" s="47" t="str">
        <f t="shared" si="7"/>
        <v/>
      </c>
      <c r="AO220" s="90"/>
      <c r="AP220" s="43">
        <v>218</v>
      </c>
      <c r="AQ220" s="91"/>
      <c r="AR220" s="91"/>
      <c r="AS220" s="91"/>
      <c r="AT220" s="91"/>
      <c r="AU220" s="91"/>
      <c r="AV220" s="91"/>
      <c r="AW220" s="91"/>
      <c r="AX220" s="91"/>
      <c r="AY220" s="91"/>
      <c r="AZ220" s="91"/>
      <c r="BA220" s="91"/>
      <c r="BB220" s="91"/>
      <c r="BC220" s="91"/>
      <c r="BD220" s="91"/>
      <c r="BE220" s="91"/>
      <c r="BF220" s="91"/>
      <c r="BG220" s="91"/>
      <c r="BH220" s="91"/>
      <c r="BI220" s="91"/>
      <c r="BJ220" s="51" t="s">
        <v>4247</v>
      </c>
      <c r="BK220" s="51" t="s">
        <v>4248</v>
      </c>
      <c r="BL220" s="91"/>
      <c r="BM220" s="91"/>
      <c r="BN220" s="91"/>
      <c r="BO220" s="91"/>
      <c r="BP220" s="91"/>
      <c r="BQ220" s="91"/>
      <c r="BR220" s="91"/>
      <c r="BS220" s="91"/>
      <c r="BT220" s="91"/>
      <c r="BU220" s="91"/>
      <c r="BV220" s="91"/>
      <c r="BW220" s="90"/>
      <c r="BX220" s="90"/>
      <c r="BY220" s="90"/>
      <c r="BZ220" s="92"/>
      <c r="CA220" s="92"/>
      <c r="CB220" s="92"/>
      <c r="CC220" s="92"/>
      <c r="CD220" s="92"/>
      <c r="CE220" s="92"/>
      <c r="CF220" s="92"/>
      <c r="CG220" s="92"/>
      <c r="CH220" s="92"/>
      <c r="CI220" s="92"/>
      <c r="CJ220" s="92"/>
      <c r="CK220" s="92"/>
      <c r="CL220" s="92"/>
      <c r="CM220" s="92"/>
      <c r="CN220" s="92"/>
      <c r="CO220" s="92"/>
      <c r="CP220" s="92"/>
      <c r="CQ220" s="92"/>
      <c r="CR220" s="92"/>
      <c r="CS220" s="53" t="s">
        <v>4249</v>
      </c>
      <c r="CT220" s="53" t="s">
        <v>4250</v>
      </c>
      <c r="CU220" s="92"/>
      <c r="CV220" s="92"/>
      <c r="CW220" s="92"/>
      <c r="CX220" s="92"/>
      <c r="CY220" s="92"/>
      <c r="CZ220" s="92"/>
      <c r="DA220" s="92"/>
      <c r="DB220" s="92"/>
      <c r="DC220" s="92"/>
      <c r="DD220" s="92"/>
      <c r="DE220" s="92"/>
    </row>
    <row r="221" spans="34:109" hidden="1">
      <c r="AH221" s="90"/>
      <c r="AI221" s="90"/>
      <c r="AJ221" s="90"/>
      <c r="AK221" s="90"/>
      <c r="AL221" s="47" t="str">
        <f t="shared" si="6"/>
        <v/>
      </c>
      <c r="AM221" s="47" t="str">
        <f t="shared" si="7"/>
        <v/>
      </c>
      <c r="AO221" s="90"/>
      <c r="AP221" s="43">
        <v>219</v>
      </c>
      <c r="AQ221" s="91"/>
      <c r="AR221" s="91"/>
      <c r="AS221" s="91"/>
      <c r="AT221" s="91"/>
      <c r="AU221" s="91"/>
      <c r="AV221" s="91"/>
      <c r="AW221" s="91"/>
      <c r="AX221" s="91"/>
      <c r="AY221" s="91"/>
      <c r="AZ221" s="91"/>
      <c r="BA221" s="91"/>
      <c r="BB221" s="91"/>
      <c r="BC221" s="91"/>
      <c r="BD221" s="91"/>
      <c r="BE221" s="91"/>
      <c r="BF221" s="91"/>
      <c r="BG221" s="91"/>
      <c r="BH221" s="91"/>
      <c r="BI221" s="91"/>
      <c r="BJ221" s="51" t="s">
        <v>4251</v>
      </c>
      <c r="BK221" s="91">
        <v>21999</v>
      </c>
      <c r="BL221" s="91"/>
      <c r="BM221" s="91"/>
      <c r="BN221" s="91"/>
      <c r="BO221" s="91"/>
      <c r="BP221" s="91"/>
      <c r="BQ221" s="91"/>
      <c r="BR221" s="91"/>
      <c r="BS221" s="91"/>
      <c r="BT221" s="91"/>
      <c r="BU221" s="91"/>
      <c r="BV221" s="91"/>
      <c r="BW221" s="90"/>
      <c r="BX221" s="90"/>
      <c r="BY221" s="90"/>
      <c r="BZ221" s="92"/>
      <c r="CA221" s="92"/>
      <c r="CB221" s="92"/>
      <c r="CC221" s="92"/>
      <c r="CD221" s="92"/>
      <c r="CE221" s="92"/>
      <c r="CF221" s="92"/>
      <c r="CG221" s="92"/>
      <c r="CH221" s="92"/>
      <c r="CI221" s="92"/>
      <c r="CJ221" s="92"/>
      <c r="CK221" s="92"/>
      <c r="CL221" s="92"/>
      <c r="CM221" s="92"/>
      <c r="CN221" s="92"/>
      <c r="CO221" s="92"/>
      <c r="CP221" s="92"/>
      <c r="CQ221" s="92"/>
      <c r="CR221" s="92"/>
      <c r="CS221" s="53" t="s">
        <v>4252</v>
      </c>
      <c r="CT221" s="53" t="s">
        <v>401</v>
      </c>
      <c r="CU221" s="92"/>
      <c r="CV221" s="92"/>
      <c r="CW221" s="92"/>
      <c r="CX221" s="92"/>
      <c r="CY221" s="92"/>
      <c r="CZ221" s="92"/>
      <c r="DA221" s="92"/>
      <c r="DB221" s="92"/>
      <c r="DC221" s="92"/>
      <c r="DD221" s="92"/>
      <c r="DE221" s="92"/>
    </row>
    <row r="222" spans="34:109" hidden="1">
      <c r="AH222" s="90"/>
      <c r="AI222" s="90"/>
      <c r="AJ222" s="90"/>
      <c r="AK222" s="90"/>
      <c r="AL222" s="47" t="str">
        <f t="shared" si="6"/>
        <v/>
      </c>
      <c r="AM222" s="47" t="str">
        <f t="shared" si="7"/>
        <v/>
      </c>
      <c r="AO222" s="90"/>
      <c r="AP222" s="43">
        <v>220</v>
      </c>
      <c r="AQ222" s="91"/>
      <c r="AR222" s="91"/>
      <c r="AS222" s="91"/>
      <c r="AT222" s="91"/>
      <c r="AU222" s="91"/>
      <c r="AV222" s="91"/>
      <c r="AW222" s="91"/>
      <c r="AX222" s="91"/>
      <c r="AY222" s="91"/>
      <c r="AZ222" s="91"/>
      <c r="BA222" s="91"/>
      <c r="BB222" s="91"/>
      <c r="BC222" s="91"/>
      <c r="BD222" s="91"/>
      <c r="BE222" s="91"/>
      <c r="BF222" s="91"/>
      <c r="BG222" s="91"/>
      <c r="BH222" s="91"/>
      <c r="BI222" s="91"/>
      <c r="BJ222" s="51" t="s">
        <v>4253</v>
      </c>
      <c r="BK222" s="91"/>
      <c r="BL222" s="91"/>
      <c r="BM222" s="91"/>
      <c r="BN222" s="91"/>
      <c r="BO222" s="91"/>
      <c r="BP222" s="91"/>
      <c r="BQ222" s="91"/>
      <c r="BR222" s="91"/>
      <c r="BS222" s="91"/>
      <c r="BT222" s="91"/>
      <c r="BU222" s="91"/>
      <c r="BV222" s="91"/>
      <c r="BW222" s="90"/>
      <c r="BX222" s="90"/>
      <c r="BY222" s="90"/>
      <c r="BZ222" s="92"/>
      <c r="CA222" s="92"/>
      <c r="CB222" s="92"/>
      <c r="CC222" s="92"/>
      <c r="CD222" s="92"/>
      <c r="CE222" s="92"/>
      <c r="CF222" s="92"/>
      <c r="CG222" s="92"/>
      <c r="CH222" s="92"/>
      <c r="CI222" s="92"/>
      <c r="CJ222" s="92"/>
      <c r="CK222" s="92"/>
      <c r="CL222" s="92"/>
      <c r="CM222" s="92"/>
      <c r="CN222" s="92"/>
      <c r="CO222" s="92"/>
      <c r="CP222" s="92"/>
      <c r="CQ222" s="92"/>
      <c r="CR222" s="92"/>
      <c r="CS222" s="53" t="s">
        <v>4254</v>
      </c>
      <c r="CT222" s="92"/>
      <c r="CU222" s="92"/>
      <c r="CV222" s="92"/>
      <c r="CW222" s="92"/>
      <c r="CX222" s="92"/>
      <c r="CY222" s="92"/>
      <c r="CZ222" s="92"/>
      <c r="DA222" s="92"/>
      <c r="DB222" s="92"/>
      <c r="DC222" s="92"/>
      <c r="DD222" s="92"/>
      <c r="DE222" s="92"/>
    </row>
    <row r="223" spans="34:109" hidden="1">
      <c r="AH223" s="90"/>
      <c r="AI223" s="90"/>
      <c r="AJ223" s="90"/>
      <c r="AK223" s="90"/>
      <c r="AL223" s="47" t="str">
        <f t="shared" si="6"/>
        <v/>
      </c>
      <c r="AM223" s="47" t="str">
        <f t="shared" si="7"/>
        <v/>
      </c>
      <c r="AO223" s="90"/>
      <c r="AP223" s="43">
        <v>221</v>
      </c>
      <c r="AQ223" s="91"/>
      <c r="AR223" s="91"/>
      <c r="AS223" s="91"/>
      <c r="AT223" s="91"/>
      <c r="AU223" s="91"/>
      <c r="AV223" s="91"/>
      <c r="AW223" s="91"/>
      <c r="AX223" s="91"/>
      <c r="AY223" s="91"/>
      <c r="AZ223" s="91"/>
      <c r="BA223" s="91"/>
      <c r="BB223" s="91"/>
      <c r="BC223" s="91"/>
      <c r="BD223" s="91"/>
      <c r="BE223" s="91"/>
      <c r="BF223" s="91"/>
      <c r="BG223" s="91"/>
      <c r="BH223" s="91"/>
      <c r="BI223" s="91"/>
      <c r="BJ223" s="51" t="s">
        <v>4255</v>
      </c>
      <c r="BK223" s="91"/>
      <c r="BL223" s="91"/>
      <c r="BM223" s="91"/>
      <c r="BN223" s="91"/>
      <c r="BO223" s="91"/>
      <c r="BP223" s="91"/>
      <c r="BQ223" s="91"/>
      <c r="BR223" s="91"/>
      <c r="BS223" s="91"/>
      <c r="BT223" s="91"/>
      <c r="BU223" s="91"/>
      <c r="BV223" s="91"/>
      <c r="BW223" s="90"/>
      <c r="BX223" s="90"/>
      <c r="BY223" s="90"/>
      <c r="BZ223" s="92"/>
      <c r="CA223" s="92"/>
      <c r="CB223" s="92"/>
      <c r="CC223" s="92"/>
      <c r="CD223" s="92"/>
      <c r="CE223" s="92"/>
      <c r="CF223" s="92"/>
      <c r="CG223" s="92"/>
      <c r="CH223" s="92"/>
      <c r="CI223" s="92"/>
      <c r="CJ223" s="92"/>
      <c r="CK223" s="92"/>
      <c r="CL223" s="92"/>
      <c r="CM223" s="92"/>
      <c r="CN223" s="92"/>
      <c r="CO223" s="92"/>
      <c r="CP223" s="92"/>
      <c r="CQ223" s="92"/>
      <c r="CR223" s="92"/>
      <c r="CS223" s="53" t="s">
        <v>4256</v>
      </c>
      <c r="CT223" s="92"/>
      <c r="CU223" s="92"/>
      <c r="CV223" s="92"/>
      <c r="CW223" s="92"/>
      <c r="CX223" s="92"/>
      <c r="CY223" s="92"/>
      <c r="CZ223" s="92"/>
      <c r="DA223" s="92"/>
      <c r="DB223" s="92"/>
      <c r="DC223" s="92"/>
      <c r="DD223" s="92"/>
      <c r="DE223" s="92"/>
    </row>
    <row r="224" spans="34:109" hidden="1">
      <c r="AH224" s="90"/>
      <c r="AI224" s="90"/>
      <c r="AJ224" s="90"/>
      <c r="AK224" s="90"/>
      <c r="AL224" s="47" t="str">
        <f t="shared" si="6"/>
        <v/>
      </c>
      <c r="AM224" s="47" t="str">
        <f t="shared" si="7"/>
        <v/>
      </c>
      <c r="AO224" s="90"/>
      <c r="AP224" s="43">
        <v>222</v>
      </c>
      <c r="AQ224" s="91"/>
      <c r="AR224" s="91"/>
      <c r="AS224" s="91"/>
      <c r="AT224" s="91"/>
      <c r="AU224" s="91"/>
      <c r="AV224" s="91"/>
      <c r="AW224" s="91"/>
      <c r="AX224" s="91"/>
      <c r="AY224" s="91"/>
      <c r="AZ224" s="91"/>
      <c r="BA224" s="91"/>
      <c r="BB224" s="91"/>
      <c r="BC224" s="91"/>
      <c r="BD224" s="91"/>
      <c r="BE224" s="91"/>
      <c r="BF224" s="91"/>
      <c r="BG224" s="91"/>
      <c r="BH224" s="91"/>
      <c r="BI224" s="91"/>
      <c r="BJ224" s="51" t="s">
        <v>4257</v>
      </c>
      <c r="BK224" s="91"/>
      <c r="BL224" s="91"/>
      <c r="BM224" s="91"/>
      <c r="BN224" s="91"/>
      <c r="BO224" s="91"/>
      <c r="BP224" s="91"/>
      <c r="BQ224" s="91"/>
      <c r="BR224" s="91"/>
      <c r="BS224" s="91"/>
      <c r="BT224" s="91"/>
      <c r="BU224" s="91"/>
      <c r="BV224" s="91"/>
      <c r="BW224" s="90"/>
      <c r="BX224" s="90"/>
      <c r="BY224" s="90"/>
      <c r="BZ224" s="92"/>
      <c r="CA224" s="92"/>
      <c r="CB224" s="92"/>
      <c r="CC224" s="92"/>
      <c r="CD224" s="92"/>
      <c r="CE224" s="92"/>
      <c r="CF224" s="92"/>
      <c r="CG224" s="92"/>
      <c r="CH224" s="92"/>
      <c r="CI224" s="92"/>
      <c r="CJ224" s="92"/>
      <c r="CK224" s="92"/>
      <c r="CL224" s="92"/>
      <c r="CM224" s="92"/>
      <c r="CN224" s="92"/>
      <c r="CO224" s="92"/>
      <c r="CP224" s="92"/>
      <c r="CQ224" s="92"/>
      <c r="CR224" s="92"/>
      <c r="CS224" s="53" t="s">
        <v>4258</v>
      </c>
      <c r="CT224" s="92"/>
      <c r="CU224" s="92"/>
      <c r="CV224" s="92"/>
      <c r="CW224" s="92"/>
      <c r="CX224" s="92"/>
      <c r="CY224" s="92"/>
      <c r="CZ224" s="92"/>
      <c r="DA224" s="92"/>
      <c r="DB224" s="92"/>
      <c r="DC224" s="92"/>
      <c r="DD224" s="92"/>
      <c r="DE224" s="92"/>
    </row>
    <row r="225" spans="34:109" hidden="1">
      <c r="AH225" s="90"/>
      <c r="AI225" s="90"/>
      <c r="AJ225" s="90"/>
      <c r="AK225" s="90"/>
      <c r="AL225" s="47" t="str">
        <f t="shared" si="6"/>
        <v/>
      </c>
      <c r="AM225" s="47" t="str">
        <f t="shared" si="7"/>
        <v/>
      </c>
      <c r="AO225" s="90"/>
      <c r="AP225" s="43">
        <v>223</v>
      </c>
      <c r="AQ225" s="91"/>
      <c r="AR225" s="91"/>
      <c r="AS225" s="91"/>
      <c r="AT225" s="91"/>
      <c r="AU225" s="91"/>
      <c r="AV225" s="91"/>
      <c r="AW225" s="91"/>
      <c r="AX225" s="91"/>
      <c r="AY225" s="91"/>
      <c r="AZ225" s="91"/>
      <c r="BA225" s="91"/>
      <c r="BB225" s="91"/>
      <c r="BC225" s="91"/>
      <c r="BD225" s="91"/>
      <c r="BE225" s="91"/>
      <c r="BF225" s="91"/>
      <c r="BG225" s="91"/>
      <c r="BH225" s="91"/>
      <c r="BI225" s="91"/>
      <c r="BJ225" s="51" t="s">
        <v>4259</v>
      </c>
      <c r="BK225" s="91"/>
      <c r="BL225" s="91"/>
      <c r="BM225" s="91"/>
      <c r="BN225" s="91"/>
      <c r="BO225" s="91"/>
      <c r="BP225" s="91"/>
      <c r="BQ225" s="91"/>
      <c r="BR225" s="91"/>
      <c r="BS225" s="91"/>
      <c r="BT225" s="91"/>
      <c r="BU225" s="91"/>
      <c r="BV225" s="91"/>
      <c r="BW225" s="90"/>
      <c r="BX225" s="90"/>
      <c r="BY225" s="90"/>
      <c r="BZ225" s="92"/>
      <c r="CA225" s="92"/>
      <c r="CB225" s="92"/>
      <c r="CC225" s="92"/>
      <c r="CD225" s="92"/>
      <c r="CE225" s="92"/>
      <c r="CF225" s="92"/>
      <c r="CG225" s="92"/>
      <c r="CH225" s="92"/>
      <c r="CI225" s="92"/>
      <c r="CJ225" s="92"/>
      <c r="CK225" s="92"/>
      <c r="CL225" s="92"/>
      <c r="CM225" s="92"/>
      <c r="CN225" s="92"/>
      <c r="CO225" s="92"/>
      <c r="CP225" s="92"/>
      <c r="CQ225" s="92"/>
      <c r="CR225" s="92"/>
      <c r="CS225" s="53" t="s">
        <v>4260</v>
      </c>
      <c r="CT225" s="92"/>
      <c r="CU225" s="92"/>
      <c r="CV225" s="92"/>
      <c r="CW225" s="92"/>
      <c r="CX225" s="92"/>
      <c r="CY225" s="92"/>
      <c r="CZ225" s="92"/>
      <c r="DA225" s="92"/>
      <c r="DB225" s="92"/>
      <c r="DC225" s="92"/>
      <c r="DD225" s="92"/>
      <c r="DE225" s="92"/>
    </row>
    <row r="226" spans="34:109" hidden="1">
      <c r="AH226" s="90"/>
      <c r="AI226" s="90"/>
      <c r="AJ226" s="90"/>
      <c r="AK226" s="90"/>
      <c r="AL226" s="47" t="str">
        <f t="shared" si="6"/>
        <v/>
      </c>
      <c r="AM226" s="47" t="str">
        <f t="shared" si="7"/>
        <v/>
      </c>
      <c r="AO226" s="90"/>
      <c r="AP226" s="43">
        <v>224</v>
      </c>
      <c r="AQ226" s="91"/>
      <c r="AR226" s="91"/>
      <c r="AS226" s="91"/>
      <c r="AT226" s="91"/>
      <c r="AU226" s="91"/>
      <c r="AV226" s="91"/>
      <c r="AW226" s="91"/>
      <c r="AX226" s="91"/>
      <c r="AY226" s="91"/>
      <c r="AZ226" s="91"/>
      <c r="BA226" s="91"/>
      <c r="BB226" s="91"/>
      <c r="BC226" s="91"/>
      <c r="BD226" s="91"/>
      <c r="BE226" s="91"/>
      <c r="BF226" s="91"/>
      <c r="BG226" s="91"/>
      <c r="BH226" s="91"/>
      <c r="BI226" s="91"/>
      <c r="BJ226" s="51" t="s">
        <v>4261</v>
      </c>
      <c r="BK226" s="91"/>
      <c r="BL226" s="91"/>
      <c r="BM226" s="91"/>
      <c r="BN226" s="91"/>
      <c r="BO226" s="91"/>
      <c r="BP226" s="91"/>
      <c r="BQ226" s="91"/>
      <c r="BR226" s="91"/>
      <c r="BS226" s="91"/>
      <c r="BT226" s="91"/>
      <c r="BU226" s="91"/>
      <c r="BV226" s="91"/>
      <c r="BW226" s="90"/>
      <c r="BX226" s="90"/>
      <c r="BY226" s="90"/>
      <c r="BZ226" s="92"/>
      <c r="CA226" s="92"/>
      <c r="CB226" s="92"/>
      <c r="CC226" s="92"/>
      <c r="CD226" s="92"/>
      <c r="CE226" s="92"/>
      <c r="CF226" s="92"/>
      <c r="CG226" s="92"/>
      <c r="CH226" s="92"/>
      <c r="CI226" s="92"/>
      <c r="CJ226" s="92"/>
      <c r="CK226" s="92"/>
      <c r="CL226" s="92"/>
      <c r="CM226" s="92"/>
      <c r="CN226" s="92"/>
      <c r="CO226" s="92"/>
      <c r="CP226" s="92"/>
      <c r="CQ226" s="92"/>
      <c r="CR226" s="92"/>
      <c r="CS226" s="53" t="s">
        <v>4262</v>
      </c>
      <c r="CT226" s="92"/>
      <c r="CU226" s="92"/>
      <c r="CV226" s="92"/>
      <c r="CW226" s="92"/>
      <c r="CX226" s="92"/>
      <c r="CY226" s="92"/>
      <c r="CZ226" s="92"/>
      <c r="DA226" s="92"/>
      <c r="DB226" s="92"/>
      <c r="DC226" s="92"/>
      <c r="DD226" s="92"/>
      <c r="DE226" s="92"/>
    </row>
    <row r="227" spans="34:109" hidden="1">
      <c r="AH227" s="90"/>
      <c r="AI227" s="90"/>
      <c r="AJ227" s="90"/>
      <c r="AK227" s="90"/>
      <c r="AL227" s="47" t="str">
        <f t="shared" si="6"/>
        <v/>
      </c>
      <c r="AM227" s="47" t="str">
        <f t="shared" si="7"/>
        <v/>
      </c>
      <c r="AO227" s="90"/>
      <c r="AP227" s="43">
        <v>225</v>
      </c>
      <c r="AQ227" s="91"/>
      <c r="AR227" s="91"/>
      <c r="AS227" s="91"/>
      <c r="AT227" s="91"/>
      <c r="AU227" s="91"/>
      <c r="AV227" s="91"/>
      <c r="AW227" s="91"/>
      <c r="AX227" s="91"/>
      <c r="AY227" s="91"/>
      <c r="AZ227" s="91"/>
      <c r="BA227" s="91"/>
      <c r="BB227" s="91"/>
      <c r="BC227" s="91"/>
      <c r="BD227" s="91"/>
      <c r="BE227" s="91"/>
      <c r="BF227" s="91"/>
      <c r="BG227" s="91"/>
      <c r="BH227" s="91"/>
      <c r="BI227" s="91"/>
      <c r="BJ227" s="51" t="s">
        <v>4263</v>
      </c>
      <c r="BK227" s="91"/>
      <c r="BL227" s="91"/>
      <c r="BM227" s="91"/>
      <c r="BN227" s="91"/>
      <c r="BO227" s="91"/>
      <c r="BP227" s="91"/>
      <c r="BQ227" s="91"/>
      <c r="BR227" s="91"/>
      <c r="BS227" s="91"/>
      <c r="BT227" s="91"/>
      <c r="BU227" s="91"/>
      <c r="BV227" s="91"/>
      <c r="BW227" s="90"/>
      <c r="BX227" s="90"/>
      <c r="BY227" s="90"/>
      <c r="BZ227" s="92"/>
      <c r="CA227" s="92"/>
      <c r="CB227" s="92"/>
      <c r="CC227" s="92"/>
      <c r="CD227" s="92"/>
      <c r="CE227" s="92"/>
      <c r="CF227" s="92"/>
      <c r="CG227" s="92"/>
      <c r="CH227" s="92"/>
      <c r="CI227" s="92"/>
      <c r="CJ227" s="92"/>
      <c r="CK227" s="92"/>
      <c r="CL227" s="92"/>
      <c r="CM227" s="92"/>
      <c r="CN227" s="92"/>
      <c r="CO227" s="92"/>
      <c r="CP227" s="92"/>
      <c r="CQ227" s="92"/>
      <c r="CR227" s="92"/>
      <c r="CS227" s="53" t="s">
        <v>4264</v>
      </c>
      <c r="CT227" s="92"/>
      <c r="CU227" s="92"/>
      <c r="CV227" s="92"/>
      <c r="CW227" s="92"/>
      <c r="CX227" s="92"/>
      <c r="CY227" s="92"/>
      <c r="CZ227" s="92"/>
      <c r="DA227" s="92"/>
      <c r="DB227" s="92"/>
      <c r="DC227" s="92"/>
      <c r="DD227" s="92"/>
      <c r="DE227" s="92"/>
    </row>
    <row r="228" spans="34:109" hidden="1">
      <c r="AH228" s="90"/>
      <c r="AI228" s="90"/>
      <c r="AJ228" s="90"/>
      <c r="AK228" s="90"/>
      <c r="AL228" s="47" t="str">
        <f t="shared" si="6"/>
        <v/>
      </c>
      <c r="AM228" s="47" t="str">
        <f t="shared" si="7"/>
        <v/>
      </c>
      <c r="AO228" s="90"/>
      <c r="AP228" s="43">
        <v>226</v>
      </c>
      <c r="AQ228" s="91"/>
      <c r="AR228" s="91"/>
      <c r="AS228" s="91"/>
      <c r="AT228" s="91"/>
      <c r="AU228" s="91"/>
      <c r="AV228" s="91"/>
      <c r="AW228" s="91"/>
      <c r="AX228" s="91"/>
      <c r="AY228" s="91"/>
      <c r="AZ228" s="91"/>
      <c r="BA228" s="91"/>
      <c r="BB228" s="91"/>
      <c r="BC228" s="91"/>
      <c r="BD228" s="91"/>
      <c r="BE228" s="91"/>
      <c r="BF228" s="91"/>
      <c r="BG228" s="91"/>
      <c r="BH228" s="91"/>
      <c r="BI228" s="91"/>
      <c r="BJ228" s="51" t="s">
        <v>4265</v>
      </c>
      <c r="BK228" s="91"/>
      <c r="BL228" s="91"/>
      <c r="BM228" s="91"/>
      <c r="BN228" s="91"/>
      <c r="BO228" s="91"/>
      <c r="BP228" s="91"/>
      <c r="BQ228" s="91"/>
      <c r="BR228" s="91"/>
      <c r="BS228" s="91"/>
      <c r="BT228" s="91"/>
      <c r="BU228" s="91"/>
      <c r="BV228" s="91"/>
      <c r="BW228" s="90"/>
      <c r="BX228" s="90"/>
      <c r="BY228" s="90"/>
      <c r="BZ228" s="92"/>
      <c r="CA228" s="92"/>
      <c r="CB228" s="92"/>
      <c r="CC228" s="92"/>
      <c r="CD228" s="92"/>
      <c r="CE228" s="92"/>
      <c r="CF228" s="92"/>
      <c r="CG228" s="92"/>
      <c r="CH228" s="92"/>
      <c r="CI228" s="92"/>
      <c r="CJ228" s="92"/>
      <c r="CK228" s="92"/>
      <c r="CL228" s="92"/>
      <c r="CM228" s="92"/>
      <c r="CN228" s="92"/>
      <c r="CO228" s="92"/>
      <c r="CP228" s="92"/>
      <c r="CQ228" s="92"/>
      <c r="CR228" s="92"/>
      <c r="CS228" s="53" t="s">
        <v>4266</v>
      </c>
      <c r="CT228" s="92"/>
      <c r="CU228" s="92"/>
      <c r="CV228" s="92"/>
      <c r="CW228" s="92"/>
      <c r="CX228" s="92"/>
      <c r="CY228" s="92"/>
      <c r="CZ228" s="92"/>
      <c r="DA228" s="92"/>
      <c r="DB228" s="92"/>
      <c r="DC228" s="92"/>
      <c r="DD228" s="92"/>
      <c r="DE228" s="92"/>
    </row>
    <row r="229" spans="34:109" hidden="1">
      <c r="AH229" s="90"/>
      <c r="AI229" s="90"/>
      <c r="AJ229" s="90"/>
      <c r="AK229" s="90"/>
      <c r="AL229" s="47" t="str">
        <f t="shared" si="6"/>
        <v/>
      </c>
      <c r="AM229" s="47" t="str">
        <f t="shared" si="7"/>
        <v/>
      </c>
      <c r="AO229" s="90"/>
      <c r="AP229" s="43">
        <v>227</v>
      </c>
      <c r="AQ229" s="91"/>
      <c r="AR229" s="91"/>
      <c r="AS229" s="91"/>
      <c r="AT229" s="91"/>
      <c r="AU229" s="91"/>
      <c r="AV229" s="91"/>
      <c r="AW229" s="91"/>
      <c r="AX229" s="91"/>
      <c r="AY229" s="91"/>
      <c r="AZ229" s="91"/>
      <c r="BA229" s="91"/>
      <c r="BB229" s="91"/>
      <c r="BC229" s="91"/>
      <c r="BD229" s="91"/>
      <c r="BE229" s="91"/>
      <c r="BF229" s="91"/>
      <c r="BG229" s="91"/>
      <c r="BH229" s="91"/>
      <c r="BI229" s="91"/>
      <c r="BJ229" s="51" t="s">
        <v>4267</v>
      </c>
      <c r="BK229" s="91"/>
      <c r="BL229" s="91"/>
      <c r="BM229" s="91"/>
      <c r="BN229" s="91"/>
      <c r="BO229" s="91"/>
      <c r="BP229" s="91"/>
      <c r="BQ229" s="91"/>
      <c r="BR229" s="91"/>
      <c r="BS229" s="91"/>
      <c r="BT229" s="91"/>
      <c r="BU229" s="91"/>
      <c r="BV229" s="91"/>
      <c r="BW229" s="90"/>
      <c r="BX229" s="90"/>
      <c r="BY229" s="90"/>
      <c r="BZ229" s="92"/>
      <c r="CA229" s="92"/>
      <c r="CB229" s="92"/>
      <c r="CC229" s="92"/>
      <c r="CD229" s="92"/>
      <c r="CE229" s="92"/>
      <c r="CF229" s="92"/>
      <c r="CG229" s="92"/>
      <c r="CH229" s="92"/>
      <c r="CI229" s="92"/>
      <c r="CJ229" s="92"/>
      <c r="CK229" s="92"/>
      <c r="CL229" s="92"/>
      <c r="CM229" s="92"/>
      <c r="CN229" s="92"/>
      <c r="CO229" s="92"/>
      <c r="CP229" s="92"/>
      <c r="CQ229" s="92"/>
      <c r="CR229" s="92"/>
      <c r="CS229" s="53" t="s">
        <v>4268</v>
      </c>
      <c r="CT229" s="92"/>
      <c r="CU229" s="92"/>
      <c r="CV229" s="92"/>
      <c r="CW229" s="92"/>
      <c r="CX229" s="92"/>
      <c r="CY229" s="92"/>
      <c r="CZ229" s="92"/>
      <c r="DA229" s="92"/>
      <c r="DB229" s="92"/>
      <c r="DC229" s="92"/>
      <c r="DD229" s="92"/>
      <c r="DE229" s="92"/>
    </row>
    <row r="230" spans="34:109" hidden="1">
      <c r="AH230" s="90"/>
      <c r="AI230" s="90"/>
      <c r="AJ230" s="90"/>
      <c r="AK230" s="90"/>
      <c r="AL230" s="47" t="str">
        <f t="shared" si="6"/>
        <v/>
      </c>
      <c r="AM230" s="47" t="str">
        <f t="shared" si="7"/>
        <v/>
      </c>
      <c r="AO230" s="90"/>
      <c r="AP230" s="43">
        <v>228</v>
      </c>
      <c r="AQ230" s="91"/>
      <c r="AR230" s="91"/>
      <c r="AS230" s="91"/>
      <c r="AT230" s="91"/>
      <c r="AU230" s="91"/>
      <c r="AV230" s="91"/>
      <c r="AW230" s="91"/>
      <c r="AX230" s="91"/>
      <c r="AY230" s="91"/>
      <c r="AZ230" s="91"/>
      <c r="BA230" s="91"/>
      <c r="BB230" s="91"/>
      <c r="BC230" s="91"/>
      <c r="BD230" s="91"/>
      <c r="BE230" s="91"/>
      <c r="BF230" s="91"/>
      <c r="BG230" s="91"/>
      <c r="BH230" s="91"/>
      <c r="BI230" s="91"/>
      <c r="BJ230" s="51" t="s">
        <v>4269</v>
      </c>
      <c r="BK230" s="91"/>
      <c r="BL230" s="91"/>
      <c r="BM230" s="91"/>
      <c r="BN230" s="91"/>
      <c r="BO230" s="91"/>
      <c r="BP230" s="91"/>
      <c r="BQ230" s="91"/>
      <c r="BR230" s="91"/>
      <c r="BS230" s="91"/>
      <c r="BT230" s="91"/>
      <c r="BU230" s="91"/>
      <c r="BV230" s="91"/>
      <c r="BW230" s="90"/>
      <c r="BX230" s="90"/>
      <c r="BY230" s="90"/>
      <c r="BZ230" s="92"/>
      <c r="CA230" s="92"/>
      <c r="CB230" s="92"/>
      <c r="CC230" s="92"/>
      <c r="CD230" s="92"/>
      <c r="CE230" s="92"/>
      <c r="CF230" s="92"/>
      <c r="CG230" s="92"/>
      <c r="CH230" s="92"/>
      <c r="CI230" s="92"/>
      <c r="CJ230" s="92"/>
      <c r="CK230" s="92"/>
      <c r="CL230" s="92"/>
      <c r="CM230" s="92"/>
      <c r="CN230" s="92"/>
      <c r="CO230" s="92"/>
      <c r="CP230" s="92"/>
      <c r="CQ230" s="92"/>
      <c r="CR230" s="92"/>
      <c r="CS230" s="53" t="s">
        <v>4270</v>
      </c>
      <c r="CT230" s="92"/>
      <c r="CU230" s="92"/>
      <c r="CV230" s="92"/>
      <c r="CW230" s="92"/>
      <c r="CX230" s="92"/>
      <c r="CY230" s="92"/>
      <c r="CZ230" s="92"/>
      <c r="DA230" s="92"/>
      <c r="DB230" s="92"/>
      <c r="DC230" s="92"/>
      <c r="DD230" s="92"/>
      <c r="DE230" s="92"/>
    </row>
    <row r="231" spans="34:109" hidden="1">
      <c r="AH231" s="90"/>
      <c r="AI231" s="90"/>
      <c r="AJ231" s="90"/>
      <c r="AK231" s="90"/>
      <c r="AL231" s="47" t="str">
        <f t="shared" si="6"/>
        <v/>
      </c>
      <c r="AM231" s="47" t="str">
        <f t="shared" si="7"/>
        <v/>
      </c>
      <c r="AO231" s="90"/>
      <c r="AP231" s="43">
        <v>229</v>
      </c>
      <c r="AQ231" s="91"/>
      <c r="AR231" s="91"/>
      <c r="AS231" s="91"/>
      <c r="AT231" s="91"/>
      <c r="AU231" s="91"/>
      <c r="AV231" s="91"/>
      <c r="AW231" s="91"/>
      <c r="AX231" s="91"/>
      <c r="AY231" s="91"/>
      <c r="AZ231" s="91"/>
      <c r="BA231" s="91"/>
      <c r="BB231" s="91"/>
      <c r="BC231" s="91"/>
      <c r="BD231" s="91"/>
      <c r="BE231" s="91"/>
      <c r="BF231" s="91"/>
      <c r="BG231" s="91"/>
      <c r="BH231" s="91"/>
      <c r="BI231" s="91"/>
      <c r="BJ231" s="51" t="s">
        <v>4271</v>
      </c>
      <c r="BK231" s="91"/>
      <c r="BL231" s="91"/>
      <c r="BM231" s="91"/>
      <c r="BN231" s="91"/>
      <c r="BO231" s="91"/>
      <c r="BP231" s="91"/>
      <c r="BQ231" s="91"/>
      <c r="BR231" s="91"/>
      <c r="BS231" s="91"/>
      <c r="BT231" s="91"/>
      <c r="BU231" s="91"/>
      <c r="BV231" s="91"/>
      <c r="BW231" s="90"/>
      <c r="BX231" s="90"/>
      <c r="BY231" s="90"/>
      <c r="BZ231" s="92"/>
      <c r="CA231" s="92"/>
      <c r="CB231" s="92"/>
      <c r="CC231" s="92"/>
      <c r="CD231" s="92"/>
      <c r="CE231" s="92"/>
      <c r="CF231" s="92"/>
      <c r="CG231" s="92"/>
      <c r="CH231" s="92"/>
      <c r="CI231" s="92"/>
      <c r="CJ231" s="92"/>
      <c r="CK231" s="92"/>
      <c r="CL231" s="92"/>
      <c r="CM231" s="92"/>
      <c r="CN231" s="92"/>
      <c r="CO231" s="92"/>
      <c r="CP231" s="92"/>
      <c r="CQ231" s="92"/>
      <c r="CR231" s="92"/>
      <c r="CS231" s="53" t="s">
        <v>4272</v>
      </c>
      <c r="CT231" s="92"/>
      <c r="CU231" s="92"/>
      <c r="CV231" s="92"/>
      <c r="CW231" s="92"/>
      <c r="CX231" s="92"/>
      <c r="CY231" s="92"/>
      <c r="CZ231" s="92"/>
      <c r="DA231" s="92"/>
      <c r="DB231" s="92"/>
      <c r="DC231" s="92"/>
      <c r="DD231" s="92"/>
      <c r="DE231" s="92"/>
    </row>
    <row r="232" spans="34:109" hidden="1">
      <c r="AH232" s="90"/>
      <c r="AI232" s="90"/>
      <c r="AJ232" s="90"/>
      <c r="AK232" s="90"/>
      <c r="AL232" s="47" t="str">
        <f t="shared" si="6"/>
        <v/>
      </c>
      <c r="AM232" s="47" t="str">
        <f t="shared" si="7"/>
        <v/>
      </c>
      <c r="AO232" s="90"/>
      <c r="AP232" s="43">
        <v>230</v>
      </c>
      <c r="AQ232" s="91"/>
      <c r="AR232" s="91"/>
      <c r="AS232" s="91"/>
      <c r="AT232" s="91"/>
      <c r="AU232" s="91"/>
      <c r="AV232" s="91"/>
      <c r="AW232" s="91"/>
      <c r="AX232" s="91"/>
      <c r="AY232" s="91"/>
      <c r="AZ232" s="91"/>
      <c r="BA232" s="91"/>
      <c r="BB232" s="91"/>
      <c r="BC232" s="91"/>
      <c r="BD232" s="91"/>
      <c r="BE232" s="91"/>
      <c r="BF232" s="91"/>
      <c r="BG232" s="91"/>
      <c r="BH232" s="91"/>
      <c r="BI232" s="91"/>
      <c r="BJ232" s="51" t="s">
        <v>4273</v>
      </c>
      <c r="BK232" s="91"/>
      <c r="BL232" s="91"/>
      <c r="BM232" s="91"/>
      <c r="BN232" s="91"/>
      <c r="BO232" s="91"/>
      <c r="BP232" s="91"/>
      <c r="BQ232" s="91"/>
      <c r="BR232" s="91"/>
      <c r="BS232" s="91"/>
      <c r="BT232" s="91"/>
      <c r="BU232" s="91"/>
      <c r="BV232" s="91"/>
      <c r="BW232" s="90"/>
      <c r="BX232" s="90"/>
      <c r="BY232" s="90"/>
      <c r="BZ232" s="92"/>
      <c r="CA232" s="92"/>
      <c r="CB232" s="92"/>
      <c r="CC232" s="92"/>
      <c r="CD232" s="92"/>
      <c r="CE232" s="92"/>
      <c r="CF232" s="92"/>
      <c r="CG232" s="92"/>
      <c r="CH232" s="92"/>
      <c r="CI232" s="92"/>
      <c r="CJ232" s="92"/>
      <c r="CK232" s="92"/>
      <c r="CL232" s="92"/>
      <c r="CM232" s="92"/>
      <c r="CN232" s="92"/>
      <c r="CO232" s="92"/>
      <c r="CP232" s="92"/>
      <c r="CQ232" s="92"/>
      <c r="CR232" s="92"/>
      <c r="CS232" s="53" t="s">
        <v>4274</v>
      </c>
      <c r="CT232" s="92"/>
      <c r="CU232" s="92"/>
      <c r="CV232" s="92"/>
      <c r="CW232" s="92"/>
      <c r="CX232" s="92"/>
      <c r="CY232" s="92"/>
      <c r="CZ232" s="92"/>
      <c r="DA232" s="92"/>
      <c r="DB232" s="92"/>
      <c r="DC232" s="92"/>
      <c r="DD232" s="92"/>
      <c r="DE232" s="92"/>
    </row>
    <row r="233" spans="34:109" hidden="1">
      <c r="AH233" s="90"/>
      <c r="AI233" s="90"/>
      <c r="AJ233" s="90"/>
      <c r="AK233" s="90"/>
      <c r="AL233" s="47" t="str">
        <f t="shared" si="6"/>
        <v/>
      </c>
      <c r="AM233" s="47" t="str">
        <f t="shared" si="7"/>
        <v/>
      </c>
      <c r="AO233" s="90"/>
      <c r="AP233" s="43">
        <v>231</v>
      </c>
      <c r="AQ233" s="91"/>
      <c r="AR233" s="91"/>
      <c r="AS233" s="91"/>
      <c r="AT233" s="91"/>
      <c r="AU233" s="91"/>
      <c r="AV233" s="91"/>
      <c r="AW233" s="91"/>
      <c r="AX233" s="91"/>
      <c r="AY233" s="91"/>
      <c r="AZ233" s="91"/>
      <c r="BA233" s="91"/>
      <c r="BB233" s="91"/>
      <c r="BC233" s="91"/>
      <c r="BD233" s="91"/>
      <c r="BE233" s="91"/>
      <c r="BF233" s="91"/>
      <c r="BG233" s="91"/>
      <c r="BH233" s="91"/>
      <c r="BI233" s="91"/>
      <c r="BJ233" s="51" t="s">
        <v>4275</v>
      </c>
      <c r="BK233" s="91"/>
      <c r="BL233" s="91"/>
      <c r="BM233" s="91"/>
      <c r="BN233" s="91"/>
      <c r="BO233" s="91"/>
      <c r="BP233" s="91"/>
      <c r="BQ233" s="91"/>
      <c r="BR233" s="91"/>
      <c r="BS233" s="91"/>
      <c r="BT233" s="91"/>
      <c r="BU233" s="91"/>
      <c r="BV233" s="91"/>
      <c r="BW233" s="90"/>
      <c r="BX233" s="90"/>
      <c r="BY233" s="90"/>
      <c r="BZ233" s="92"/>
      <c r="CA233" s="92"/>
      <c r="CB233" s="92"/>
      <c r="CC233" s="92"/>
      <c r="CD233" s="92"/>
      <c r="CE233" s="92"/>
      <c r="CF233" s="92"/>
      <c r="CG233" s="92"/>
      <c r="CH233" s="92"/>
      <c r="CI233" s="92"/>
      <c r="CJ233" s="92"/>
      <c r="CK233" s="92"/>
      <c r="CL233" s="92"/>
      <c r="CM233" s="92"/>
      <c r="CN233" s="92"/>
      <c r="CO233" s="92"/>
      <c r="CP233" s="92"/>
      <c r="CQ233" s="92"/>
      <c r="CR233" s="92"/>
      <c r="CS233" s="53" t="s">
        <v>4276</v>
      </c>
      <c r="CT233" s="92"/>
      <c r="CU233" s="92"/>
      <c r="CV233" s="92"/>
      <c r="CW233" s="92"/>
      <c r="CX233" s="92"/>
      <c r="CY233" s="92"/>
      <c r="CZ233" s="92"/>
      <c r="DA233" s="92"/>
      <c r="DB233" s="92"/>
      <c r="DC233" s="92"/>
      <c r="DD233" s="92"/>
      <c r="DE233" s="92"/>
    </row>
    <row r="234" spans="34:109" hidden="1">
      <c r="AH234" s="90"/>
      <c r="AI234" s="90"/>
      <c r="AJ234" s="90"/>
      <c r="AK234" s="90"/>
      <c r="AL234" s="47" t="str">
        <f t="shared" si="6"/>
        <v/>
      </c>
      <c r="AM234" s="47" t="str">
        <f t="shared" si="7"/>
        <v/>
      </c>
      <c r="AO234" s="90"/>
      <c r="AP234" s="43">
        <v>232</v>
      </c>
      <c r="AQ234" s="91"/>
      <c r="AR234" s="91"/>
      <c r="AS234" s="91"/>
      <c r="AT234" s="91"/>
      <c r="AU234" s="91"/>
      <c r="AV234" s="91"/>
      <c r="AW234" s="91"/>
      <c r="AX234" s="91"/>
      <c r="AY234" s="91"/>
      <c r="AZ234" s="91"/>
      <c r="BA234" s="91"/>
      <c r="BB234" s="91"/>
      <c r="BC234" s="91"/>
      <c r="BD234" s="91"/>
      <c r="BE234" s="91"/>
      <c r="BF234" s="91"/>
      <c r="BG234" s="91"/>
      <c r="BH234" s="91"/>
      <c r="BI234" s="91"/>
      <c r="BJ234" s="51" t="s">
        <v>4277</v>
      </c>
      <c r="BK234" s="91"/>
      <c r="BL234" s="91"/>
      <c r="BM234" s="91"/>
      <c r="BN234" s="91"/>
      <c r="BO234" s="91"/>
      <c r="BP234" s="91"/>
      <c r="BQ234" s="91"/>
      <c r="BR234" s="91"/>
      <c r="BS234" s="91"/>
      <c r="BT234" s="91"/>
      <c r="BU234" s="91"/>
      <c r="BV234" s="91"/>
      <c r="BW234" s="90"/>
      <c r="BX234" s="90"/>
      <c r="BY234" s="90"/>
      <c r="BZ234" s="92"/>
      <c r="CA234" s="92"/>
      <c r="CB234" s="92"/>
      <c r="CC234" s="92"/>
      <c r="CD234" s="92"/>
      <c r="CE234" s="92"/>
      <c r="CF234" s="92"/>
      <c r="CG234" s="92"/>
      <c r="CH234" s="92"/>
      <c r="CI234" s="92"/>
      <c r="CJ234" s="92"/>
      <c r="CK234" s="92"/>
      <c r="CL234" s="92"/>
      <c r="CM234" s="92"/>
      <c r="CN234" s="92"/>
      <c r="CO234" s="92"/>
      <c r="CP234" s="92"/>
      <c r="CQ234" s="92"/>
      <c r="CR234" s="92"/>
      <c r="CS234" s="53" t="s">
        <v>4278</v>
      </c>
      <c r="CT234" s="92"/>
      <c r="CU234" s="92"/>
      <c r="CV234" s="92"/>
      <c r="CW234" s="92"/>
      <c r="CX234" s="92"/>
      <c r="CY234" s="92"/>
      <c r="CZ234" s="92"/>
      <c r="DA234" s="92"/>
      <c r="DB234" s="92"/>
      <c r="DC234" s="92"/>
      <c r="DD234" s="92"/>
      <c r="DE234" s="92"/>
    </row>
    <row r="235" spans="34:109" hidden="1">
      <c r="AH235" s="90"/>
      <c r="AI235" s="90"/>
      <c r="AJ235" s="90"/>
      <c r="AK235" s="90"/>
      <c r="AL235" s="47" t="str">
        <f t="shared" si="6"/>
        <v/>
      </c>
      <c r="AM235" s="47" t="str">
        <f t="shared" si="7"/>
        <v/>
      </c>
      <c r="AO235" s="90"/>
      <c r="AP235" s="43">
        <v>233</v>
      </c>
      <c r="AQ235" s="91"/>
      <c r="AR235" s="91"/>
      <c r="AS235" s="91"/>
      <c r="AT235" s="91"/>
      <c r="AU235" s="91"/>
      <c r="AV235" s="91"/>
      <c r="AW235" s="91"/>
      <c r="AX235" s="91"/>
      <c r="AY235" s="91"/>
      <c r="AZ235" s="91"/>
      <c r="BA235" s="91"/>
      <c r="BB235" s="91"/>
      <c r="BC235" s="91"/>
      <c r="BD235" s="91"/>
      <c r="BE235" s="91"/>
      <c r="BF235" s="91"/>
      <c r="BG235" s="91"/>
      <c r="BH235" s="91"/>
      <c r="BI235" s="91"/>
      <c r="BJ235" s="51" t="s">
        <v>4279</v>
      </c>
      <c r="BK235" s="91"/>
      <c r="BL235" s="91"/>
      <c r="BM235" s="91"/>
      <c r="BN235" s="91"/>
      <c r="BO235" s="91"/>
      <c r="BP235" s="91"/>
      <c r="BQ235" s="91"/>
      <c r="BR235" s="91"/>
      <c r="BS235" s="91"/>
      <c r="BT235" s="91"/>
      <c r="BU235" s="91"/>
      <c r="BV235" s="91"/>
      <c r="BW235" s="90"/>
      <c r="BX235" s="90"/>
      <c r="BY235" s="90"/>
      <c r="BZ235" s="92"/>
      <c r="CA235" s="92"/>
      <c r="CB235" s="92"/>
      <c r="CC235" s="92"/>
      <c r="CD235" s="92"/>
      <c r="CE235" s="92"/>
      <c r="CF235" s="92"/>
      <c r="CG235" s="92"/>
      <c r="CH235" s="92"/>
      <c r="CI235" s="92"/>
      <c r="CJ235" s="92"/>
      <c r="CK235" s="92"/>
      <c r="CL235" s="92"/>
      <c r="CM235" s="92"/>
      <c r="CN235" s="92"/>
      <c r="CO235" s="92"/>
      <c r="CP235" s="92"/>
      <c r="CQ235" s="92"/>
      <c r="CR235" s="92"/>
      <c r="CS235" s="53" t="s">
        <v>4280</v>
      </c>
      <c r="CT235" s="92"/>
      <c r="CU235" s="92"/>
      <c r="CV235" s="92"/>
      <c r="CW235" s="92"/>
      <c r="CX235" s="92"/>
      <c r="CY235" s="92"/>
      <c r="CZ235" s="92"/>
      <c r="DA235" s="92"/>
      <c r="DB235" s="92"/>
      <c r="DC235" s="92"/>
      <c r="DD235" s="92"/>
      <c r="DE235" s="92"/>
    </row>
    <row r="236" spans="34:109" hidden="1">
      <c r="AH236" s="90"/>
      <c r="AI236" s="90"/>
      <c r="AJ236" s="90"/>
      <c r="AK236" s="90"/>
      <c r="AL236" s="47" t="str">
        <f t="shared" si="6"/>
        <v/>
      </c>
      <c r="AM236" s="47" t="str">
        <f t="shared" si="7"/>
        <v/>
      </c>
      <c r="AO236" s="90"/>
      <c r="AP236" s="43">
        <v>234</v>
      </c>
      <c r="AQ236" s="91"/>
      <c r="AR236" s="91"/>
      <c r="AS236" s="91"/>
      <c r="AT236" s="91"/>
      <c r="AU236" s="91"/>
      <c r="AV236" s="91"/>
      <c r="AW236" s="91"/>
      <c r="AX236" s="91"/>
      <c r="AY236" s="91"/>
      <c r="AZ236" s="91"/>
      <c r="BA236" s="91"/>
      <c r="BB236" s="91"/>
      <c r="BC236" s="91"/>
      <c r="BD236" s="91"/>
      <c r="BE236" s="91"/>
      <c r="BF236" s="91"/>
      <c r="BG236" s="91"/>
      <c r="BH236" s="91"/>
      <c r="BI236" s="91"/>
      <c r="BJ236" s="51" t="s">
        <v>4281</v>
      </c>
      <c r="BK236" s="91"/>
      <c r="BL236" s="91"/>
      <c r="BM236" s="91"/>
      <c r="BN236" s="91"/>
      <c r="BO236" s="91"/>
      <c r="BP236" s="91"/>
      <c r="BQ236" s="91"/>
      <c r="BR236" s="91"/>
      <c r="BS236" s="91"/>
      <c r="BT236" s="91"/>
      <c r="BU236" s="91"/>
      <c r="BV236" s="91"/>
      <c r="BW236" s="90"/>
      <c r="BX236" s="90"/>
      <c r="BY236" s="90"/>
      <c r="BZ236" s="92"/>
      <c r="CA236" s="92"/>
      <c r="CB236" s="92"/>
      <c r="CC236" s="92"/>
      <c r="CD236" s="92"/>
      <c r="CE236" s="92"/>
      <c r="CF236" s="92"/>
      <c r="CG236" s="92"/>
      <c r="CH236" s="92"/>
      <c r="CI236" s="92"/>
      <c r="CJ236" s="92"/>
      <c r="CK236" s="92"/>
      <c r="CL236" s="92"/>
      <c r="CM236" s="92"/>
      <c r="CN236" s="92"/>
      <c r="CO236" s="92"/>
      <c r="CP236" s="92"/>
      <c r="CQ236" s="92"/>
      <c r="CR236" s="92"/>
      <c r="CS236" s="53" t="s">
        <v>4282</v>
      </c>
      <c r="CT236" s="92"/>
      <c r="CU236" s="92"/>
      <c r="CV236" s="92"/>
      <c r="CW236" s="92"/>
      <c r="CX236" s="92"/>
      <c r="CY236" s="92"/>
      <c r="CZ236" s="92"/>
      <c r="DA236" s="92"/>
      <c r="DB236" s="92"/>
      <c r="DC236" s="92"/>
      <c r="DD236" s="92"/>
      <c r="DE236" s="92"/>
    </row>
    <row r="237" spans="34:109" hidden="1">
      <c r="AH237" s="90"/>
      <c r="AI237" s="90"/>
      <c r="AJ237" s="90"/>
      <c r="AK237" s="90"/>
      <c r="AL237" s="47" t="str">
        <f t="shared" si="6"/>
        <v/>
      </c>
      <c r="AM237" s="47" t="str">
        <f t="shared" si="7"/>
        <v/>
      </c>
      <c r="AO237" s="90"/>
      <c r="AP237" s="43">
        <v>235</v>
      </c>
      <c r="AQ237" s="91"/>
      <c r="AR237" s="91"/>
      <c r="AS237" s="91"/>
      <c r="AT237" s="91"/>
      <c r="AU237" s="91"/>
      <c r="AV237" s="91"/>
      <c r="AW237" s="91"/>
      <c r="AX237" s="91"/>
      <c r="AY237" s="91"/>
      <c r="AZ237" s="91"/>
      <c r="BA237" s="91"/>
      <c r="BB237" s="91"/>
      <c r="BC237" s="91"/>
      <c r="BD237" s="91"/>
      <c r="BE237" s="91"/>
      <c r="BF237" s="91"/>
      <c r="BG237" s="91"/>
      <c r="BH237" s="91"/>
      <c r="BI237" s="91"/>
      <c r="BJ237" s="51" t="s">
        <v>4283</v>
      </c>
      <c r="BK237" s="91"/>
      <c r="BL237" s="91"/>
      <c r="BM237" s="91"/>
      <c r="BN237" s="91"/>
      <c r="BO237" s="91"/>
      <c r="BP237" s="91"/>
      <c r="BQ237" s="91"/>
      <c r="BR237" s="91"/>
      <c r="BS237" s="91"/>
      <c r="BT237" s="91"/>
      <c r="BU237" s="91"/>
      <c r="BV237" s="91"/>
      <c r="BW237" s="90"/>
      <c r="BX237" s="90"/>
      <c r="BY237" s="90"/>
      <c r="BZ237" s="92"/>
      <c r="CA237" s="92"/>
      <c r="CB237" s="92"/>
      <c r="CC237" s="92"/>
      <c r="CD237" s="92"/>
      <c r="CE237" s="92"/>
      <c r="CF237" s="92"/>
      <c r="CG237" s="92"/>
      <c r="CH237" s="92"/>
      <c r="CI237" s="92"/>
      <c r="CJ237" s="92"/>
      <c r="CK237" s="92"/>
      <c r="CL237" s="92"/>
      <c r="CM237" s="92"/>
      <c r="CN237" s="92"/>
      <c r="CO237" s="92"/>
      <c r="CP237" s="92"/>
      <c r="CQ237" s="92"/>
      <c r="CR237" s="92"/>
      <c r="CS237" s="53" t="s">
        <v>4284</v>
      </c>
      <c r="CT237" s="92"/>
      <c r="CU237" s="92"/>
      <c r="CV237" s="92"/>
      <c r="CW237" s="92"/>
      <c r="CX237" s="92"/>
      <c r="CY237" s="92"/>
      <c r="CZ237" s="92"/>
      <c r="DA237" s="92"/>
      <c r="DB237" s="92"/>
      <c r="DC237" s="92"/>
      <c r="DD237" s="92"/>
      <c r="DE237" s="92"/>
    </row>
    <row r="238" spans="34:109" hidden="1">
      <c r="AH238" s="90"/>
      <c r="AI238" s="90"/>
      <c r="AJ238" s="90"/>
      <c r="AK238" s="90"/>
      <c r="AL238" s="47" t="str">
        <f t="shared" si="6"/>
        <v/>
      </c>
      <c r="AM238" s="47" t="str">
        <f t="shared" si="7"/>
        <v/>
      </c>
      <c r="AO238" s="90"/>
      <c r="AP238" s="43">
        <v>236</v>
      </c>
      <c r="AQ238" s="91"/>
      <c r="AR238" s="91"/>
      <c r="AS238" s="91"/>
      <c r="AT238" s="91"/>
      <c r="AU238" s="91"/>
      <c r="AV238" s="91"/>
      <c r="AW238" s="91"/>
      <c r="AX238" s="91"/>
      <c r="AY238" s="91"/>
      <c r="AZ238" s="91"/>
      <c r="BA238" s="91"/>
      <c r="BB238" s="91"/>
      <c r="BC238" s="91"/>
      <c r="BD238" s="91"/>
      <c r="BE238" s="91"/>
      <c r="BF238" s="91"/>
      <c r="BG238" s="91"/>
      <c r="BH238" s="91"/>
      <c r="BI238" s="91"/>
      <c r="BJ238" s="51" t="s">
        <v>4285</v>
      </c>
      <c r="BK238" s="91"/>
      <c r="BL238" s="91"/>
      <c r="BM238" s="91"/>
      <c r="BN238" s="91"/>
      <c r="BO238" s="91"/>
      <c r="BP238" s="91"/>
      <c r="BQ238" s="91"/>
      <c r="BR238" s="91"/>
      <c r="BS238" s="91"/>
      <c r="BT238" s="91"/>
      <c r="BU238" s="91"/>
      <c r="BV238" s="91"/>
      <c r="BW238" s="90"/>
      <c r="BX238" s="90"/>
      <c r="BY238" s="90"/>
      <c r="BZ238" s="92"/>
      <c r="CA238" s="92"/>
      <c r="CB238" s="92"/>
      <c r="CC238" s="92"/>
      <c r="CD238" s="92"/>
      <c r="CE238" s="92"/>
      <c r="CF238" s="92"/>
      <c r="CG238" s="92"/>
      <c r="CH238" s="92"/>
      <c r="CI238" s="92"/>
      <c r="CJ238" s="92"/>
      <c r="CK238" s="92"/>
      <c r="CL238" s="92"/>
      <c r="CM238" s="92"/>
      <c r="CN238" s="92"/>
      <c r="CO238" s="92"/>
      <c r="CP238" s="92"/>
      <c r="CQ238" s="92"/>
      <c r="CR238" s="92"/>
      <c r="CS238" s="53" t="s">
        <v>4286</v>
      </c>
      <c r="CT238" s="92"/>
      <c r="CU238" s="92"/>
      <c r="CV238" s="92"/>
      <c r="CW238" s="92"/>
      <c r="CX238" s="92"/>
      <c r="CY238" s="92"/>
      <c r="CZ238" s="92"/>
      <c r="DA238" s="92"/>
      <c r="DB238" s="92"/>
      <c r="DC238" s="92"/>
      <c r="DD238" s="92"/>
      <c r="DE238" s="92"/>
    </row>
    <row r="239" spans="34:109" hidden="1">
      <c r="AH239" s="90"/>
      <c r="AI239" s="90"/>
      <c r="AJ239" s="90"/>
      <c r="AK239" s="90"/>
      <c r="AL239" s="47" t="str">
        <f t="shared" si="6"/>
        <v/>
      </c>
      <c r="AM239" s="47" t="str">
        <f t="shared" si="7"/>
        <v/>
      </c>
      <c r="AO239" s="90"/>
      <c r="AP239" s="43">
        <v>237</v>
      </c>
      <c r="AQ239" s="91"/>
      <c r="AR239" s="91"/>
      <c r="AS239" s="91"/>
      <c r="AT239" s="91"/>
      <c r="AU239" s="91"/>
      <c r="AV239" s="91"/>
      <c r="AW239" s="91"/>
      <c r="AX239" s="91"/>
      <c r="AY239" s="91"/>
      <c r="AZ239" s="91"/>
      <c r="BA239" s="91"/>
      <c r="BB239" s="91"/>
      <c r="BC239" s="91"/>
      <c r="BD239" s="91"/>
      <c r="BE239" s="91"/>
      <c r="BF239" s="91"/>
      <c r="BG239" s="91"/>
      <c r="BH239" s="91"/>
      <c r="BI239" s="91"/>
      <c r="BJ239" s="51" t="s">
        <v>4287</v>
      </c>
      <c r="BK239" s="91"/>
      <c r="BL239" s="91"/>
      <c r="BM239" s="91"/>
      <c r="BN239" s="91"/>
      <c r="BO239" s="91"/>
      <c r="BP239" s="91"/>
      <c r="BQ239" s="91"/>
      <c r="BR239" s="91"/>
      <c r="BS239" s="91"/>
      <c r="BT239" s="91"/>
      <c r="BU239" s="91"/>
      <c r="BV239" s="91"/>
      <c r="BW239" s="90"/>
      <c r="BX239" s="90"/>
      <c r="BY239" s="90"/>
      <c r="BZ239" s="92"/>
      <c r="CA239" s="92"/>
      <c r="CB239" s="92"/>
      <c r="CC239" s="92"/>
      <c r="CD239" s="92"/>
      <c r="CE239" s="92"/>
      <c r="CF239" s="92"/>
      <c r="CG239" s="92"/>
      <c r="CH239" s="92"/>
      <c r="CI239" s="92"/>
      <c r="CJ239" s="92"/>
      <c r="CK239" s="92"/>
      <c r="CL239" s="92"/>
      <c r="CM239" s="92"/>
      <c r="CN239" s="92"/>
      <c r="CO239" s="92"/>
      <c r="CP239" s="92"/>
      <c r="CQ239" s="92"/>
      <c r="CR239" s="92"/>
      <c r="CS239" s="53" t="s">
        <v>4288</v>
      </c>
      <c r="CT239" s="92"/>
      <c r="CU239" s="92"/>
      <c r="CV239" s="92"/>
      <c r="CW239" s="92"/>
      <c r="CX239" s="92"/>
      <c r="CY239" s="92"/>
      <c r="CZ239" s="92"/>
      <c r="DA239" s="92"/>
      <c r="DB239" s="92"/>
      <c r="DC239" s="92"/>
      <c r="DD239" s="92"/>
      <c r="DE239" s="92"/>
    </row>
    <row r="240" spans="34:109" hidden="1">
      <c r="AH240" s="90"/>
      <c r="AI240" s="90"/>
      <c r="AJ240" s="90"/>
      <c r="AK240" s="90"/>
      <c r="AL240" s="47" t="str">
        <f t="shared" si="6"/>
        <v/>
      </c>
      <c r="AM240" s="47" t="str">
        <f t="shared" si="7"/>
        <v/>
      </c>
      <c r="AO240" s="90"/>
      <c r="AP240" s="43">
        <v>238</v>
      </c>
      <c r="AQ240" s="91"/>
      <c r="AR240" s="91"/>
      <c r="AS240" s="91"/>
      <c r="AT240" s="91"/>
      <c r="AU240" s="91"/>
      <c r="AV240" s="91"/>
      <c r="AW240" s="91"/>
      <c r="AX240" s="91"/>
      <c r="AY240" s="91"/>
      <c r="AZ240" s="91"/>
      <c r="BA240" s="91"/>
      <c r="BB240" s="91"/>
      <c r="BC240" s="91"/>
      <c r="BD240" s="91"/>
      <c r="BE240" s="91"/>
      <c r="BF240" s="91"/>
      <c r="BG240" s="91"/>
      <c r="BH240" s="91"/>
      <c r="BI240" s="91"/>
      <c r="BJ240" s="51" t="s">
        <v>4289</v>
      </c>
      <c r="BK240" s="91"/>
      <c r="BL240" s="91"/>
      <c r="BM240" s="91"/>
      <c r="BN240" s="91"/>
      <c r="BO240" s="91"/>
      <c r="BP240" s="91"/>
      <c r="BQ240" s="91"/>
      <c r="BR240" s="91"/>
      <c r="BS240" s="91"/>
      <c r="BT240" s="91"/>
      <c r="BU240" s="91"/>
      <c r="BV240" s="91"/>
      <c r="BW240" s="90"/>
      <c r="BX240" s="90"/>
      <c r="BY240" s="90"/>
      <c r="BZ240" s="92"/>
      <c r="CA240" s="92"/>
      <c r="CB240" s="92"/>
      <c r="CC240" s="92"/>
      <c r="CD240" s="92"/>
      <c r="CE240" s="92"/>
      <c r="CF240" s="92"/>
      <c r="CG240" s="92"/>
      <c r="CH240" s="92"/>
      <c r="CI240" s="92"/>
      <c r="CJ240" s="92"/>
      <c r="CK240" s="92"/>
      <c r="CL240" s="92"/>
      <c r="CM240" s="92"/>
      <c r="CN240" s="92"/>
      <c r="CO240" s="92"/>
      <c r="CP240" s="92"/>
      <c r="CQ240" s="92"/>
      <c r="CR240" s="92"/>
      <c r="CS240" s="53" t="s">
        <v>4290</v>
      </c>
      <c r="CT240" s="92"/>
      <c r="CU240" s="92"/>
      <c r="CV240" s="92"/>
      <c r="CW240" s="92"/>
      <c r="CX240" s="92"/>
      <c r="CY240" s="92"/>
      <c r="CZ240" s="92"/>
      <c r="DA240" s="92"/>
      <c r="DB240" s="92"/>
      <c r="DC240" s="92"/>
      <c r="DD240" s="92"/>
      <c r="DE240" s="92"/>
    </row>
    <row r="241" spans="34:109" hidden="1">
      <c r="AH241" s="90"/>
      <c r="AI241" s="90"/>
      <c r="AJ241" s="90"/>
      <c r="AK241" s="90"/>
      <c r="AL241" s="47" t="str">
        <f t="shared" si="6"/>
        <v/>
      </c>
      <c r="AM241" s="47" t="str">
        <f t="shared" si="7"/>
        <v/>
      </c>
      <c r="AO241" s="90"/>
      <c r="AP241" s="43">
        <v>239</v>
      </c>
      <c r="AQ241" s="91"/>
      <c r="AR241" s="91"/>
      <c r="AS241" s="91"/>
      <c r="AT241" s="91"/>
      <c r="AU241" s="91"/>
      <c r="AV241" s="91"/>
      <c r="AW241" s="91"/>
      <c r="AX241" s="91"/>
      <c r="AY241" s="91"/>
      <c r="AZ241" s="91"/>
      <c r="BA241" s="91"/>
      <c r="BB241" s="91"/>
      <c r="BC241" s="91"/>
      <c r="BD241" s="91"/>
      <c r="BE241" s="91"/>
      <c r="BF241" s="91"/>
      <c r="BG241" s="91"/>
      <c r="BH241" s="91"/>
      <c r="BI241" s="91"/>
      <c r="BJ241" s="51" t="s">
        <v>4291</v>
      </c>
      <c r="BK241" s="91"/>
      <c r="BL241" s="91"/>
      <c r="BM241" s="91"/>
      <c r="BN241" s="91"/>
      <c r="BO241" s="91"/>
      <c r="BP241" s="91"/>
      <c r="BQ241" s="91"/>
      <c r="BR241" s="91"/>
      <c r="BS241" s="91"/>
      <c r="BT241" s="91"/>
      <c r="BU241" s="91"/>
      <c r="BV241" s="91"/>
      <c r="BW241" s="90"/>
      <c r="BX241" s="90"/>
      <c r="BY241" s="90"/>
      <c r="BZ241" s="92"/>
      <c r="CA241" s="92"/>
      <c r="CB241" s="92"/>
      <c r="CC241" s="92"/>
      <c r="CD241" s="92"/>
      <c r="CE241" s="92"/>
      <c r="CF241" s="92"/>
      <c r="CG241" s="92"/>
      <c r="CH241" s="92"/>
      <c r="CI241" s="92"/>
      <c r="CJ241" s="92"/>
      <c r="CK241" s="92"/>
      <c r="CL241" s="92"/>
      <c r="CM241" s="92"/>
      <c r="CN241" s="92"/>
      <c r="CO241" s="92"/>
      <c r="CP241" s="92"/>
      <c r="CQ241" s="92"/>
      <c r="CR241" s="92"/>
      <c r="CS241" s="102" t="s">
        <v>4292</v>
      </c>
      <c r="CT241" s="92"/>
      <c r="CU241" s="92"/>
      <c r="CV241" s="92"/>
      <c r="CW241" s="92"/>
      <c r="CX241" s="92"/>
      <c r="CY241" s="92"/>
      <c r="CZ241" s="92"/>
      <c r="DA241" s="92"/>
      <c r="DB241" s="92"/>
      <c r="DC241" s="92"/>
      <c r="DD241" s="92"/>
      <c r="DE241" s="92"/>
    </row>
    <row r="242" spans="34:109" hidden="1">
      <c r="AH242" s="90"/>
      <c r="AI242" s="90"/>
      <c r="AJ242" s="90"/>
      <c r="AK242" s="90"/>
      <c r="AL242" s="47" t="str">
        <f t="shared" si="6"/>
        <v/>
      </c>
      <c r="AM242" s="47" t="str">
        <f t="shared" si="7"/>
        <v/>
      </c>
      <c r="AO242" s="90"/>
      <c r="AP242" s="43">
        <v>240</v>
      </c>
      <c r="AQ242" s="91"/>
      <c r="AR242" s="91"/>
      <c r="AS242" s="91"/>
      <c r="AT242" s="91"/>
      <c r="AU242" s="91"/>
      <c r="AV242" s="91"/>
      <c r="AW242" s="91"/>
      <c r="AX242" s="91"/>
      <c r="AY242" s="91"/>
      <c r="AZ242" s="91"/>
      <c r="BA242" s="91"/>
      <c r="BB242" s="91"/>
      <c r="BC242" s="91"/>
      <c r="BD242" s="91"/>
      <c r="BE242" s="91"/>
      <c r="BF242" s="91"/>
      <c r="BG242" s="91"/>
      <c r="BH242" s="91"/>
      <c r="BI242" s="91"/>
      <c r="BJ242" s="51" t="s">
        <v>4293</v>
      </c>
      <c r="BK242" s="91"/>
      <c r="BL242" s="91"/>
      <c r="BM242" s="91"/>
      <c r="BN242" s="91"/>
      <c r="BO242" s="91"/>
      <c r="BP242" s="91"/>
      <c r="BQ242" s="91"/>
      <c r="BR242" s="91"/>
      <c r="BS242" s="91"/>
      <c r="BT242" s="91"/>
      <c r="BU242" s="91"/>
      <c r="BV242" s="91"/>
      <c r="BW242" s="90"/>
      <c r="BX242" s="90"/>
      <c r="BY242" s="90"/>
      <c r="BZ242" s="92"/>
      <c r="CA242" s="92"/>
      <c r="CB242" s="92"/>
      <c r="CC242" s="92"/>
      <c r="CD242" s="92"/>
      <c r="CE242" s="92"/>
      <c r="CF242" s="92"/>
      <c r="CG242" s="92"/>
      <c r="CH242" s="92"/>
      <c r="CI242" s="92"/>
      <c r="CJ242" s="92"/>
      <c r="CK242" s="92"/>
      <c r="CL242" s="92"/>
      <c r="CM242" s="92"/>
      <c r="CN242" s="92"/>
      <c r="CO242" s="92"/>
      <c r="CP242" s="92"/>
      <c r="CQ242" s="92"/>
      <c r="CR242" s="92"/>
      <c r="CS242" s="53" t="s">
        <v>4294</v>
      </c>
      <c r="CT242" s="92"/>
      <c r="CU242" s="92"/>
      <c r="CV242" s="92"/>
      <c r="CW242" s="92"/>
      <c r="CX242" s="92"/>
      <c r="CY242" s="92"/>
      <c r="CZ242" s="92"/>
      <c r="DA242" s="92"/>
      <c r="DB242" s="92"/>
      <c r="DC242" s="92"/>
      <c r="DD242" s="92"/>
      <c r="DE242" s="92"/>
    </row>
    <row r="243" spans="34:109" hidden="1">
      <c r="AH243" s="90"/>
      <c r="AI243" s="90"/>
      <c r="AJ243" s="90"/>
      <c r="AK243" s="90"/>
      <c r="AL243" s="47" t="str">
        <f t="shared" si="6"/>
        <v/>
      </c>
      <c r="AM243" s="47" t="str">
        <f t="shared" si="7"/>
        <v/>
      </c>
      <c r="AO243" s="90"/>
      <c r="AP243" s="43">
        <v>241</v>
      </c>
      <c r="AQ243" s="91"/>
      <c r="AR243" s="91"/>
      <c r="AS243" s="91"/>
      <c r="AT243" s="91"/>
      <c r="AU243" s="91"/>
      <c r="AV243" s="91"/>
      <c r="AW243" s="91"/>
      <c r="AX243" s="91"/>
      <c r="AY243" s="91"/>
      <c r="AZ243" s="91"/>
      <c r="BA243" s="91"/>
      <c r="BB243" s="91"/>
      <c r="BC243" s="91"/>
      <c r="BD243" s="91"/>
      <c r="BE243" s="91"/>
      <c r="BF243" s="91"/>
      <c r="BG243" s="91"/>
      <c r="BH243" s="91"/>
      <c r="BI243" s="91"/>
      <c r="BJ243" s="51" t="s">
        <v>4295</v>
      </c>
      <c r="BK243" s="91"/>
      <c r="BL243" s="91"/>
      <c r="BM243" s="91"/>
      <c r="BN243" s="91"/>
      <c r="BO243" s="91"/>
      <c r="BP243" s="91"/>
      <c r="BQ243" s="91"/>
      <c r="BR243" s="91"/>
      <c r="BS243" s="91"/>
      <c r="BT243" s="91"/>
      <c r="BU243" s="91"/>
      <c r="BV243" s="91"/>
      <c r="BW243" s="90"/>
      <c r="BX243" s="90"/>
      <c r="BY243" s="90"/>
      <c r="BZ243" s="92"/>
      <c r="CA243" s="92"/>
      <c r="CB243" s="92"/>
      <c r="CC243" s="92"/>
      <c r="CD243" s="92"/>
      <c r="CE243" s="92"/>
      <c r="CF243" s="92"/>
      <c r="CG243" s="92"/>
      <c r="CH243" s="92"/>
      <c r="CI243" s="92"/>
      <c r="CJ243" s="92"/>
      <c r="CK243" s="92"/>
      <c r="CL243" s="92"/>
      <c r="CM243" s="92"/>
      <c r="CN243" s="92"/>
      <c r="CO243" s="92"/>
      <c r="CP243" s="92"/>
      <c r="CQ243" s="92"/>
      <c r="CR243" s="92"/>
      <c r="CS243" s="53" t="s">
        <v>4296</v>
      </c>
      <c r="CT243" s="92"/>
      <c r="CU243" s="92"/>
      <c r="CV243" s="92"/>
      <c r="CW243" s="92"/>
      <c r="CX243" s="92"/>
      <c r="CY243" s="92"/>
      <c r="CZ243" s="92"/>
      <c r="DA243" s="92"/>
      <c r="DB243" s="92"/>
      <c r="DC243" s="92"/>
      <c r="DD243" s="92"/>
      <c r="DE243" s="92"/>
    </row>
    <row r="244" spans="34:109" hidden="1">
      <c r="AH244" s="90"/>
      <c r="AI244" s="90"/>
      <c r="AJ244" s="90"/>
      <c r="AK244" s="90"/>
      <c r="AL244" s="47" t="str">
        <f t="shared" si="6"/>
        <v/>
      </c>
      <c r="AM244" s="47" t="str">
        <f t="shared" si="7"/>
        <v/>
      </c>
      <c r="AO244" s="90"/>
      <c r="AP244" s="43">
        <v>242</v>
      </c>
      <c r="AQ244" s="91"/>
      <c r="AR244" s="91"/>
      <c r="AS244" s="91"/>
      <c r="AT244" s="91"/>
      <c r="AU244" s="91"/>
      <c r="AV244" s="91"/>
      <c r="AW244" s="91"/>
      <c r="AX244" s="91"/>
      <c r="AY244" s="91"/>
      <c r="AZ244" s="91"/>
      <c r="BA244" s="91"/>
      <c r="BB244" s="91"/>
      <c r="BC244" s="91"/>
      <c r="BD244" s="91"/>
      <c r="BE244" s="91"/>
      <c r="BF244" s="91"/>
      <c r="BG244" s="91"/>
      <c r="BH244" s="91"/>
      <c r="BI244" s="91"/>
      <c r="BJ244" s="51" t="s">
        <v>4297</v>
      </c>
      <c r="BK244" s="91"/>
      <c r="BL244" s="91"/>
      <c r="BM244" s="91"/>
      <c r="BN244" s="91"/>
      <c r="BO244" s="91"/>
      <c r="BP244" s="91"/>
      <c r="BQ244" s="91"/>
      <c r="BR244" s="91"/>
      <c r="BS244" s="91"/>
      <c r="BT244" s="91"/>
      <c r="BU244" s="91"/>
      <c r="BV244" s="91"/>
      <c r="BW244" s="90"/>
      <c r="BX244" s="90"/>
      <c r="BY244" s="90"/>
      <c r="BZ244" s="92"/>
      <c r="CA244" s="92"/>
      <c r="CB244" s="92"/>
      <c r="CC244" s="92"/>
      <c r="CD244" s="92"/>
      <c r="CE244" s="92"/>
      <c r="CF244" s="92"/>
      <c r="CG244" s="92"/>
      <c r="CH244" s="92"/>
      <c r="CI244" s="92"/>
      <c r="CJ244" s="92"/>
      <c r="CK244" s="92"/>
      <c r="CL244" s="92"/>
      <c r="CM244" s="92"/>
      <c r="CN244" s="92"/>
      <c r="CO244" s="92"/>
      <c r="CP244" s="92"/>
      <c r="CQ244" s="92"/>
      <c r="CR244" s="92"/>
      <c r="CS244" s="53" t="s">
        <v>4298</v>
      </c>
      <c r="CT244" s="92"/>
      <c r="CU244" s="92"/>
      <c r="CV244" s="92"/>
      <c r="CW244" s="92"/>
      <c r="CX244" s="92"/>
      <c r="CY244" s="92"/>
      <c r="CZ244" s="92"/>
      <c r="DA244" s="92"/>
      <c r="DB244" s="92"/>
      <c r="DC244" s="92"/>
      <c r="DD244" s="92"/>
      <c r="DE244" s="92"/>
    </row>
    <row r="245" spans="34:109" hidden="1">
      <c r="AH245" s="90"/>
      <c r="AI245" s="90"/>
      <c r="AJ245" s="90"/>
      <c r="AK245" s="90"/>
      <c r="AL245" s="47" t="str">
        <f t="shared" si="6"/>
        <v/>
      </c>
      <c r="AM245" s="47" t="str">
        <f t="shared" si="7"/>
        <v/>
      </c>
      <c r="AO245" s="90"/>
      <c r="AP245" s="43">
        <v>243</v>
      </c>
      <c r="AQ245" s="91"/>
      <c r="AR245" s="91"/>
      <c r="AS245" s="91"/>
      <c r="AT245" s="91"/>
      <c r="AU245" s="91"/>
      <c r="AV245" s="91"/>
      <c r="AW245" s="91"/>
      <c r="AX245" s="91"/>
      <c r="AY245" s="91"/>
      <c r="AZ245" s="91"/>
      <c r="BA245" s="91"/>
      <c r="BB245" s="91"/>
      <c r="BC245" s="91"/>
      <c r="BD245" s="91"/>
      <c r="BE245" s="91"/>
      <c r="BF245" s="91"/>
      <c r="BG245" s="91"/>
      <c r="BH245" s="91"/>
      <c r="BI245" s="91"/>
      <c r="BJ245" s="51" t="s">
        <v>4299</v>
      </c>
      <c r="BK245" s="91"/>
      <c r="BL245" s="91"/>
      <c r="BM245" s="91"/>
      <c r="BN245" s="91"/>
      <c r="BO245" s="91"/>
      <c r="BP245" s="91"/>
      <c r="BQ245" s="91"/>
      <c r="BR245" s="91"/>
      <c r="BS245" s="91"/>
      <c r="BT245" s="91"/>
      <c r="BU245" s="91"/>
      <c r="BV245" s="91"/>
      <c r="BW245" s="90"/>
      <c r="BX245" s="90"/>
      <c r="BY245" s="90"/>
      <c r="BZ245" s="92"/>
      <c r="CA245" s="92"/>
      <c r="CB245" s="92"/>
      <c r="CC245" s="92"/>
      <c r="CD245" s="92"/>
      <c r="CE245" s="92"/>
      <c r="CF245" s="92"/>
      <c r="CG245" s="92"/>
      <c r="CH245" s="92"/>
      <c r="CI245" s="92"/>
      <c r="CJ245" s="92"/>
      <c r="CK245" s="92"/>
      <c r="CL245" s="92"/>
      <c r="CM245" s="92"/>
      <c r="CN245" s="92"/>
      <c r="CO245" s="92"/>
      <c r="CP245" s="92"/>
      <c r="CQ245" s="92"/>
      <c r="CR245" s="92"/>
      <c r="CS245" s="53" t="s">
        <v>4300</v>
      </c>
      <c r="CT245" s="92"/>
      <c r="CU245" s="92"/>
      <c r="CV245" s="92"/>
      <c r="CW245" s="92"/>
      <c r="CX245" s="92"/>
      <c r="CY245" s="92"/>
      <c r="CZ245" s="92"/>
      <c r="DA245" s="92"/>
      <c r="DB245" s="92"/>
      <c r="DC245" s="92"/>
      <c r="DD245" s="92"/>
      <c r="DE245" s="92"/>
    </row>
    <row r="246" spans="34:109" hidden="1">
      <c r="AH246" s="90"/>
      <c r="AI246" s="90"/>
      <c r="AJ246" s="90"/>
      <c r="AK246" s="90"/>
      <c r="AL246" s="47" t="str">
        <f t="shared" si="6"/>
        <v/>
      </c>
      <c r="AM246" s="47" t="str">
        <f t="shared" si="7"/>
        <v/>
      </c>
      <c r="AO246" s="90"/>
      <c r="AP246" s="43">
        <v>244</v>
      </c>
      <c r="AQ246" s="91"/>
      <c r="AR246" s="91"/>
      <c r="AS246" s="91"/>
      <c r="AT246" s="91"/>
      <c r="AU246" s="91"/>
      <c r="AV246" s="91"/>
      <c r="AW246" s="91"/>
      <c r="AX246" s="91"/>
      <c r="AY246" s="91"/>
      <c r="AZ246" s="91"/>
      <c r="BA246" s="91"/>
      <c r="BB246" s="91"/>
      <c r="BC246" s="91"/>
      <c r="BD246" s="91"/>
      <c r="BE246" s="91"/>
      <c r="BF246" s="91"/>
      <c r="BG246" s="91"/>
      <c r="BH246" s="91"/>
      <c r="BI246" s="91"/>
      <c r="BJ246" s="51" t="s">
        <v>4301</v>
      </c>
      <c r="BK246" s="91"/>
      <c r="BL246" s="91"/>
      <c r="BM246" s="91"/>
      <c r="BN246" s="91"/>
      <c r="BO246" s="91"/>
      <c r="BP246" s="91"/>
      <c r="BQ246" s="91"/>
      <c r="BR246" s="91"/>
      <c r="BS246" s="91"/>
      <c r="BT246" s="91"/>
      <c r="BU246" s="91"/>
      <c r="BV246" s="91"/>
      <c r="BW246" s="90"/>
      <c r="BX246" s="90"/>
      <c r="BY246" s="90"/>
      <c r="BZ246" s="92"/>
      <c r="CA246" s="92"/>
      <c r="CB246" s="92"/>
      <c r="CC246" s="92"/>
      <c r="CD246" s="92"/>
      <c r="CE246" s="92"/>
      <c r="CF246" s="92"/>
      <c r="CG246" s="92"/>
      <c r="CH246" s="92"/>
      <c r="CI246" s="92"/>
      <c r="CJ246" s="92"/>
      <c r="CK246" s="92"/>
      <c r="CL246" s="92"/>
      <c r="CM246" s="92"/>
      <c r="CN246" s="92"/>
      <c r="CO246" s="92"/>
      <c r="CP246" s="92"/>
      <c r="CQ246" s="92"/>
      <c r="CR246" s="92"/>
      <c r="CS246" s="53" t="s">
        <v>4302</v>
      </c>
      <c r="CT246" s="92"/>
      <c r="CU246" s="92"/>
      <c r="CV246" s="92"/>
      <c r="CW246" s="92"/>
      <c r="CX246" s="92"/>
      <c r="CY246" s="92"/>
      <c r="CZ246" s="92"/>
      <c r="DA246" s="92"/>
      <c r="DB246" s="92"/>
      <c r="DC246" s="92"/>
      <c r="DD246" s="92"/>
      <c r="DE246" s="92"/>
    </row>
    <row r="247" spans="34:109" hidden="1">
      <c r="AH247" s="90"/>
      <c r="AI247" s="90"/>
      <c r="AJ247" s="90"/>
      <c r="AK247" s="90"/>
      <c r="AL247" s="47" t="str">
        <f t="shared" si="6"/>
        <v/>
      </c>
      <c r="AM247" s="47" t="str">
        <f t="shared" si="7"/>
        <v/>
      </c>
      <c r="AO247" s="90"/>
      <c r="AP247" s="43">
        <v>245</v>
      </c>
      <c r="AQ247" s="91"/>
      <c r="AR247" s="91"/>
      <c r="AS247" s="91"/>
      <c r="AT247" s="91"/>
      <c r="AU247" s="91"/>
      <c r="AV247" s="91"/>
      <c r="AW247" s="91"/>
      <c r="AX247" s="91"/>
      <c r="AY247" s="91"/>
      <c r="AZ247" s="91"/>
      <c r="BA247" s="91"/>
      <c r="BB247" s="91"/>
      <c r="BC247" s="91"/>
      <c r="BD247" s="91"/>
      <c r="BE247" s="91"/>
      <c r="BF247" s="91"/>
      <c r="BG247" s="91"/>
      <c r="BH247" s="91"/>
      <c r="BI247" s="91"/>
      <c r="BJ247" s="51" t="s">
        <v>4303</v>
      </c>
      <c r="BK247" s="91"/>
      <c r="BL247" s="91"/>
      <c r="BM247" s="91"/>
      <c r="BN247" s="91"/>
      <c r="BO247" s="91"/>
      <c r="BP247" s="91"/>
      <c r="BQ247" s="91"/>
      <c r="BR247" s="91"/>
      <c r="BS247" s="91"/>
      <c r="BT247" s="91"/>
      <c r="BU247" s="91"/>
      <c r="BV247" s="91"/>
      <c r="BW247" s="90"/>
      <c r="BX247" s="90"/>
      <c r="BY247" s="90"/>
      <c r="BZ247" s="92"/>
      <c r="CA247" s="92"/>
      <c r="CB247" s="92"/>
      <c r="CC247" s="92"/>
      <c r="CD247" s="92"/>
      <c r="CE247" s="92"/>
      <c r="CF247" s="92"/>
      <c r="CG247" s="92"/>
      <c r="CH247" s="92"/>
      <c r="CI247" s="92"/>
      <c r="CJ247" s="92"/>
      <c r="CK247" s="92"/>
      <c r="CL247" s="92"/>
      <c r="CM247" s="92"/>
      <c r="CN247" s="92"/>
      <c r="CO247" s="92"/>
      <c r="CP247" s="92"/>
      <c r="CQ247" s="92"/>
      <c r="CR247" s="92"/>
      <c r="CS247" s="53" t="s">
        <v>4304</v>
      </c>
      <c r="CT247" s="92"/>
      <c r="CU247" s="92"/>
      <c r="CV247" s="92"/>
      <c r="CW247" s="92"/>
      <c r="CX247" s="92"/>
      <c r="CY247" s="92"/>
      <c r="CZ247" s="92"/>
      <c r="DA247" s="92"/>
      <c r="DB247" s="92"/>
      <c r="DC247" s="92"/>
      <c r="DD247" s="92"/>
      <c r="DE247" s="92"/>
    </row>
    <row r="248" spans="34:109" hidden="1">
      <c r="AH248" s="90"/>
      <c r="AI248" s="90"/>
      <c r="AJ248" s="90"/>
      <c r="AK248" s="90"/>
      <c r="AL248" s="47" t="str">
        <f t="shared" si="6"/>
        <v/>
      </c>
      <c r="AM248" s="47" t="str">
        <f t="shared" si="7"/>
        <v/>
      </c>
      <c r="AO248" s="90"/>
      <c r="AP248" s="43">
        <v>246</v>
      </c>
      <c r="AQ248" s="91"/>
      <c r="AR248" s="91"/>
      <c r="AS248" s="91"/>
      <c r="AT248" s="91"/>
      <c r="AU248" s="91"/>
      <c r="AV248" s="91"/>
      <c r="AW248" s="91"/>
      <c r="AX248" s="91"/>
      <c r="AY248" s="91"/>
      <c r="AZ248" s="91"/>
      <c r="BA248" s="91"/>
      <c r="BB248" s="91"/>
      <c r="BC248" s="91"/>
      <c r="BD248" s="91"/>
      <c r="BE248" s="91"/>
      <c r="BF248" s="91"/>
      <c r="BG248" s="91"/>
      <c r="BH248" s="91"/>
      <c r="BI248" s="91"/>
      <c r="BJ248" s="51" t="s">
        <v>4305</v>
      </c>
      <c r="BK248" s="91"/>
      <c r="BL248" s="91"/>
      <c r="BM248" s="91"/>
      <c r="BN248" s="91"/>
      <c r="BO248" s="91"/>
      <c r="BP248" s="91"/>
      <c r="BQ248" s="91"/>
      <c r="BR248" s="91"/>
      <c r="BS248" s="91"/>
      <c r="BT248" s="91"/>
      <c r="BU248" s="91"/>
      <c r="BV248" s="91"/>
      <c r="BW248" s="90"/>
      <c r="BX248" s="90"/>
      <c r="BY248" s="90"/>
      <c r="BZ248" s="92"/>
      <c r="CA248" s="92"/>
      <c r="CB248" s="92"/>
      <c r="CC248" s="92"/>
      <c r="CD248" s="92"/>
      <c r="CE248" s="92"/>
      <c r="CF248" s="92"/>
      <c r="CG248" s="92"/>
      <c r="CH248" s="92"/>
      <c r="CI248" s="92"/>
      <c r="CJ248" s="92"/>
      <c r="CK248" s="92"/>
      <c r="CL248" s="92"/>
      <c r="CM248" s="92"/>
      <c r="CN248" s="92"/>
      <c r="CO248" s="92"/>
      <c r="CP248" s="92"/>
      <c r="CQ248" s="92"/>
      <c r="CR248" s="92"/>
      <c r="CS248" s="53" t="s">
        <v>4306</v>
      </c>
      <c r="CT248" s="92"/>
      <c r="CU248" s="92"/>
      <c r="CV248" s="92"/>
      <c r="CW248" s="92"/>
      <c r="CX248" s="92"/>
      <c r="CY248" s="92"/>
      <c r="CZ248" s="92"/>
      <c r="DA248" s="92"/>
      <c r="DB248" s="92"/>
      <c r="DC248" s="92"/>
      <c r="DD248" s="92"/>
      <c r="DE248" s="92"/>
    </row>
    <row r="249" spans="34:109" hidden="1">
      <c r="AH249" s="90"/>
      <c r="AI249" s="90"/>
      <c r="AJ249" s="90"/>
      <c r="AK249" s="90"/>
      <c r="AL249" s="47" t="str">
        <f t="shared" si="6"/>
        <v/>
      </c>
      <c r="AM249" s="47" t="str">
        <f t="shared" si="7"/>
        <v/>
      </c>
      <c r="AO249" s="90"/>
      <c r="AP249" s="43">
        <v>247</v>
      </c>
      <c r="AQ249" s="91"/>
      <c r="AR249" s="91"/>
      <c r="AS249" s="91"/>
      <c r="AT249" s="91"/>
      <c r="AU249" s="91"/>
      <c r="AV249" s="91"/>
      <c r="AW249" s="91"/>
      <c r="AX249" s="91"/>
      <c r="AY249" s="91"/>
      <c r="AZ249" s="91"/>
      <c r="BA249" s="91"/>
      <c r="BB249" s="91"/>
      <c r="BC249" s="91"/>
      <c r="BD249" s="91"/>
      <c r="BE249" s="91"/>
      <c r="BF249" s="91"/>
      <c r="BG249" s="91"/>
      <c r="BH249" s="91"/>
      <c r="BI249" s="91"/>
      <c r="BJ249" s="51" t="s">
        <v>4307</v>
      </c>
      <c r="BK249" s="91"/>
      <c r="BL249" s="91"/>
      <c r="BM249" s="91"/>
      <c r="BN249" s="91"/>
      <c r="BO249" s="91"/>
      <c r="BP249" s="91"/>
      <c r="BQ249" s="91"/>
      <c r="BR249" s="91"/>
      <c r="BS249" s="91"/>
      <c r="BT249" s="91"/>
      <c r="BU249" s="91"/>
      <c r="BV249" s="91"/>
      <c r="BW249" s="90"/>
      <c r="BX249" s="90"/>
      <c r="BY249" s="90"/>
      <c r="BZ249" s="92"/>
      <c r="CA249" s="92"/>
      <c r="CB249" s="92"/>
      <c r="CC249" s="92"/>
      <c r="CD249" s="92"/>
      <c r="CE249" s="92"/>
      <c r="CF249" s="92"/>
      <c r="CG249" s="92"/>
      <c r="CH249" s="92"/>
      <c r="CI249" s="92"/>
      <c r="CJ249" s="92"/>
      <c r="CK249" s="92"/>
      <c r="CL249" s="92"/>
      <c r="CM249" s="92"/>
      <c r="CN249" s="92"/>
      <c r="CO249" s="92"/>
      <c r="CP249" s="92"/>
      <c r="CQ249" s="92"/>
      <c r="CR249" s="92"/>
      <c r="CS249" s="53" t="s">
        <v>4308</v>
      </c>
      <c r="CT249" s="92"/>
      <c r="CU249" s="92"/>
      <c r="CV249" s="92"/>
      <c r="CW249" s="92"/>
      <c r="CX249" s="92"/>
      <c r="CY249" s="92"/>
      <c r="CZ249" s="92"/>
      <c r="DA249" s="92"/>
      <c r="DB249" s="92"/>
      <c r="DC249" s="92"/>
      <c r="DD249" s="92"/>
      <c r="DE249" s="92"/>
    </row>
    <row r="250" spans="34:109" hidden="1">
      <c r="AH250" s="90"/>
      <c r="AI250" s="90"/>
      <c r="AJ250" s="90"/>
      <c r="AK250" s="90"/>
      <c r="AL250" s="47" t="str">
        <f t="shared" si="6"/>
        <v/>
      </c>
      <c r="AM250" s="47" t="str">
        <f t="shared" si="7"/>
        <v/>
      </c>
      <c r="AO250" s="90"/>
      <c r="AP250" s="43">
        <v>248</v>
      </c>
      <c r="AQ250" s="91"/>
      <c r="AR250" s="91"/>
      <c r="AS250" s="91"/>
      <c r="AT250" s="91"/>
      <c r="AU250" s="91"/>
      <c r="AV250" s="91"/>
      <c r="AW250" s="91"/>
      <c r="AX250" s="91"/>
      <c r="AY250" s="91"/>
      <c r="AZ250" s="91"/>
      <c r="BA250" s="91"/>
      <c r="BB250" s="91"/>
      <c r="BC250" s="91"/>
      <c r="BD250" s="91"/>
      <c r="BE250" s="91"/>
      <c r="BF250" s="91"/>
      <c r="BG250" s="91"/>
      <c r="BH250" s="91"/>
      <c r="BI250" s="91"/>
      <c r="BJ250" s="51" t="s">
        <v>4309</v>
      </c>
      <c r="BK250" s="91"/>
      <c r="BL250" s="91"/>
      <c r="BM250" s="91"/>
      <c r="BN250" s="91"/>
      <c r="BO250" s="91"/>
      <c r="BP250" s="91"/>
      <c r="BQ250" s="91"/>
      <c r="BR250" s="91"/>
      <c r="BS250" s="91"/>
      <c r="BT250" s="91"/>
      <c r="BU250" s="91"/>
      <c r="BV250" s="91"/>
      <c r="BW250" s="90"/>
      <c r="BX250" s="90"/>
      <c r="BY250" s="90"/>
      <c r="BZ250" s="92"/>
      <c r="CA250" s="92"/>
      <c r="CB250" s="92"/>
      <c r="CC250" s="92"/>
      <c r="CD250" s="92"/>
      <c r="CE250" s="92"/>
      <c r="CF250" s="92"/>
      <c r="CG250" s="92"/>
      <c r="CH250" s="92"/>
      <c r="CI250" s="92"/>
      <c r="CJ250" s="92"/>
      <c r="CK250" s="92"/>
      <c r="CL250" s="92"/>
      <c r="CM250" s="92"/>
      <c r="CN250" s="92"/>
      <c r="CO250" s="92"/>
      <c r="CP250" s="92"/>
      <c r="CQ250" s="92"/>
      <c r="CR250" s="92"/>
      <c r="CS250" s="53" t="s">
        <v>4310</v>
      </c>
      <c r="CT250" s="92"/>
      <c r="CU250" s="92"/>
      <c r="CV250" s="92"/>
      <c r="CW250" s="92"/>
      <c r="CX250" s="92"/>
      <c r="CY250" s="92"/>
      <c r="CZ250" s="92"/>
      <c r="DA250" s="92"/>
      <c r="DB250" s="92"/>
      <c r="DC250" s="92"/>
      <c r="DD250" s="92"/>
      <c r="DE250" s="92"/>
    </row>
    <row r="251" spans="34:109" hidden="1">
      <c r="AH251" s="90"/>
      <c r="AI251" s="90"/>
      <c r="AJ251" s="90"/>
      <c r="AK251" s="90"/>
      <c r="AL251" s="47" t="str">
        <f t="shared" si="6"/>
        <v/>
      </c>
      <c r="AM251" s="47" t="str">
        <f t="shared" si="7"/>
        <v/>
      </c>
      <c r="AO251" s="90"/>
      <c r="AP251" s="43">
        <v>249</v>
      </c>
      <c r="AQ251" s="91"/>
      <c r="AR251" s="91"/>
      <c r="AS251" s="91"/>
      <c r="AT251" s="91"/>
      <c r="AU251" s="91"/>
      <c r="AV251" s="91"/>
      <c r="AW251" s="91"/>
      <c r="AX251" s="91"/>
      <c r="AY251" s="91"/>
      <c r="AZ251" s="91"/>
      <c r="BA251" s="91"/>
      <c r="BB251" s="91"/>
      <c r="BC251" s="91"/>
      <c r="BD251" s="91"/>
      <c r="BE251" s="91"/>
      <c r="BF251" s="91"/>
      <c r="BG251" s="91"/>
      <c r="BH251" s="91"/>
      <c r="BI251" s="91"/>
      <c r="BJ251" s="51" t="s">
        <v>4311</v>
      </c>
      <c r="BK251" s="91"/>
      <c r="BL251" s="91"/>
      <c r="BM251" s="91"/>
      <c r="BN251" s="91"/>
      <c r="BO251" s="91"/>
      <c r="BP251" s="91"/>
      <c r="BQ251" s="91"/>
      <c r="BR251" s="91"/>
      <c r="BS251" s="91"/>
      <c r="BT251" s="91"/>
      <c r="BU251" s="91"/>
      <c r="BV251" s="91"/>
      <c r="BW251" s="90"/>
      <c r="BX251" s="90"/>
      <c r="BY251" s="90"/>
      <c r="BZ251" s="92"/>
      <c r="CA251" s="92"/>
      <c r="CB251" s="92"/>
      <c r="CC251" s="92"/>
      <c r="CD251" s="92"/>
      <c r="CE251" s="92"/>
      <c r="CF251" s="92"/>
      <c r="CG251" s="92"/>
      <c r="CH251" s="92"/>
      <c r="CI251" s="92"/>
      <c r="CJ251" s="92"/>
      <c r="CK251" s="92"/>
      <c r="CL251" s="92"/>
      <c r="CM251" s="92"/>
      <c r="CN251" s="92"/>
      <c r="CO251" s="92"/>
      <c r="CP251" s="92"/>
      <c r="CQ251" s="92"/>
      <c r="CR251" s="92"/>
      <c r="CS251" s="53" t="s">
        <v>4312</v>
      </c>
      <c r="CT251" s="92"/>
      <c r="CU251" s="92"/>
      <c r="CV251" s="92"/>
      <c r="CW251" s="92"/>
      <c r="CX251" s="92"/>
      <c r="CY251" s="92"/>
      <c r="CZ251" s="92"/>
      <c r="DA251" s="92"/>
      <c r="DB251" s="92"/>
      <c r="DC251" s="92"/>
      <c r="DD251" s="92"/>
      <c r="DE251" s="92"/>
    </row>
    <row r="252" spans="34:109" hidden="1">
      <c r="AH252" s="90"/>
      <c r="AI252" s="90"/>
      <c r="AJ252" s="90"/>
      <c r="AK252" s="90"/>
      <c r="AL252" s="47" t="str">
        <f t="shared" si="6"/>
        <v/>
      </c>
      <c r="AM252" s="47" t="str">
        <f t="shared" si="7"/>
        <v/>
      </c>
      <c r="AO252" s="90"/>
      <c r="AP252" s="43">
        <v>250</v>
      </c>
      <c r="AQ252" s="91"/>
      <c r="AR252" s="91"/>
      <c r="AS252" s="91"/>
      <c r="AT252" s="91"/>
      <c r="AU252" s="91"/>
      <c r="AV252" s="91"/>
      <c r="AW252" s="91"/>
      <c r="AX252" s="91"/>
      <c r="AY252" s="91"/>
      <c r="AZ252" s="91"/>
      <c r="BA252" s="91"/>
      <c r="BB252" s="91"/>
      <c r="BC252" s="91"/>
      <c r="BD252" s="91"/>
      <c r="BE252" s="91"/>
      <c r="BF252" s="91"/>
      <c r="BG252" s="91"/>
      <c r="BH252" s="91"/>
      <c r="BI252" s="91"/>
      <c r="BJ252" s="51" t="s">
        <v>4313</v>
      </c>
      <c r="BK252" s="91"/>
      <c r="BL252" s="91"/>
      <c r="BM252" s="91"/>
      <c r="BN252" s="91"/>
      <c r="BO252" s="91"/>
      <c r="BP252" s="91"/>
      <c r="BQ252" s="91"/>
      <c r="BR252" s="91"/>
      <c r="BS252" s="91"/>
      <c r="BT252" s="91"/>
      <c r="BU252" s="91"/>
      <c r="BV252" s="91"/>
      <c r="BW252" s="90"/>
      <c r="BX252" s="90"/>
      <c r="BY252" s="90"/>
      <c r="BZ252" s="92"/>
      <c r="CA252" s="92"/>
      <c r="CB252" s="92"/>
      <c r="CC252" s="92"/>
      <c r="CD252" s="92"/>
      <c r="CE252" s="92"/>
      <c r="CF252" s="92"/>
      <c r="CG252" s="92"/>
      <c r="CH252" s="92"/>
      <c r="CI252" s="92"/>
      <c r="CJ252" s="92"/>
      <c r="CK252" s="92"/>
      <c r="CL252" s="92"/>
      <c r="CM252" s="92"/>
      <c r="CN252" s="92"/>
      <c r="CO252" s="92"/>
      <c r="CP252" s="92"/>
      <c r="CQ252" s="92"/>
      <c r="CR252" s="92"/>
      <c r="CS252" s="53" t="s">
        <v>4314</v>
      </c>
      <c r="CT252" s="92"/>
      <c r="CU252" s="92"/>
      <c r="CV252" s="92"/>
      <c r="CW252" s="92"/>
      <c r="CX252" s="92"/>
      <c r="CY252" s="92"/>
      <c r="CZ252" s="92"/>
      <c r="DA252" s="92"/>
      <c r="DB252" s="92"/>
      <c r="DC252" s="92"/>
      <c r="DD252" s="92"/>
      <c r="DE252" s="92"/>
    </row>
    <row r="253" spans="34:109" hidden="1">
      <c r="AH253" s="90"/>
      <c r="AI253" s="90"/>
      <c r="AJ253" s="90"/>
      <c r="AK253" s="90"/>
      <c r="AL253" s="47" t="str">
        <f t="shared" si="6"/>
        <v/>
      </c>
      <c r="AM253" s="47" t="str">
        <f t="shared" si="7"/>
        <v/>
      </c>
      <c r="AO253" s="90"/>
      <c r="AP253" s="43">
        <v>251</v>
      </c>
      <c r="AQ253" s="91"/>
      <c r="AR253" s="91"/>
      <c r="AS253" s="91"/>
      <c r="AT253" s="91"/>
      <c r="AU253" s="91"/>
      <c r="AV253" s="91"/>
      <c r="AW253" s="91"/>
      <c r="AX253" s="91"/>
      <c r="AY253" s="91"/>
      <c r="AZ253" s="91"/>
      <c r="BA253" s="91"/>
      <c r="BB253" s="91"/>
      <c r="BC253" s="91"/>
      <c r="BD253" s="91"/>
      <c r="BE253" s="91"/>
      <c r="BF253" s="91"/>
      <c r="BG253" s="91"/>
      <c r="BH253" s="91"/>
      <c r="BI253" s="91"/>
      <c r="BJ253" s="51" t="s">
        <v>4315</v>
      </c>
      <c r="BK253" s="91"/>
      <c r="BL253" s="91"/>
      <c r="BM253" s="91"/>
      <c r="BN253" s="91"/>
      <c r="BO253" s="91"/>
      <c r="BP253" s="91"/>
      <c r="BQ253" s="91"/>
      <c r="BR253" s="91"/>
      <c r="BS253" s="91"/>
      <c r="BT253" s="91"/>
      <c r="BU253" s="91"/>
      <c r="BV253" s="91"/>
      <c r="BW253" s="90"/>
      <c r="BX253" s="90"/>
      <c r="BY253" s="90"/>
      <c r="BZ253" s="92"/>
      <c r="CA253" s="92"/>
      <c r="CB253" s="92"/>
      <c r="CC253" s="92"/>
      <c r="CD253" s="92"/>
      <c r="CE253" s="92"/>
      <c r="CF253" s="92"/>
      <c r="CG253" s="92"/>
      <c r="CH253" s="92"/>
      <c r="CI253" s="92"/>
      <c r="CJ253" s="92"/>
      <c r="CK253" s="92"/>
      <c r="CL253" s="92"/>
      <c r="CM253" s="92"/>
      <c r="CN253" s="92"/>
      <c r="CO253" s="92"/>
      <c r="CP253" s="92"/>
      <c r="CQ253" s="92"/>
      <c r="CR253" s="92"/>
      <c r="CS253" s="53" t="s">
        <v>4316</v>
      </c>
      <c r="CT253" s="92"/>
      <c r="CU253" s="92"/>
      <c r="CV253" s="92"/>
      <c r="CW253" s="92"/>
      <c r="CX253" s="92"/>
      <c r="CY253" s="92"/>
      <c r="CZ253" s="92"/>
      <c r="DA253" s="92"/>
      <c r="DB253" s="92"/>
      <c r="DC253" s="92"/>
      <c r="DD253" s="92"/>
      <c r="DE253" s="92"/>
    </row>
    <row r="254" spans="34:109" hidden="1">
      <c r="AH254" s="90"/>
      <c r="AI254" s="90"/>
      <c r="AJ254" s="90"/>
      <c r="AK254" s="90"/>
      <c r="AL254" s="47" t="str">
        <f t="shared" si="6"/>
        <v/>
      </c>
      <c r="AM254" s="47" t="str">
        <f t="shared" si="7"/>
        <v/>
      </c>
      <c r="AO254" s="90"/>
      <c r="AP254" s="43">
        <v>252</v>
      </c>
      <c r="AQ254" s="91"/>
      <c r="AR254" s="91"/>
      <c r="AS254" s="91"/>
      <c r="AT254" s="91"/>
      <c r="AU254" s="91"/>
      <c r="AV254" s="91"/>
      <c r="AW254" s="91"/>
      <c r="AX254" s="91"/>
      <c r="AY254" s="91"/>
      <c r="AZ254" s="91"/>
      <c r="BA254" s="91"/>
      <c r="BB254" s="91"/>
      <c r="BC254" s="91"/>
      <c r="BD254" s="91"/>
      <c r="BE254" s="91"/>
      <c r="BF254" s="91"/>
      <c r="BG254" s="91"/>
      <c r="BH254" s="91"/>
      <c r="BI254" s="91"/>
      <c r="BJ254" s="51" t="s">
        <v>4317</v>
      </c>
      <c r="BK254" s="91"/>
      <c r="BL254" s="91"/>
      <c r="BM254" s="91"/>
      <c r="BN254" s="91"/>
      <c r="BO254" s="91"/>
      <c r="BP254" s="91"/>
      <c r="BQ254" s="91"/>
      <c r="BR254" s="91"/>
      <c r="BS254" s="91"/>
      <c r="BT254" s="91"/>
      <c r="BU254" s="91"/>
      <c r="BV254" s="91"/>
      <c r="BW254" s="90"/>
      <c r="BX254" s="90"/>
      <c r="BY254" s="90"/>
      <c r="BZ254" s="92"/>
      <c r="CA254" s="92"/>
      <c r="CB254" s="92"/>
      <c r="CC254" s="92"/>
      <c r="CD254" s="92"/>
      <c r="CE254" s="92"/>
      <c r="CF254" s="92"/>
      <c r="CG254" s="92"/>
      <c r="CH254" s="92"/>
      <c r="CI254" s="92"/>
      <c r="CJ254" s="92"/>
      <c r="CK254" s="92"/>
      <c r="CL254" s="92"/>
      <c r="CM254" s="92"/>
      <c r="CN254" s="92"/>
      <c r="CO254" s="92"/>
      <c r="CP254" s="92"/>
      <c r="CQ254" s="92"/>
      <c r="CR254" s="92"/>
      <c r="CS254" s="53" t="s">
        <v>4318</v>
      </c>
      <c r="CT254" s="92"/>
      <c r="CU254" s="92"/>
      <c r="CV254" s="92"/>
      <c r="CW254" s="92"/>
      <c r="CX254" s="92"/>
      <c r="CY254" s="92"/>
      <c r="CZ254" s="92"/>
      <c r="DA254" s="92"/>
      <c r="DB254" s="92"/>
      <c r="DC254" s="92"/>
      <c r="DD254" s="92"/>
      <c r="DE254" s="92"/>
    </row>
    <row r="255" spans="34:109" hidden="1">
      <c r="AH255" s="90"/>
      <c r="AI255" s="90"/>
      <c r="AJ255" s="90"/>
      <c r="AK255" s="90"/>
      <c r="AL255" s="47" t="str">
        <f t="shared" si="6"/>
        <v/>
      </c>
      <c r="AM255" s="47" t="str">
        <f t="shared" si="7"/>
        <v/>
      </c>
      <c r="AO255" s="90"/>
      <c r="AP255" s="43">
        <v>253</v>
      </c>
      <c r="AQ255" s="91"/>
      <c r="AR255" s="91"/>
      <c r="AS255" s="91"/>
      <c r="AT255" s="91"/>
      <c r="AU255" s="91"/>
      <c r="AV255" s="91"/>
      <c r="AW255" s="91"/>
      <c r="AX255" s="91"/>
      <c r="AY255" s="91"/>
      <c r="AZ255" s="91"/>
      <c r="BA255" s="91"/>
      <c r="BB255" s="91"/>
      <c r="BC255" s="91"/>
      <c r="BD255" s="91"/>
      <c r="BE255" s="91"/>
      <c r="BF255" s="91"/>
      <c r="BG255" s="91"/>
      <c r="BH255" s="91"/>
      <c r="BI255" s="91"/>
      <c r="BJ255" s="51" t="s">
        <v>4319</v>
      </c>
      <c r="BK255" s="91"/>
      <c r="BL255" s="91"/>
      <c r="BM255" s="91"/>
      <c r="BN255" s="91"/>
      <c r="BO255" s="91"/>
      <c r="BP255" s="91"/>
      <c r="BQ255" s="91"/>
      <c r="BR255" s="91"/>
      <c r="BS255" s="91"/>
      <c r="BT255" s="91"/>
      <c r="BU255" s="91"/>
      <c r="BV255" s="91"/>
      <c r="BW255" s="90"/>
      <c r="BX255" s="90"/>
      <c r="BY255" s="90"/>
      <c r="BZ255" s="92"/>
      <c r="CA255" s="92"/>
      <c r="CB255" s="92"/>
      <c r="CC255" s="92"/>
      <c r="CD255" s="92"/>
      <c r="CE255" s="92"/>
      <c r="CF255" s="92"/>
      <c r="CG255" s="92"/>
      <c r="CH255" s="92"/>
      <c r="CI255" s="92"/>
      <c r="CJ255" s="92"/>
      <c r="CK255" s="92"/>
      <c r="CL255" s="92"/>
      <c r="CM255" s="92"/>
      <c r="CN255" s="92"/>
      <c r="CO255" s="92"/>
      <c r="CP255" s="92"/>
      <c r="CQ255" s="92"/>
      <c r="CR255" s="92"/>
      <c r="CS255" s="53" t="s">
        <v>4320</v>
      </c>
      <c r="CT255" s="92"/>
      <c r="CU255" s="92"/>
      <c r="CV255" s="92"/>
      <c r="CW255" s="92"/>
      <c r="CX255" s="92"/>
      <c r="CY255" s="92"/>
      <c r="CZ255" s="92"/>
      <c r="DA255" s="92"/>
      <c r="DB255" s="92"/>
      <c r="DC255" s="92"/>
      <c r="DD255" s="92"/>
      <c r="DE255" s="92"/>
    </row>
    <row r="256" spans="34:109" hidden="1">
      <c r="AH256" s="90"/>
      <c r="AI256" s="90"/>
      <c r="AJ256" s="90"/>
      <c r="AK256" s="90"/>
      <c r="AL256" s="47" t="str">
        <f t="shared" si="6"/>
        <v/>
      </c>
      <c r="AM256" s="47" t="str">
        <f t="shared" si="7"/>
        <v/>
      </c>
      <c r="AO256" s="90"/>
      <c r="AP256" s="43">
        <v>254</v>
      </c>
      <c r="AQ256" s="91"/>
      <c r="AR256" s="91"/>
      <c r="AS256" s="91"/>
      <c r="AT256" s="91"/>
      <c r="AU256" s="91"/>
      <c r="AV256" s="91"/>
      <c r="AW256" s="91"/>
      <c r="AX256" s="91"/>
      <c r="AY256" s="91"/>
      <c r="AZ256" s="91"/>
      <c r="BA256" s="91"/>
      <c r="BB256" s="91"/>
      <c r="BC256" s="91"/>
      <c r="BD256" s="91"/>
      <c r="BE256" s="91"/>
      <c r="BF256" s="91"/>
      <c r="BG256" s="91"/>
      <c r="BH256" s="91"/>
      <c r="BI256" s="91"/>
      <c r="BJ256" s="51" t="s">
        <v>4321</v>
      </c>
      <c r="BK256" s="91"/>
      <c r="BL256" s="91"/>
      <c r="BM256" s="91"/>
      <c r="BN256" s="91"/>
      <c r="BO256" s="91"/>
      <c r="BP256" s="91"/>
      <c r="BQ256" s="91"/>
      <c r="BR256" s="91"/>
      <c r="BS256" s="91"/>
      <c r="BT256" s="91"/>
      <c r="BU256" s="91"/>
      <c r="BV256" s="91"/>
      <c r="BW256" s="90"/>
      <c r="BX256" s="90"/>
      <c r="BY256" s="90"/>
      <c r="BZ256" s="92"/>
      <c r="CA256" s="92"/>
      <c r="CB256" s="92"/>
      <c r="CC256" s="92"/>
      <c r="CD256" s="92"/>
      <c r="CE256" s="92"/>
      <c r="CF256" s="92"/>
      <c r="CG256" s="92"/>
      <c r="CH256" s="92"/>
      <c r="CI256" s="92"/>
      <c r="CJ256" s="92"/>
      <c r="CK256" s="92"/>
      <c r="CL256" s="92"/>
      <c r="CM256" s="92"/>
      <c r="CN256" s="92"/>
      <c r="CO256" s="92"/>
      <c r="CP256" s="92"/>
      <c r="CQ256" s="92"/>
      <c r="CR256" s="92"/>
      <c r="CS256" s="53" t="s">
        <v>4322</v>
      </c>
      <c r="CT256" s="92"/>
      <c r="CU256" s="92"/>
      <c r="CV256" s="92"/>
      <c r="CW256" s="92"/>
      <c r="CX256" s="92"/>
      <c r="CY256" s="92"/>
      <c r="CZ256" s="92"/>
      <c r="DA256" s="92"/>
      <c r="DB256" s="92"/>
      <c r="DC256" s="92"/>
      <c r="DD256" s="92"/>
      <c r="DE256" s="92"/>
    </row>
    <row r="257" spans="34:109" hidden="1">
      <c r="AH257" s="90"/>
      <c r="AI257" s="90"/>
      <c r="AJ257" s="90"/>
      <c r="AK257" s="90"/>
      <c r="AL257" s="47" t="str">
        <f t="shared" si="6"/>
        <v/>
      </c>
      <c r="AM257" s="47" t="str">
        <f t="shared" si="7"/>
        <v/>
      </c>
      <c r="AO257" s="90"/>
      <c r="AP257" s="43">
        <v>255</v>
      </c>
      <c r="AQ257" s="91"/>
      <c r="AR257" s="91"/>
      <c r="AS257" s="91"/>
      <c r="AT257" s="91"/>
      <c r="AU257" s="91"/>
      <c r="AV257" s="91"/>
      <c r="AW257" s="91"/>
      <c r="AX257" s="91"/>
      <c r="AY257" s="91"/>
      <c r="AZ257" s="91"/>
      <c r="BA257" s="91"/>
      <c r="BB257" s="91"/>
      <c r="BC257" s="91"/>
      <c r="BD257" s="91"/>
      <c r="BE257" s="91"/>
      <c r="BF257" s="91"/>
      <c r="BG257" s="91"/>
      <c r="BH257" s="91"/>
      <c r="BI257" s="91"/>
      <c r="BJ257" s="51" t="s">
        <v>4323</v>
      </c>
      <c r="BK257" s="91"/>
      <c r="BL257" s="91"/>
      <c r="BM257" s="91"/>
      <c r="BN257" s="91"/>
      <c r="BO257" s="91"/>
      <c r="BP257" s="91"/>
      <c r="BQ257" s="91"/>
      <c r="BR257" s="91"/>
      <c r="BS257" s="91"/>
      <c r="BT257" s="91"/>
      <c r="BU257" s="91"/>
      <c r="BV257" s="91"/>
      <c r="BW257" s="90"/>
      <c r="BX257" s="90"/>
      <c r="BY257" s="90"/>
      <c r="BZ257" s="92"/>
      <c r="CA257" s="92"/>
      <c r="CB257" s="92"/>
      <c r="CC257" s="92"/>
      <c r="CD257" s="92"/>
      <c r="CE257" s="92"/>
      <c r="CF257" s="92"/>
      <c r="CG257" s="92"/>
      <c r="CH257" s="92"/>
      <c r="CI257" s="92"/>
      <c r="CJ257" s="92"/>
      <c r="CK257" s="92"/>
      <c r="CL257" s="92"/>
      <c r="CM257" s="92"/>
      <c r="CN257" s="92"/>
      <c r="CO257" s="92"/>
      <c r="CP257" s="92"/>
      <c r="CQ257" s="92"/>
      <c r="CR257" s="92"/>
      <c r="CS257" s="53" t="s">
        <v>4324</v>
      </c>
      <c r="CT257" s="92"/>
      <c r="CU257" s="92"/>
      <c r="CV257" s="92"/>
      <c r="CW257" s="92"/>
      <c r="CX257" s="92"/>
      <c r="CY257" s="92"/>
      <c r="CZ257" s="92"/>
      <c r="DA257" s="92"/>
      <c r="DB257" s="92"/>
      <c r="DC257" s="92"/>
      <c r="DD257" s="92"/>
      <c r="DE257" s="92"/>
    </row>
    <row r="258" spans="34:109" hidden="1">
      <c r="AH258" s="90"/>
      <c r="AI258" s="90"/>
      <c r="AJ258" s="90"/>
      <c r="AK258" s="90"/>
      <c r="AL258" s="47" t="str">
        <f t="shared" si="6"/>
        <v/>
      </c>
      <c r="AM258" s="47" t="str">
        <f t="shared" si="7"/>
        <v/>
      </c>
      <c r="AO258" s="90"/>
      <c r="AP258" s="43">
        <v>256</v>
      </c>
      <c r="AQ258" s="91"/>
      <c r="AR258" s="91"/>
      <c r="AS258" s="91"/>
      <c r="AT258" s="91"/>
      <c r="AU258" s="91"/>
      <c r="AV258" s="91"/>
      <c r="AW258" s="91"/>
      <c r="AX258" s="91"/>
      <c r="AY258" s="91"/>
      <c r="AZ258" s="91"/>
      <c r="BA258" s="91"/>
      <c r="BB258" s="91"/>
      <c r="BC258" s="91"/>
      <c r="BD258" s="91"/>
      <c r="BE258" s="91"/>
      <c r="BF258" s="91"/>
      <c r="BG258" s="91"/>
      <c r="BH258" s="91"/>
      <c r="BI258" s="91"/>
      <c r="BJ258" s="51" t="s">
        <v>4325</v>
      </c>
      <c r="BK258" s="91"/>
      <c r="BL258" s="91"/>
      <c r="BM258" s="91"/>
      <c r="BN258" s="91"/>
      <c r="BO258" s="91"/>
      <c r="BP258" s="91"/>
      <c r="BQ258" s="91"/>
      <c r="BR258" s="91"/>
      <c r="BS258" s="91"/>
      <c r="BT258" s="91"/>
      <c r="BU258" s="91"/>
      <c r="BV258" s="91"/>
      <c r="BW258" s="90"/>
      <c r="BX258" s="90"/>
      <c r="BY258" s="90"/>
      <c r="BZ258" s="92"/>
      <c r="CA258" s="92"/>
      <c r="CB258" s="92"/>
      <c r="CC258" s="92"/>
      <c r="CD258" s="92"/>
      <c r="CE258" s="92"/>
      <c r="CF258" s="92"/>
      <c r="CG258" s="92"/>
      <c r="CH258" s="92"/>
      <c r="CI258" s="92"/>
      <c r="CJ258" s="92"/>
      <c r="CK258" s="92"/>
      <c r="CL258" s="92"/>
      <c r="CM258" s="92"/>
      <c r="CN258" s="92"/>
      <c r="CO258" s="92"/>
      <c r="CP258" s="92"/>
      <c r="CQ258" s="92"/>
      <c r="CR258" s="92"/>
      <c r="CS258" s="53" t="s">
        <v>4326</v>
      </c>
      <c r="CT258" s="92"/>
      <c r="CU258" s="92"/>
      <c r="CV258" s="92"/>
      <c r="CW258" s="92"/>
      <c r="CX258" s="92"/>
      <c r="CY258" s="92"/>
      <c r="CZ258" s="92"/>
      <c r="DA258" s="92"/>
      <c r="DB258" s="92"/>
      <c r="DC258" s="92"/>
      <c r="DD258" s="92"/>
      <c r="DE258" s="92"/>
    </row>
    <row r="259" spans="34:109" hidden="1">
      <c r="AH259" s="90"/>
      <c r="AI259" s="90"/>
      <c r="AJ259" s="90"/>
      <c r="AK259" s="90"/>
      <c r="AL259" s="47" t="str">
        <f t="shared" si="6"/>
        <v/>
      </c>
      <c r="AM259" s="47" t="str">
        <f t="shared" si="7"/>
        <v/>
      </c>
      <c r="AO259" s="90"/>
      <c r="AP259" s="43">
        <v>257</v>
      </c>
      <c r="AQ259" s="91"/>
      <c r="AR259" s="91"/>
      <c r="AS259" s="91"/>
      <c r="AT259" s="91"/>
      <c r="AU259" s="91"/>
      <c r="AV259" s="91"/>
      <c r="AW259" s="91"/>
      <c r="AX259" s="91"/>
      <c r="AY259" s="91"/>
      <c r="AZ259" s="91"/>
      <c r="BA259" s="91"/>
      <c r="BB259" s="91"/>
      <c r="BC259" s="91"/>
      <c r="BD259" s="91"/>
      <c r="BE259" s="91"/>
      <c r="BF259" s="91"/>
      <c r="BG259" s="91"/>
      <c r="BH259" s="91"/>
      <c r="BI259" s="91"/>
      <c r="BJ259" s="51" t="s">
        <v>4327</v>
      </c>
      <c r="BK259" s="91"/>
      <c r="BL259" s="91"/>
      <c r="BM259" s="91"/>
      <c r="BN259" s="91"/>
      <c r="BO259" s="91"/>
      <c r="BP259" s="91"/>
      <c r="BQ259" s="91"/>
      <c r="BR259" s="91"/>
      <c r="BS259" s="91"/>
      <c r="BT259" s="91"/>
      <c r="BU259" s="91"/>
      <c r="BV259" s="91"/>
      <c r="BW259" s="90"/>
      <c r="BX259" s="90"/>
      <c r="BY259" s="90"/>
      <c r="BZ259" s="92"/>
      <c r="CA259" s="92"/>
      <c r="CB259" s="92"/>
      <c r="CC259" s="92"/>
      <c r="CD259" s="92"/>
      <c r="CE259" s="92"/>
      <c r="CF259" s="92"/>
      <c r="CG259" s="92"/>
      <c r="CH259" s="92"/>
      <c r="CI259" s="92"/>
      <c r="CJ259" s="92"/>
      <c r="CK259" s="92"/>
      <c r="CL259" s="92"/>
      <c r="CM259" s="92"/>
      <c r="CN259" s="92"/>
      <c r="CO259" s="92"/>
      <c r="CP259" s="92"/>
      <c r="CQ259" s="92"/>
      <c r="CR259" s="92"/>
      <c r="CS259" s="53" t="s">
        <v>4328</v>
      </c>
      <c r="CT259" s="92"/>
      <c r="CU259" s="92"/>
      <c r="CV259" s="92"/>
      <c r="CW259" s="92"/>
      <c r="CX259" s="92"/>
      <c r="CY259" s="92"/>
      <c r="CZ259" s="92"/>
      <c r="DA259" s="92"/>
      <c r="DB259" s="92"/>
      <c r="DC259" s="92"/>
      <c r="DD259" s="92"/>
      <c r="DE259" s="92"/>
    </row>
    <row r="260" spans="34:109" hidden="1">
      <c r="AH260" s="90"/>
      <c r="AI260" s="90"/>
      <c r="AJ260" s="90"/>
      <c r="AK260" s="90"/>
      <c r="AL260" s="47" t="str">
        <f t="shared" ref="AL260:AL323" si="8">IFERROR(IF(HLOOKUP($N$10, $BZ$3:$DE$574, $AP260, FALSE )="", "", HLOOKUP($N$10, $BZ$3:$DE$574, $AP260, FALSE)), "")</f>
        <v/>
      </c>
      <c r="AM260" s="47" t="str">
        <f t="shared" ref="AM260:AM323" si="9">IFERROR(IF(AL260="", "", HLOOKUP($N$10, $AQ$3:$BV$574, AP260, FALSE)), "")</f>
        <v/>
      </c>
      <c r="AO260" s="90"/>
      <c r="AP260" s="43">
        <v>258</v>
      </c>
      <c r="AQ260" s="91"/>
      <c r="AR260" s="91"/>
      <c r="AS260" s="91"/>
      <c r="AT260" s="91"/>
      <c r="AU260" s="91"/>
      <c r="AV260" s="91"/>
      <c r="AW260" s="91"/>
      <c r="AX260" s="91"/>
      <c r="AY260" s="91"/>
      <c r="AZ260" s="91"/>
      <c r="BA260" s="91"/>
      <c r="BB260" s="91"/>
      <c r="BC260" s="91"/>
      <c r="BD260" s="91"/>
      <c r="BE260" s="91"/>
      <c r="BF260" s="91"/>
      <c r="BG260" s="91"/>
      <c r="BH260" s="91"/>
      <c r="BI260" s="91"/>
      <c r="BJ260" s="51" t="s">
        <v>4329</v>
      </c>
      <c r="BK260" s="91"/>
      <c r="BL260" s="91"/>
      <c r="BM260" s="91"/>
      <c r="BN260" s="91"/>
      <c r="BO260" s="91"/>
      <c r="BP260" s="91"/>
      <c r="BQ260" s="91"/>
      <c r="BR260" s="91"/>
      <c r="BS260" s="91"/>
      <c r="BT260" s="91"/>
      <c r="BU260" s="91"/>
      <c r="BV260" s="91"/>
      <c r="BW260" s="90"/>
      <c r="BX260" s="90"/>
      <c r="BY260" s="90"/>
      <c r="BZ260" s="92"/>
      <c r="CA260" s="92"/>
      <c r="CB260" s="92"/>
      <c r="CC260" s="92"/>
      <c r="CD260" s="92"/>
      <c r="CE260" s="92"/>
      <c r="CF260" s="92"/>
      <c r="CG260" s="92"/>
      <c r="CH260" s="92"/>
      <c r="CI260" s="92"/>
      <c r="CJ260" s="92"/>
      <c r="CK260" s="92"/>
      <c r="CL260" s="92"/>
      <c r="CM260" s="92"/>
      <c r="CN260" s="92"/>
      <c r="CO260" s="92"/>
      <c r="CP260" s="92"/>
      <c r="CQ260" s="92"/>
      <c r="CR260" s="92"/>
      <c r="CS260" s="53" t="s">
        <v>4330</v>
      </c>
      <c r="CT260" s="92"/>
      <c r="CU260" s="92"/>
      <c r="CV260" s="92"/>
      <c r="CW260" s="92"/>
      <c r="CX260" s="92"/>
      <c r="CY260" s="92"/>
      <c r="CZ260" s="92"/>
      <c r="DA260" s="92"/>
      <c r="DB260" s="92"/>
      <c r="DC260" s="92"/>
      <c r="DD260" s="92"/>
      <c r="DE260" s="92"/>
    </row>
    <row r="261" spans="34:109" hidden="1">
      <c r="AH261" s="90"/>
      <c r="AI261" s="90"/>
      <c r="AJ261" s="90"/>
      <c r="AK261" s="90"/>
      <c r="AL261" s="47" t="str">
        <f t="shared" si="8"/>
        <v/>
      </c>
      <c r="AM261" s="47" t="str">
        <f t="shared" si="9"/>
        <v/>
      </c>
      <c r="AO261" s="90"/>
      <c r="AP261" s="43">
        <v>259</v>
      </c>
      <c r="AQ261" s="91"/>
      <c r="AR261" s="91"/>
      <c r="AS261" s="91"/>
      <c r="AT261" s="91"/>
      <c r="AU261" s="91"/>
      <c r="AV261" s="91"/>
      <c r="AW261" s="91"/>
      <c r="AX261" s="91"/>
      <c r="AY261" s="91"/>
      <c r="AZ261" s="91"/>
      <c r="BA261" s="91"/>
      <c r="BB261" s="91"/>
      <c r="BC261" s="91"/>
      <c r="BD261" s="91"/>
      <c r="BE261" s="91"/>
      <c r="BF261" s="91"/>
      <c r="BG261" s="91"/>
      <c r="BH261" s="91"/>
      <c r="BI261" s="91"/>
      <c r="BJ261" s="51" t="s">
        <v>4331</v>
      </c>
      <c r="BK261" s="91"/>
      <c r="BL261" s="91"/>
      <c r="BM261" s="91"/>
      <c r="BN261" s="91"/>
      <c r="BO261" s="91"/>
      <c r="BP261" s="91"/>
      <c r="BQ261" s="91"/>
      <c r="BR261" s="91"/>
      <c r="BS261" s="91"/>
      <c r="BT261" s="91"/>
      <c r="BU261" s="91"/>
      <c r="BV261" s="91"/>
      <c r="BW261" s="90"/>
      <c r="BX261" s="90"/>
      <c r="BY261" s="90"/>
      <c r="BZ261" s="92"/>
      <c r="CA261" s="92"/>
      <c r="CB261" s="92"/>
      <c r="CC261" s="92"/>
      <c r="CD261" s="92"/>
      <c r="CE261" s="92"/>
      <c r="CF261" s="92"/>
      <c r="CG261" s="92"/>
      <c r="CH261" s="92"/>
      <c r="CI261" s="92"/>
      <c r="CJ261" s="92"/>
      <c r="CK261" s="92"/>
      <c r="CL261" s="92"/>
      <c r="CM261" s="92"/>
      <c r="CN261" s="92"/>
      <c r="CO261" s="92"/>
      <c r="CP261" s="92"/>
      <c r="CQ261" s="92"/>
      <c r="CR261" s="92"/>
      <c r="CS261" s="53" t="s">
        <v>4332</v>
      </c>
      <c r="CT261" s="92"/>
      <c r="CU261" s="92"/>
      <c r="CV261" s="92"/>
      <c r="CW261" s="92"/>
      <c r="CX261" s="92"/>
      <c r="CY261" s="92"/>
      <c r="CZ261" s="92"/>
      <c r="DA261" s="92"/>
      <c r="DB261" s="92"/>
      <c r="DC261" s="92"/>
      <c r="DD261" s="92"/>
      <c r="DE261" s="92"/>
    </row>
    <row r="262" spans="34:109" hidden="1">
      <c r="AH262" s="90"/>
      <c r="AI262" s="90"/>
      <c r="AJ262" s="90"/>
      <c r="AK262" s="90"/>
      <c r="AL262" s="47" t="str">
        <f t="shared" si="8"/>
        <v/>
      </c>
      <c r="AM262" s="47" t="str">
        <f t="shared" si="9"/>
        <v/>
      </c>
      <c r="AO262" s="90"/>
      <c r="AP262" s="43">
        <v>260</v>
      </c>
      <c r="AQ262" s="91"/>
      <c r="AR262" s="91"/>
      <c r="AS262" s="91"/>
      <c r="AT262" s="91"/>
      <c r="AU262" s="91"/>
      <c r="AV262" s="91"/>
      <c r="AW262" s="91"/>
      <c r="AX262" s="91"/>
      <c r="AY262" s="91"/>
      <c r="AZ262" s="91"/>
      <c r="BA262" s="91"/>
      <c r="BB262" s="91"/>
      <c r="BC262" s="91"/>
      <c r="BD262" s="91"/>
      <c r="BE262" s="91"/>
      <c r="BF262" s="91"/>
      <c r="BG262" s="91"/>
      <c r="BH262" s="91"/>
      <c r="BI262" s="91"/>
      <c r="BJ262" s="51" t="s">
        <v>4333</v>
      </c>
      <c r="BK262" s="91"/>
      <c r="BL262" s="91"/>
      <c r="BM262" s="91"/>
      <c r="BN262" s="91"/>
      <c r="BO262" s="91"/>
      <c r="BP262" s="91"/>
      <c r="BQ262" s="91"/>
      <c r="BR262" s="91"/>
      <c r="BS262" s="91"/>
      <c r="BT262" s="91"/>
      <c r="BU262" s="91"/>
      <c r="BV262" s="91"/>
      <c r="BW262" s="90"/>
      <c r="BX262" s="90"/>
      <c r="BY262" s="90"/>
      <c r="BZ262" s="92"/>
      <c r="CA262" s="92"/>
      <c r="CB262" s="92"/>
      <c r="CC262" s="92"/>
      <c r="CD262" s="92"/>
      <c r="CE262" s="92"/>
      <c r="CF262" s="92"/>
      <c r="CG262" s="92"/>
      <c r="CH262" s="92"/>
      <c r="CI262" s="92"/>
      <c r="CJ262" s="92"/>
      <c r="CK262" s="92"/>
      <c r="CL262" s="92"/>
      <c r="CM262" s="92"/>
      <c r="CN262" s="92"/>
      <c r="CO262" s="92"/>
      <c r="CP262" s="92"/>
      <c r="CQ262" s="92"/>
      <c r="CR262" s="92"/>
      <c r="CS262" s="53" t="s">
        <v>4334</v>
      </c>
      <c r="CT262" s="92"/>
      <c r="CU262" s="92"/>
      <c r="CV262" s="92"/>
      <c r="CW262" s="92"/>
      <c r="CX262" s="92"/>
      <c r="CY262" s="92"/>
      <c r="CZ262" s="92"/>
      <c r="DA262" s="92"/>
      <c r="DB262" s="92"/>
      <c r="DC262" s="92"/>
      <c r="DD262" s="92"/>
      <c r="DE262" s="92"/>
    </row>
    <row r="263" spans="34:109" hidden="1">
      <c r="AH263" s="90"/>
      <c r="AI263" s="90"/>
      <c r="AJ263" s="90"/>
      <c r="AK263" s="90"/>
      <c r="AL263" s="47" t="str">
        <f t="shared" si="8"/>
        <v/>
      </c>
      <c r="AM263" s="47" t="str">
        <f t="shared" si="9"/>
        <v/>
      </c>
      <c r="AO263" s="90"/>
      <c r="AP263" s="43">
        <v>261</v>
      </c>
      <c r="AQ263" s="91"/>
      <c r="AR263" s="91"/>
      <c r="AS263" s="91"/>
      <c r="AT263" s="91"/>
      <c r="AU263" s="91"/>
      <c r="AV263" s="91"/>
      <c r="AW263" s="91"/>
      <c r="AX263" s="91"/>
      <c r="AY263" s="91"/>
      <c r="AZ263" s="91"/>
      <c r="BA263" s="91"/>
      <c r="BB263" s="91"/>
      <c r="BC263" s="91"/>
      <c r="BD263" s="91"/>
      <c r="BE263" s="91"/>
      <c r="BF263" s="91"/>
      <c r="BG263" s="91"/>
      <c r="BH263" s="91"/>
      <c r="BI263" s="91"/>
      <c r="BJ263" s="51" t="s">
        <v>4335</v>
      </c>
      <c r="BK263" s="91"/>
      <c r="BL263" s="91"/>
      <c r="BM263" s="91"/>
      <c r="BN263" s="91"/>
      <c r="BO263" s="91"/>
      <c r="BP263" s="91"/>
      <c r="BQ263" s="91"/>
      <c r="BR263" s="91"/>
      <c r="BS263" s="91"/>
      <c r="BT263" s="91"/>
      <c r="BU263" s="91"/>
      <c r="BV263" s="91"/>
      <c r="BW263" s="90"/>
      <c r="BX263" s="90"/>
      <c r="BY263" s="90"/>
      <c r="BZ263" s="92"/>
      <c r="CA263" s="92"/>
      <c r="CB263" s="92"/>
      <c r="CC263" s="92"/>
      <c r="CD263" s="92"/>
      <c r="CE263" s="92"/>
      <c r="CF263" s="92"/>
      <c r="CG263" s="92"/>
      <c r="CH263" s="92"/>
      <c r="CI263" s="92"/>
      <c r="CJ263" s="92"/>
      <c r="CK263" s="92"/>
      <c r="CL263" s="92"/>
      <c r="CM263" s="92"/>
      <c r="CN263" s="92"/>
      <c r="CO263" s="92"/>
      <c r="CP263" s="92"/>
      <c r="CQ263" s="92"/>
      <c r="CR263" s="92"/>
      <c r="CS263" s="53" t="s">
        <v>4336</v>
      </c>
      <c r="CT263" s="92"/>
      <c r="CU263" s="92"/>
      <c r="CV263" s="92"/>
      <c r="CW263" s="92"/>
      <c r="CX263" s="92"/>
      <c r="CY263" s="92"/>
      <c r="CZ263" s="92"/>
      <c r="DA263" s="92"/>
      <c r="DB263" s="92"/>
      <c r="DC263" s="92"/>
      <c r="DD263" s="92"/>
      <c r="DE263" s="92"/>
    </row>
    <row r="264" spans="34:109" hidden="1">
      <c r="AH264" s="90"/>
      <c r="AI264" s="90"/>
      <c r="AJ264" s="90"/>
      <c r="AK264" s="90"/>
      <c r="AL264" s="47" t="str">
        <f t="shared" si="8"/>
        <v/>
      </c>
      <c r="AM264" s="47" t="str">
        <f t="shared" si="9"/>
        <v/>
      </c>
      <c r="AO264" s="90"/>
      <c r="AP264" s="43">
        <v>262</v>
      </c>
      <c r="AQ264" s="91"/>
      <c r="AR264" s="91"/>
      <c r="AS264" s="91"/>
      <c r="AT264" s="91"/>
      <c r="AU264" s="91"/>
      <c r="AV264" s="91"/>
      <c r="AW264" s="91"/>
      <c r="AX264" s="91"/>
      <c r="AY264" s="91"/>
      <c r="AZ264" s="91"/>
      <c r="BA264" s="91"/>
      <c r="BB264" s="91"/>
      <c r="BC264" s="91"/>
      <c r="BD264" s="91"/>
      <c r="BE264" s="91"/>
      <c r="BF264" s="91"/>
      <c r="BG264" s="91"/>
      <c r="BH264" s="91"/>
      <c r="BI264" s="91"/>
      <c r="BJ264" s="51" t="s">
        <v>4337</v>
      </c>
      <c r="BK264" s="91"/>
      <c r="BL264" s="91"/>
      <c r="BM264" s="91"/>
      <c r="BN264" s="91"/>
      <c r="BO264" s="91"/>
      <c r="BP264" s="91"/>
      <c r="BQ264" s="91"/>
      <c r="BR264" s="91"/>
      <c r="BS264" s="91"/>
      <c r="BT264" s="91"/>
      <c r="BU264" s="91"/>
      <c r="BV264" s="91"/>
      <c r="BW264" s="90"/>
      <c r="BX264" s="90"/>
      <c r="BY264" s="90"/>
      <c r="BZ264" s="92"/>
      <c r="CA264" s="92"/>
      <c r="CB264" s="92"/>
      <c r="CC264" s="92"/>
      <c r="CD264" s="92"/>
      <c r="CE264" s="92"/>
      <c r="CF264" s="92"/>
      <c r="CG264" s="92"/>
      <c r="CH264" s="92"/>
      <c r="CI264" s="92"/>
      <c r="CJ264" s="92"/>
      <c r="CK264" s="92"/>
      <c r="CL264" s="92"/>
      <c r="CM264" s="92"/>
      <c r="CN264" s="92"/>
      <c r="CO264" s="92"/>
      <c r="CP264" s="92"/>
      <c r="CQ264" s="92"/>
      <c r="CR264" s="92"/>
      <c r="CS264" s="53" t="s">
        <v>4338</v>
      </c>
      <c r="CT264" s="92"/>
      <c r="CU264" s="92"/>
      <c r="CV264" s="92"/>
      <c r="CW264" s="92"/>
      <c r="CX264" s="92"/>
      <c r="CY264" s="92"/>
      <c r="CZ264" s="92"/>
      <c r="DA264" s="92"/>
      <c r="DB264" s="92"/>
      <c r="DC264" s="92"/>
      <c r="DD264" s="92"/>
      <c r="DE264" s="92"/>
    </row>
    <row r="265" spans="34:109" hidden="1">
      <c r="AH265" s="90"/>
      <c r="AI265" s="90"/>
      <c r="AJ265" s="90"/>
      <c r="AK265" s="90"/>
      <c r="AL265" s="47" t="str">
        <f t="shared" si="8"/>
        <v/>
      </c>
      <c r="AM265" s="47" t="str">
        <f t="shared" si="9"/>
        <v/>
      </c>
      <c r="AO265" s="90"/>
      <c r="AP265" s="43">
        <v>263</v>
      </c>
      <c r="AQ265" s="91"/>
      <c r="AR265" s="91"/>
      <c r="AS265" s="91"/>
      <c r="AT265" s="91"/>
      <c r="AU265" s="91"/>
      <c r="AV265" s="91"/>
      <c r="AW265" s="91"/>
      <c r="AX265" s="91"/>
      <c r="AY265" s="91"/>
      <c r="AZ265" s="91"/>
      <c r="BA265" s="91"/>
      <c r="BB265" s="91"/>
      <c r="BC265" s="91"/>
      <c r="BD265" s="91"/>
      <c r="BE265" s="91"/>
      <c r="BF265" s="91"/>
      <c r="BG265" s="91"/>
      <c r="BH265" s="91"/>
      <c r="BI265" s="91"/>
      <c r="BJ265" s="51" t="s">
        <v>4339</v>
      </c>
      <c r="BK265" s="91"/>
      <c r="BL265" s="91"/>
      <c r="BM265" s="91"/>
      <c r="BN265" s="91"/>
      <c r="BO265" s="91"/>
      <c r="BP265" s="91"/>
      <c r="BQ265" s="91"/>
      <c r="BR265" s="91"/>
      <c r="BS265" s="91"/>
      <c r="BT265" s="91"/>
      <c r="BU265" s="91"/>
      <c r="BV265" s="91"/>
      <c r="BW265" s="90"/>
      <c r="BX265" s="90"/>
      <c r="BY265" s="90"/>
      <c r="BZ265" s="92"/>
      <c r="CA265" s="92"/>
      <c r="CB265" s="92"/>
      <c r="CC265" s="92"/>
      <c r="CD265" s="92"/>
      <c r="CE265" s="92"/>
      <c r="CF265" s="92"/>
      <c r="CG265" s="92"/>
      <c r="CH265" s="92"/>
      <c r="CI265" s="92"/>
      <c r="CJ265" s="92"/>
      <c r="CK265" s="92"/>
      <c r="CL265" s="92"/>
      <c r="CM265" s="92"/>
      <c r="CN265" s="92"/>
      <c r="CO265" s="92"/>
      <c r="CP265" s="92"/>
      <c r="CQ265" s="92"/>
      <c r="CR265" s="92"/>
      <c r="CS265" s="53" t="s">
        <v>4340</v>
      </c>
      <c r="CT265" s="92"/>
      <c r="CU265" s="92"/>
      <c r="CV265" s="92"/>
      <c r="CW265" s="92"/>
      <c r="CX265" s="92"/>
      <c r="CY265" s="92"/>
      <c r="CZ265" s="92"/>
      <c r="DA265" s="92"/>
      <c r="DB265" s="92"/>
      <c r="DC265" s="92"/>
      <c r="DD265" s="92"/>
      <c r="DE265" s="92"/>
    </row>
    <row r="266" spans="34:109" hidden="1">
      <c r="AH266" s="90"/>
      <c r="AI266" s="90"/>
      <c r="AJ266" s="90"/>
      <c r="AK266" s="90"/>
      <c r="AL266" s="47" t="str">
        <f t="shared" si="8"/>
        <v/>
      </c>
      <c r="AM266" s="47" t="str">
        <f t="shared" si="9"/>
        <v/>
      </c>
      <c r="AO266" s="90"/>
      <c r="AP266" s="43">
        <v>264</v>
      </c>
      <c r="AQ266" s="91"/>
      <c r="AR266" s="91"/>
      <c r="AS266" s="91"/>
      <c r="AT266" s="91"/>
      <c r="AU266" s="91"/>
      <c r="AV266" s="91"/>
      <c r="AW266" s="91"/>
      <c r="AX266" s="91"/>
      <c r="AY266" s="91"/>
      <c r="AZ266" s="91"/>
      <c r="BA266" s="91"/>
      <c r="BB266" s="91"/>
      <c r="BC266" s="91"/>
      <c r="BD266" s="91"/>
      <c r="BE266" s="91"/>
      <c r="BF266" s="91"/>
      <c r="BG266" s="91"/>
      <c r="BH266" s="91"/>
      <c r="BI266" s="91"/>
      <c r="BJ266" s="51" t="s">
        <v>4341</v>
      </c>
      <c r="BK266" s="91"/>
      <c r="BL266" s="91"/>
      <c r="BM266" s="91"/>
      <c r="BN266" s="91"/>
      <c r="BO266" s="91"/>
      <c r="BP266" s="91"/>
      <c r="BQ266" s="91"/>
      <c r="BR266" s="91"/>
      <c r="BS266" s="91"/>
      <c r="BT266" s="91"/>
      <c r="BU266" s="91"/>
      <c r="BV266" s="91"/>
      <c r="BW266" s="90"/>
      <c r="BX266" s="90"/>
      <c r="BY266" s="90"/>
      <c r="BZ266" s="92"/>
      <c r="CA266" s="92"/>
      <c r="CB266" s="92"/>
      <c r="CC266" s="92"/>
      <c r="CD266" s="92"/>
      <c r="CE266" s="92"/>
      <c r="CF266" s="92"/>
      <c r="CG266" s="92"/>
      <c r="CH266" s="92"/>
      <c r="CI266" s="92"/>
      <c r="CJ266" s="92"/>
      <c r="CK266" s="92"/>
      <c r="CL266" s="92"/>
      <c r="CM266" s="92"/>
      <c r="CN266" s="92"/>
      <c r="CO266" s="92"/>
      <c r="CP266" s="92"/>
      <c r="CQ266" s="92"/>
      <c r="CR266" s="92"/>
      <c r="CS266" s="53" t="s">
        <v>4342</v>
      </c>
      <c r="CT266" s="92"/>
      <c r="CU266" s="92"/>
      <c r="CV266" s="92"/>
      <c r="CW266" s="92"/>
      <c r="CX266" s="92"/>
      <c r="CY266" s="92"/>
      <c r="CZ266" s="92"/>
      <c r="DA266" s="92"/>
      <c r="DB266" s="92"/>
      <c r="DC266" s="92"/>
      <c r="DD266" s="92"/>
      <c r="DE266" s="92"/>
    </row>
    <row r="267" spans="34:109" hidden="1">
      <c r="AH267" s="90"/>
      <c r="AI267" s="90"/>
      <c r="AJ267" s="90"/>
      <c r="AK267" s="90"/>
      <c r="AL267" s="47" t="str">
        <f t="shared" si="8"/>
        <v/>
      </c>
      <c r="AM267" s="47" t="str">
        <f t="shared" si="9"/>
        <v/>
      </c>
      <c r="AO267" s="90"/>
      <c r="AP267" s="43">
        <v>265</v>
      </c>
      <c r="AQ267" s="91"/>
      <c r="AR267" s="91"/>
      <c r="AS267" s="91"/>
      <c r="AT267" s="91"/>
      <c r="AU267" s="91"/>
      <c r="AV267" s="91"/>
      <c r="AW267" s="91"/>
      <c r="AX267" s="91"/>
      <c r="AY267" s="91"/>
      <c r="AZ267" s="91"/>
      <c r="BA267" s="91"/>
      <c r="BB267" s="91"/>
      <c r="BC267" s="91"/>
      <c r="BD267" s="91"/>
      <c r="BE267" s="91"/>
      <c r="BF267" s="91"/>
      <c r="BG267" s="91"/>
      <c r="BH267" s="91"/>
      <c r="BI267" s="91"/>
      <c r="BJ267" s="51" t="s">
        <v>4343</v>
      </c>
      <c r="BK267" s="91"/>
      <c r="BL267" s="91"/>
      <c r="BM267" s="91"/>
      <c r="BN267" s="91"/>
      <c r="BO267" s="91"/>
      <c r="BP267" s="91"/>
      <c r="BQ267" s="91"/>
      <c r="BR267" s="91"/>
      <c r="BS267" s="91"/>
      <c r="BT267" s="91"/>
      <c r="BU267" s="91"/>
      <c r="BV267" s="91"/>
      <c r="BW267" s="90"/>
      <c r="BX267" s="90"/>
      <c r="BY267" s="90"/>
      <c r="BZ267" s="92"/>
      <c r="CA267" s="92"/>
      <c r="CB267" s="92"/>
      <c r="CC267" s="92"/>
      <c r="CD267" s="92"/>
      <c r="CE267" s="92"/>
      <c r="CF267" s="92"/>
      <c r="CG267" s="92"/>
      <c r="CH267" s="92"/>
      <c r="CI267" s="92"/>
      <c r="CJ267" s="92"/>
      <c r="CK267" s="92"/>
      <c r="CL267" s="92"/>
      <c r="CM267" s="92"/>
      <c r="CN267" s="92"/>
      <c r="CO267" s="92"/>
      <c r="CP267" s="92"/>
      <c r="CQ267" s="92"/>
      <c r="CR267" s="92"/>
      <c r="CS267" s="53" t="s">
        <v>4344</v>
      </c>
      <c r="CT267" s="92"/>
      <c r="CU267" s="92"/>
      <c r="CV267" s="92"/>
      <c r="CW267" s="92"/>
      <c r="CX267" s="92"/>
      <c r="CY267" s="92"/>
      <c r="CZ267" s="92"/>
      <c r="DA267" s="92"/>
      <c r="DB267" s="92"/>
      <c r="DC267" s="92"/>
      <c r="DD267" s="92"/>
      <c r="DE267" s="92"/>
    </row>
    <row r="268" spans="34:109" hidden="1">
      <c r="AH268" s="90"/>
      <c r="AI268" s="90"/>
      <c r="AJ268" s="90"/>
      <c r="AK268" s="90"/>
      <c r="AL268" s="47" t="str">
        <f t="shared" si="8"/>
        <v/>
      </c>
      <c r="AM268" s="47" t="str">
        <f t="shared" si="9"/>
        <v/>
      </c>
      <c r="AO268" s="90"/>
      <c r="AP268" s="43">
        <v>266</v>
      </c>
      <c r="AQ268" s="91"/>
      <c r="AR268" s="91"/>
      <c r="AS268" s="91"/>
      <c r="AT268" s="91"/>
      <c r="AU268" s="91"/>
      <c r="AV268" s="91"/>
      <c r="AW268" s="91"/>
      <c r="AX268" s="91"/>
      <c r="AY268" s="91"/>
      <c r="AZ268" s="91"/>
      <c r="BA268" s="91"/>
      <c r="BB268" s="91"/>
      <c r="BC268" s="91"/>
      <c r="BD268" s="91"/>
      <c r="BE268" s="91"/>
      <c r="BF268" s="91"/>
      <c r="BG268" s="91"/>
      <c r="BH268" s="91"/>
      <c r="BI268" s="91"/>
      <c r="BJ268" s="51" t="s">
        <v>4345</v>
      </c>
      <c r="BK268" s="91"/>
      <c r="BL268" s="91"/>
      <c r="BM268" s="91"/>
      <c r="BN268" s="91"/>
      <c r="BO268" s="91"/>
      <c r="BP268" s="91"/>
      <c r="BQ268" s="91"/>
      <c r="BR268" s="91"/>
      <c r="BS268" s="91"/>
      <c r="BT268" s="91"/>
      <c r="BU268" s="91"/>
      <c r="BV268" s="91"/>
      <c r="BW268" s="90"/>
      <c r="BX268" s="90"/>
      <c r="BY268" s="90"/>
      <c r="BZ268" s="92"/>
      <c r="CA268" s="92"/>
      <c r="CB268" s="92"/>
      <c r="CC268" s="92"/>
      <c r="CD268" s="92"/>
      <c r="CE268" s="92"/>
      <c r="CF268" s="92"/>
      <c r="CG268" s="92"/>
      <c r="CH268" s="92"/>
      <c r="CI268" s="92"/>
      <c r="CJ268" s="92"/>
      <c r="CK268" s="92"/>
      <c r="CL268" s="92"/>
      <c r="CM268" s="92"/>
      <c r="CN268" s="92"/>
      <c r="CO268" s="92"/>
      <c r="CP268" s="92"/>
      <c r="CQ268" s="92"/>
      <c r="CR268" s="92"/>
      <c r="CS268" s="53" t="s">
        <v>4346</v>
      </c>
      <c r="CT268" s="92"/>
      <c r="CU268" s="92"/>
      <c r="CV268" s="92"/>
      <c r="CW268" s="92"/>
      <c r="CX268" s="92"/>
      <c r="CY268" s="92"/>
      <c r="CZ268" s="92"/>
      <c r="DA268" s="92"/>
      <c r="DB268" s="92"/>
      <c r="DC268" s="92"/>
      <c r="DD268" s="92"/>
      <c r="DE268" s="92"/>
    </row>
    <row r="269" spans="34:109" hidden="1">
      <c r="AH269" s="90"/>
      <c r="AI269" s="90"/>
      <c r="AJ269" s="90"/>
      <c r="AK269" s="90"/>
      <c r="AL269" s="47" t="str">
        <f t="shared" si="8"/>
        <v/>
      </c>
      <c r="AM269" s="47" t="str">
        <f t="shared" si="9"/>
        <v/>
      </c>
      <c r="AO269" s="90"/>
      <c r="AP269" s="43">
        <v>267</v>
      </c>
      <c r="AQ269" s="91"/>
      <c r="AR269" s="91"/>
      <c r="AS269" s="91"/>
      <c r="AT269" s="91"/>
      <c r="AU269" s="91"/>
      <c r="AV269" s="91"/>
      <c r="AW269" s="91"/>
      <c r="AX269" s="91"/>
      <c r="AY269" s="91"/>
      <c r="AZ269" s="91"/>
      <c r="BA269" s="91"/>
      <c r="BB269" s="91"/>
      <c r="BC269" s="91"/>
      <c r="BD269" s="91"/>
      <c r="BE269" s="91"/>
      <c r="BF269" s="91"/>
      <c r="BG269" s="91"/>
      <c r="BH269" s="91"/>
      <c r="BI269" s="91"/>
      <c r="BJ269" s="51" t="s">
        <v>4347</v>
      </c>
      <c r="BK269" s="91"/>
      <c r="BL269" s="91"/>
      <c r="BM269" s="91"/>
      <c r="BN269" s="91"/>
      <c r="BO269" s="91"/>
      <c r="BP269" s="91"/>
      <c r="BQ269" s="91"/>
      <c r="BR269" s="91"/>
      <c r="BS269" s="91"/>
      <c r="BT269" s="91"/>
      <c r="BU269" s="91"/>
      <c r="BV269" s="91"/>
      <c r="BW269" s="90"/>
      <c r="BX269" s="90"/>
      <c r="BY269" s="90"/>
      <c r="BZ269" s="92"/>
      <c r="CA269" s="92"/>
      <c r="CB269" s="92"/>
      <c r="CC269" s="92"/>
      <c r="CD269" s="92"/>
      <c r="CE269" s="92"/>
      <c r="CF269" s="92"/>
      <c r="CG269" s="92"/>
      <c r="CH269" s="92"/>
      <c r="CI269" s="92"/>
      <c r="CJ269" s="92"/>
      <c r="CK269" s="92"/>
      <c r="CL269" s="92"/>
      <c r="CM269" s="92"/>
      <c r="CN269" s="92"/>
      <c r="CO269" s="92"/>
      <c r="CP269" s="92"/>
      <c r="CQ269" s="92"/>
      <c r="CR269" s="92"/>
      <c r="CS269" s="53" t="s">
        <v>4348</v>
      </c>
      <c r="CT269" s="92"/>
      <c r="CU269" s="92"/>
      <c r="CV269" s="92"/>
      <c r="CW269" s="92"/>
      <c r="CX269" s="92"/>
      <c r="CY269" s="92"/>
      <c r="CZ269" s="92"/>
      <c r="DA269" s="92"/>
      <c r="DB269" s="92"/>
      <c r="DC269" s="92"/>
      <c r="DD269" s="92"/>
      <c r="DE269" s="92"/>
    </row>
    <row r="270" spans="34:109" hidden="1">
      <c r="AH270" s="90"/>
      <c r="AI270" s="90"/>
      <c r="AJ270" s="90"/>
      <c r="AK270" s="90"/>
      <c r="AL270" s="47" t="str">
        <f t="shared" si="8"/>
        <v/>
      </c>
      <c r="AM270" s="47" t="str">
        <f t="shared" si="9"/>
        <v/>
      </c>
      <c r="AO270" s="90"/>
      <c r="AP270" s="43">
        <v>268</v>
      </c>
      <c r="AQ270" s="91"/>
      <c r="AR270" s="91"/>
      <c r="AS270" s="91"/>
      <c r="AT270" s="91"/>
      <c r="AU270" s="91"/>
      <c r="AV270" s="91"/>
      <c r="AW270" s="91"/>
      <c r="AX270" s="91"/>
      <c r="AY270" s="91"/>
      <c r="AZ270" s="91"/>
      <c r="BA270" s="91"/>
      <c r="BB270" s="91"/>
      <c r="BC270" s="91"/>
      <c r="BD270" s="91"/>
      <c r="BE270" s="91"/>
      <c r="BF270" s="91"/>
      <c r="BG270" s="91"/>
      <c r="BH270" s="91"/>
      <c r="BI270" s="91"/>
      <c r="BJ270" s="51" t="s">
        <v>4349</v>
      </c>
      <c r="BK270" s="91"/>
      <c r="BL270" s="91"/>
      <c r="BM270" s="91"/>
      <c r="BN270" s="91"/>
      <c r="BO270" s="91"/>
      <c r="BP270" s="91"/>
      <c r="BQ270" s="91"/>
      <c r="BR270" s="91"/>
      <c r="BS270" s="91"/>
      <c r="BT270" s="91"/>
      <c r="BU270" s="91"/>
      <c r="BV270" s="91"/>
      <c r="BW270" s="90"/>
      <c r="BX270" s="90"/>
      <c r="BY270" s="90"/>
      <c r="BZ270" s="92"/>
      <c r="CA270" s="92"/>
      <c r="CB270" s="92"/>
      <c r="CC270" s="92"/>
      <c r="CD270" s="92"/>
      <c r="CE270" s="92"/>
      <c r="CF270" s="92"/>
      <c r="CG270" s="92"/>
      <c r="CH270" s="92"/>
      <c r="CI270" s="92"/>
      <c r="CJ270" s="92"/>
      <c r="CK270" s="92"/>
      <c r="CL270" s="92"/>
      <c r="CM270" s="92"/>
      <c r="CN270" s="92"/>
      <c r="CO270" s="92"/>
      <c r="CP270" s="92"/>
      <c r="CQ270" s="92"/>
      <c r="CR270" s="92"/>
      <c r="CS270" s="53" t="s">
        <v>4350</v>
      </c>
      <c r="CT270" s="92"/>
      <c r="CU270" s="92"/>
      <c r="CV270" s="92"/>
      <c r="CW270" s="92"/>
      <c r="CX270" s="92"/>
      <c r="CY270" s="92"/>
      <c r="CZ270" s="92"/>
      <c r="DA270" s="92"/>
      <c r="DB270" s="92"/>
      <c r="DC270" s="92"/>
      <c r="DD270" s="92"/>
      <c r="DE270" s="92"/>
    </row>
    <row r="271" spans="34:109" hidden="1">
      <c r="AH271" s="90"/>
      <c r="AI271" s="90"/>
      <c r="AJ271" s="90"/>
      <c r="AK271" s="90"/>
      <c r="AL271" s="47" t="str">
        <f t="shared" si="8"/>
        <v/>
      </c>
      <c r="AM271" s="47" t="str">
        <f t="shared" si="9"/>
        <v/>
      </c>
      <c r="AO271" s="90"/>
      <c r="AP271" s="43">
        <v>269</v>
      </c>
      <c r="AQ271" s="91"/>
      <c r="AR271" s="91"/>
      <c r="AS271" s="91"/>
      <c r="AT271" s="91"/>
      <c r="AU271" s="91"/>
      <c r="AV271" s="91"/>
      <c r="AW271" s="91"/>
      <c r="AX271" s="91"/>
      <c r="AY271" s="91"/>
      <c r="AZ271" s="91"/>
      <c r="BA271" s="91"/>
      <c r="BB271" s="91"/>
      <c r="BC271" s="91"/>
      <c r="BD271" s="91"/>
      <c r="BE271" s="91"/>
      <c r="BF271" s="91"/>
      <c r="BG271" s="91"/>
      <c r="BH271" s="91"/>
      <c r="BI271" s="91"/>
      <c r="BJ271" s="51" t="s">
        <v>4351</v>
      </c>
      <c r="BK271" s="91"/>
      <c r="BL271" s="91"/>
      <c r="BM271" s="91"/>
      <c r="BN271" s="91"/>
      <c r="BO271" s="91"/>
      <c r="BP271" s="91"/>
      <c r="BQ271" s="91"/>
      <c r="BR271" s="91"/>
      <c r="BS271" s="91"/>
      <c r="BT271" s="91"/>
      <c r="BU271" s="91"/>
      <c r="BV271" s="91"/>
      <c r="BW271" s="90"/>
      <c r="BX271" s="90"/>
      <c r="BY271" s="90"/>
      <c r="BZ271" s="92"/>
      <c r="CA271" s="92"/>
      <c r="CB271" s="92"/>
      <c r="CC271" s="92"/>
      <c r="CD271" s="92"/>
      <c r="CE271" s="92"/>
      <c r="CF271" s="92"/>
      <c r="CG271" s="92"/>
      <c r="CH271" s="92"/>
      <c r="CI271" s="92"/>
      <c r="CJ271" s="92"/>
      <c r="CK271" s="92"/>
      <c r="CL271" s="92"/>
      <c r="CM271" s="92"/>
      <c r="CN271" s="92"/>
      <c r="CO271" s="92"/>
      <c r="CP271" s="92"/>
      <c r="CQ271" s="92"/>
      <c r="CR271" s="92"/>
      <c r="CS271" s="53" t="s">
        <v>4352</v>
      </c>
      <c r="CT271" s="92"/>
      <c r="CU271" s="92"/>
      <c r="CV271" s="92"/>
      <c r="CW271" s="92"/>
      <c r="CX271" s="92"/>
      <c r="CY271" s="92"/>
      <c r="CZ271" s="92"/>
      <c r="DA271" s="92"/>
      <c r="DB271" s="92"/>
      <c r="DC271" s="92"/>
      <c r="DD271" s="92"/>
      <c r="DE271" s="92"/>
    </row>
    <row r="272" spans="34:109" hidden="1">
      <c r="AH272" s="90"/>
      <c r="AI272" s="90"/>
      <c r="AJ272" s="90"/>
      <c r="AK272" s="90"/>
      <c r="AL272" s="47" t="str">
        <f t="shared" si="8"/>
        <v/>
      </c>
      <c r="AM272" s="47" t="str">
        <f t="shared" si="9"/>
        <v/>
      </c>
      <c r="AO272" s="90"/>
      <c r="AP272" s="43">
        <v>270</v>
      </c>
      <c r="AQ272" s="91"/>
      <c r="AR272" s="91"/>
      <c r="AS272" s="91"/>
      <c r="AT272" s="91"/>
      <c r="AU272" s="91"/>
      <c r="AV272" s="91"/>
      <c r="AW272" s="91"/>
      <c r="AX272" s="91"/>
      <c r="AY272" s="91"/>
      <c r="AZ272" s="91"/>
      <c r="BA272" s="91"/>
      <c r="BB272" s="91"/>
      <c r="BC272" s="91"/>
      <c r="BD272" s="91"/>
      <c r="BE272" s="91"/>
      <c r="BF272" s="91"/>
      <c r="BG272" s="91"/>
      <c r="BH272" s="91"/>
      <c r="BI272" s="91"/>
      <c r="BJ272" s="51" t="s">
        <v>4353</v>
      </c>
      <c r="BK272" s="91"/>
      <c r="BL272" s="91"/>
      <c r="BM272" s="91"/>
      <c r="BN272" s="91"/>
      <c r="BO272" s="91"/>
      <c r="BP272" s="91"/>
      <c r="BQ272" s="91"/>
      <c r="BR272" s="91"/>
      <c r="BS272" s="91"/>
      <c r="BT272" s="91"/>
      <c r="BU272" s="91"/>
      <c r="BV272" s="91"/>
      <c r="BW272" s="90"/>
      <c r="BX272" s="90"/>
      <c r="BY272" s="90"/>
      <c r="BZ272" s="92"/>
      <c r="CA272" s="92"/>
      <c r="CB272" s="92"/>
      <c r="CC272" s="92"/>
      <c r="CD272" s="92"/>
      <c r="CE272" s="92"/>
      <c r="CF272" s="92"/>
      <c r="CG272" s="92"/>
      <c r="CH272" s="92"/>
      <c r="CI272" s="92"/>
      <c r="CJ272" s="92"/>
      <c r="CK272" s="92"/>
      <c r="CL272" s="92"/>
      <c r="CM272" s="92"/>
      <c r="CN272" s="92"/>
      <c r="CO272" s="92"/>
      <c r="CP272" s="92"/>
      <c r="CQ272" s="92"/>
      <c r="CR272" s="92"/>
      <c r="CS272" s="53" t="s">
        <v>4354</v>
      </c>
      <c r="CT272" s="92"/>
      <c r="CU272" s="92"/>
      <c r="CV272" s="92"/>
      <c r="CW272" s="92"/>
      <c r="CX272" s="92"/>
      <c r="CY272" s="92"/>
      <c r="CZ272" s="92"/>
      <c r="DA272" s="92"/>
      <c r="DB272" s="92"/>
      <c r="DC272" s="92"/>
      <c r="DD272" s="92"/>
      <c r="DE272" s="92"/>
    </row>
    <row r="273" spans="34:109" hidden="1">
      <c r="AH273" s="90"/>
      <c r="AI273" s="90"/>
      <c r="AJ273" s="90"/>
      <c r="AK273" s="90"/>
      <c r="AL273" s="47" t="str">
        <f t="shared" si="8"/>
        <v/>
      </c>
      <c r="AM273" s="47" t="str">
        <f t="shared" si="9"/>
        <v/>
      </c>
      <c r="AO273" s="90"/>
      <c r="AP273" s="43">
        <v>271</v>
      </c>
      <c r="AQ273" s="91"/>
      <c r="AR273" s="91"/>
      <c r="AS273" s="91"/>
      <c r="AT273" s="91"/>
      <c r="AU273" s="91"/>
      <c r="AV273" s="91"/>
      <c r="AW273" s="91"/>
      <c r="AX273" s="91"/>
      <c r="AY273" s="91"/>
      <c r="AZ273" s="91"/>
      <c r="BA273" s="91"/>
      <c r="BB273" s="91"/>
      <c r="BC273" s="91"/>
      <c r="BD273" s="91"/>
      <c r="BE273" s="91"/>
      <c r="BF273" s="91"/>
      <c r="BG273" s="91"/>
      <c r="BH273" s="91"/>
      <c r="BI273" s="91"/>
      <c r="BJ273" s="51" t="s">
        <v>4355</v>
      </c>
      <c r="BK273" s="91"/>
      <c r="BL273" s="91"/>
      <c r="BM273" s="91"/>
      <c r="BN273" s="91"/>
      <c r="BO273" s="91"/>
      <c r="BP273" s="91"/>
      <c r="BQ273" s="91"/>
      <c r="BR273" s="91"/>
      <c r="BS273" s="91"/>
      <c r="BT273" s="91"/>
      <c r="BU273" s="91"/>
      <c r="BV273" s="91"/>
      <c r="BW273" s="90"/>
      <c r="BX273" s="90"/>
      <c r="BY273" s="90"/>
      <c r="BZ273" s="92"/>
      <c r="CA273" s="92"/>
      <c r="CB273" s="92"/>
      <c r="CC273" s="92"/>
      <c r="CD273" s="92"/>
      <c r="CE273" s="92"/>
      <c r="CF273" s="92"/>
      <c r="CG273" s="92"/>
      <c r="CH273" s="92"/>
      <c r="CI273" s="92"/>
      <c r="CJ273" s="92"/>
      <c r="CK273" s="92"/>
      <c r="CL273" s="92"/>
      <c r="CM273" s="92"/>
      <c r="CN273" s="92"/>
      <c r="CO273" s="92"/>
      <c r="CP273" s="92"/>
      <c r="CQ273" s="92"/>
      <c r="CR273" s="92"/>
      <c r="CS273" s="53" t="s">
        <v>4356</v>
      </c>
      <c r="CT273" s="92"/>
      <c r="CU273" s="92"/>
      <c r="CV273" s="92"/>
      <c r="CW273" s="92"/>
      <c r="CX273" s="92"/>
      <c r="CY273" s="92"/>
      <c r="CZ273" s="92"/>
      <c r="DA273" s="92"/>
      <c r="DB273" s="92"/>
      <c r="DC273" s="92"/>
      <c r="DD273" s="92"/>
      <c r="DE273" s="92"/>
    </row>
    <row r="274" spans="34:109" hidden="1">
      <c r="AH274" s="90"/>
      <c r="AI274" s="90"/>
      <c r="AJ274" s="90"/>
      <c r="AK274" s="90"/>
      <c r="AL274" s="47" t="str">
        <f t="shared" si="8"/>
        <v/>
      </c>
      <c r="AM274" s="47" t="str">
        <f t="shared" si="9"/>
        <v/>
      </c>
      <c r="AO274" s="90"/>
      <c r="AP274" s="43">
        <v>272</v>
      </c>
      <c r="AQ274" s="91"/>
      <c r="AR274" s="91"/>
      <c r="AS274" s="91"/>
      <c r="AT274" s="91"/>
      <c r="AU274" s="91"/>
      <c r="AV274" s="91"/>
      <c r="AW274" s="91"/>
      <c r="AX274" s="91"/>
      <c r="AY274" s="91"/>
      <c r="AZ274" s="91"/>
      <c r="BA274" s="91"/>
      <c r="BB274" s="91"/>
      <c r="BC274" s="91"/>
      <c r="BD274" s="91"/>
      <c r="BE274" s="91"/>
      <c r="BF274" s="91"/>
      <c r="BG274" s="91"/>
      <c r="BH274" s="91"/>
      <c r="BI274" s="91"/>
      <c r="BJ274" s="51" t="s">
        <v>4357</v>
      </c>
      <c r="BK274" s="91"/>
      <c r="BL274" s="91"/>
      <c r="BM274" s="91"/>
      <c r="BN274" s="91"/>
      <c r="BO274" s="91"/>
      <c r="BP274" s="91"/>
      <c r="BQ274" s="91"/>
      <c r="BR274" s="91"/>
      <c r="BS274" s="91"/>
      <c r="BT274" s="91"/>
      <c r="BU274" s="91"/>
      <c r="BV274" s="91"/>
      <c r="BW274" s="90"/>
      <c r="BX274" s="90"/>
      <c r="BY274" s="90"/>
      <c r="BZ274" s="92"/>
      <c r="CA274" s="92"/>
      <c r="CB274" s="92"/>
      <c r="CC274" s="92"/>
      <c r="CD274" s="92"/>
      <c r="CE274" s="92"/>
      <c r="CF274" s="92"/>
      <c r="CG274" s="92"/>
      <c r="CH274" s="92"/>
      <c r="CI274" s="92"/>
      <c r="CJ274" s="92"/>
      <c r="CK274" s="92"/>
      <c r="CL274" s="92"/>
      <c r="CM274" s="92"/>
      <c r="CN274" s="92"/>
      <c r="CO274" s="92"/>
      <c r="CP274" s="92"/>
      <c r="CQ274" s="92"/>
      <c r="CR274" s="92"/>
      <c r="CS274" s="53" t="s">
        <v>4358</v>
      </c>
      <c r="CT274" s="92"/>
      <c r="CU274" s="92"/>
      <c r="CV274" s="92"/>
      <c r="CW274" s="92"/>
      <c r="CX274" s="92"/>
      <c r="CY274" s="92"/>
      <c r="CZ274" s="92"/>
      <c r="DA274" s="92"/>
      <c r="DB274" s="92"/>
      <c r="DC274" s="92"/>
      <c r="DD274" s="92"/>
      <c r="DE274" s="92"/>
    </row>
    <row r="275" spans="34:109" hidden="1">
      <c r="AH275" s="90"/>
      <c r="AI275" s="90"/>
      <c r="AJ275" s="90"/>
      <c r="AK275" s="90"/>
      <c r="AL275" s="47" t="str">
        <f t="shared" si="8"/>
        <v/>
      </c>
      <c r="AM275" s="47" t="str">
        <f t="shared" si="9"/>
        <v/>
      </c>
      <c r="AO275" s="90"/>
      <c r="AP275" s="43">
        <v>273</v>
      </c>
      <c r="AQ275" s="91"/>
      <c r="AR275" s="91"/>
      <c r="AS275" s="91"/>
      <c r="AT275" s="91"/>
      <c r="AU275" s="91"/>
      <c r="AV275" s="91"/>
      <c r="AW275" s="91"/>
      <c r="AX275" s="91"/>
      <c r="AY275" s="91"/>
      <c r="AZ275" s="91"/>
      <c r="BA275" s="91"/>
      <c r="BB275" s="91"/>
      <c r="BC275" s="91"/>
      <c r="BD275" s="91"/>
      <c r="BE275" s="91"/>
      <c r="BF275" s="91"/>
      <c r="BG275" s="91"/>
      <c r="BH275" s="91"/>
      <c r="BI275" s="91"/>
      <c r="BJ275" s="51" t="s">
        <v>4359</v>
      </c>
      <c r="BK275" s="91"/>
      <c r="BL275" s="91"/>
      <c r="BM275" s="91"/>
      <c r="BN275" s="91"/>
      <c r="BO275" s="91"/>
      <c r="BP275" s="91"/>
      <c r="BQ275" s="91"/>
      <c r="BR275" s="91"/>
      <c r="BS275" s="91"/>
      <c r="BT275" s="91"/>
      <c r="BU275" s="91"/>
      <c r="BV275" s="91"/>
      <c r="BW275" s="90"/>
      <c r="BX275" s="90"/>
      <c r="BY275" s="90"/>
      <c r="BZ275" s="92"/>
      <c r="CA275" s="92"/>
      <c r="CB275" s="92"/>
      <c r="CC275" s="92"/>
      <c r="CD275" s="92"/>
      <c r="CE275" s="92"/>
      <c r="CF275" s="92"/>
      <c r="CG275" s="92"/>
      <c r="CH275" s="92"/>
      <c r="CI275" s="92"/>
      <c r="CJ275" s="92"/>
      <c r="CK275" s="92"/>
      <c r="CL275" s="92"/>
      <c r="CM275" s="92"/>
      <c r="CN275" s="92"/>
      <c r="CO275" s="92"/>
      <c r="CP275" s="92"/>
      <c r="CQ275" s="92"/>
      <c r="CR275" s="92"/>
      <c r="CS275" s="53" t="s">
        <v>4360</v>
      </c>
      <c r="CT275" s="92"/>
      <c r="CU275" s="92"/>
      <c r="CV275" s="92"/>
      <c r="CW275" s="92"/>
      <c r="CX275" s="92"/>
      <c r="CY275" s="92"/>
      <c r="CZ275" s="92"/>
      <c r="DA275" s="92"/>
      <c r="DB275" s="92"/>
      <c r="DC275" s="92"/>
      <c r="DD275" s="92"/>
      <c r="DE275" s="92"/>
    </row>
    <row r="276" spans="34:109" hidden="1">
      <c r="AH276" s="90"/>
      <c r="AI276" s="90"/>
      <c r="AJ276" s="90"/>
      <c r="AK276" s="90"/>
      <c r="AL276" s="47" t="str">
        <f t="shared" si="8"/>
        <v/>
      </c>
      <c r="AM276" s="47" t="str">
        <f t="shared" si="9"/>
        <v/>
      </c>
      <c r="AO276" s="90"/>
      <c r="AP276" s="43">
        <v>274</v>
      </c>
      <c r="AQ276" s="91"/>
      <c r="AR276" s="91"/>
      <c r="AS276" s="91"/>
      <c r="AT276" s="91"/>
      <c r="AU276" s="91"/>
      <c r="AV276" s="91"/>
      <c r="AW276" s="91"/>
      <c r="AX276" s="91"/>
      <c r="AY276" s="91"/>
      <c r="AZ276" s="91"/>
      <c r="BA276" s="91"/>
      <c r="BB276" s="91"/>
      <c r="BC276" s="91"/>
      <c r="BD276" s="91"/>
      <c r="BE276" s="91"/>
      <c r="BF276" s="91"/>
      <c r="BG276" s="91"/>
      <c r="BH276" s="91"/>
      <c r="BI276" s="91"/>
      <c r="BJ276" s="51" t="s">
        <v>4361</v>
      </c>
      <c r="BK276" s="91"/>
      <c r="BL276" s="91"/>
      <c r="BM276" s="91"/>
      <c r="BN276" s="91"/>
      <c r="BO276" s="91"/>
      <c r="BP276" s="91"/>
      <c r="BQ276" s="91"/>
      <c r="BR276" s="91"/>
      <c r="BS276" s="91"/>
      <c r="BT276" s="91"/>
      <c r="BU276" s="91"/>
      <c r="BV276" s="91"/>
      <c r="BW276" s="90"/>
      <c r="BX276" s="90"/>
      <c r="BY276" s="90"/>
      <c r="BZ276" s="92"/>
      <c r="CA276" s="92"/>
      <c r="CB276" s="92"/>
      <c r="CC276" s="92"/>
      <c r="CD276" s="92"/>
      <c r="CE276" s="92"/>
      <c r="CF276" s="92"/>
      <c r="CG276" s="92"/>
      <c r="CH276" s="92"/>
      <c r="CI276" s="92"/>
      <c r="CJ276" s="92"/>
      <c r="CK276" s="92"/>
      <c r="CL276" s="92"/>
      <c r="CM276" s="92"/>
      <c r="CN276" s="92"/>
      <c r="CO276" s="92"/>
      <c r="CP276" s="92"/>
      <c r="CQ276" s="92"/>
      <c r="CR276" s="92"/>
      <c r="CS276" s="53" t="s">
        <v>4362</v>
      </c>
      <c r="CT276" s="92"/>
      <c r="CU276" s="92"/>
      <c r="CV276" s="92"/>
      <c r="CW276" s="92"/>
      <c r="CX276" s="92"/>
      <c r="CY276" s="92"/>
      <c r="CZ276" s="92"/>
      <c r="DA276" s="92"/>
      <c r="DB276" s="92"/>
      <c r="DC276" s="92"/>
      <c r="DD276" s="92"/>
      <c r="DE276" s="92"/>
    </row>
    <row r="277" spans="34:109" hidden="1">
      <c r="AH277" s="90"/>
      <c r="AI277" s="90"/>
      <c r="AJ277" s="90"/>
      <c r="AK277" s="90"/>
      <c r="AL277" s="47" t="str">
        <f t="shared" si="8"/>
        <v/>
      </c>
      <c r="AM277" s="47" t="str">
        <f t="shared" si="9"/>
        <v/>
      </c>
      <c r="AO277" s="90"/>
      <c r="AP277" s="43">
        <v>275</v>
      </c>
      <c r="AQ277" s="91"/>
      <c r="AR277" s="91"/>
      <c r="AS277" s="91"/>
      <c r="AT277" s="91"/>
      <c r="AU277" s="91"/>
      <c r="AV277" s="91"/>
      <c r="AW277" s="91"/>
      <c r="AX277" s="91"/>
      <c r="AY277" s="91"/>
      <c r="AZ277" s="91"/>
      <c r="BA277" s="91"/>
      <c r="BB277" s="91"/>
      <c r="BC277" s="91"/>
      <c r="BD277" s="91"/>
      <c r="BE277" s="91"/>
      <c r="BF277" s="91"/>
      <c r="BG277" s="91"/>
      <c r="BH277" s="91"/>
      <c r="BI277" s="91"/>
      <c r="BJ277" s="51" t="s">
        <v>4363</v>
      </c>
      <c r="BK277" s="91"/>
      <c r="BL277" s="91"/>
      <c r="BM277" s="91"/>
      <c r="BN277" s="91"/>
      <c r="BO277" s="91"/>
      <c r="BP277" s="91"/>
      <c r="BQ277" s="91"/>
      <c r="BR277" s="91"/>
      <c r="BS277" s="91"/>
      <c r="BT277" s="91"/>
      <c r="BU277" s="91"/>
      <c r="BV277" s="91"/>
      <c r="BW277" s="90"/>
      <c r="BX277" s="90"/>
      <c r="BY277" s="90"/>
      <c r="BZ277" s="92"/>
      <c r="CA277" s="92"/>
      <c r="CB277" s="92"/>
      <c r="CC277" s="92"/>
      <c r="CD277" s="92"/>
      <c r="CE277" s="92"/>
      <c r="CF277" s="92"/>
      <c r="CG277" s="92"/>
      <c r="CH277" s="92"/>
      <c r="CI277" s="92"/>
      <c r="CJ277" s="92"/>
      <c r="CK277" s="92"/>
      <c r="CL277" s="92"/>
      <c r="CM277" s="92"/>
      <c r="CN277" s="92"/>
      <c r="CO277" s="92"/>
      <c r="CP277" s="92"/>
      <c r="CQ277" s="92"/>
      <c r="CR277" s="92"/>
      <c r="CS277" s="53" t="s">
        <v>4364</v>
      </c>
      <c r="CT277" s="92"/>
      <c r="CU277" s="92"/>
      <c r="CV277" s="92"/>
      <c r="CW277" s="92"/>
      <c r="CX277" s="92"/>
      <c r="CY277" s="92"/>
      <c r="CZ277" s="92"/>
      <c r="DA277" s="92"/>
      <c r="DB277" s="92"/>
      <c r="DC277" s="92"/>
      <c r="DD277" s="92"/>
      <c r="DE277" s="92"/>
    </row>
    <row r="278" spans="34:109" hidden="1">
      <c r="AH278" s="90"/>
      <c r="AI278" s="90"/>
      <c r="AJ278" s="90"/>
      <c r="AK278" s="90"/>
      <c r="AL278" s="47" t="str">
        <f t="shared" si="8"/>
        <v/>
      </c>
      <c r="AM278" s="47" t="str">
        <f t="shared" si="9"/>
        <v/>
      </c>
      <c r="AO278" s="90"/>
      <c r="AP278" s="43">
        <v>276</v>
      </c>
      <c r="AQ278" s="91"/>
      <c r="AR278" s="91"/>
      <c r="AS278" s="91"/>
      <c r="AT278" s="91"/>
      <c r="AU278" s="91"/>
      <c r="AV278" s="91"/>
      <c r="AW278" s="91"/>
      <c r="AX278" s="91"/>
      <c r="AY278" s="91"/>
      <c r="AZ278" s="91"/>
      <c r="BA278" s="91"/>
      <c r="BB278" s="91"/>
      <c r="BC278" s="91"/>
      <c r="BD278" s="91"/>
      <c r="BE278" s="91"/>
      <c r="BF278" s="91"/>
      <c r="BG278" s="91"/>
      <c r="BH278" s="91"/>
      <c r="BI278" s="91"/>
      <c r="BJ278" s="51" t="s">
        <v>4365</v>
      </c>
      <c r="BK278" s="91"/>
      <c r="BL278" s="91"/>
      <c r="BM278" s="91"/>
      <c r="BN278" s="91"/>
      <c r="BO278" s="91"/>
      <c r="BP278" s="91"/>
      <c r="BQ278" s="91"/>
      <c r="BR278" s="91"/>
      <c r="BS278" s="91"/>
      <c r="BT278" s="91"/>
      <c r="BU278" s="91"/>
      <c r="BV278" s="91"/>
      <c r="BW278" s="90"/>
      <c r="BX278" s="90"/>
      <c r="BY278" s="90"/>
      <c r="BZ278" s="92"/>
      <c r="CA278" s="92"/>
      <c r="CB278" s="92"/>
      <c r="CC278" s="92"/>
      <c r="CD278" s="92"/>
      <c r="CE278" s="92"/>
      <c r="CF278" s="92"/>
      <c r="CG278" s="92"/>
      <c r="CH278" s="92"/>
      <c r="CI278" s="92"/>
      <c r="CJ278" s="92"/>
      <c r="CK278" s="92"/>
      <c r="CL278" s="92"/>
      <c r="CM278" s="92"/>
      <c r="CN278" s="92"/>
      <c r="CO278" s="92"/>
      <c r="CP278" s="92"/>
      <c r="CQ278" s="92"/>
      <c r="CR278" s="92"/>
      <c r="CS278" s="53" t="s">
        <v>4366</v>
      </c>
      <c r="CT278" s="92"/>
      <c r="CU278" s="92"/>
      <c r="CV278" s="92"/>
      <c r="CW278" s="92"/>
      <c r="CX278" s="92"/>
      <c r="CY278" s="92"/>
      <c r="CZ278" s="92"/>
      <c r="DA278" s="92"/>
      <c r="DB278" s="92"/>
      <c r="DC278" s="92"/>
      <c r="DD278" s="92"/>
      <c r="DE278" s="92"/>
    </row>
    <row r="279" spans="34:109" hidden="1">
      <c r="AH279" s="90"/>
      <c r="AI279" s="90"/>
      <c r="AJ279" s="90"/>
      <c r="AK279" s="90"/>
      <c r="AL279" s="47" t="str">
        <f t="shared" si="8"/>
        <v/>
      </c>
      <c r="AM279" s="47" t="str">
        <f t="shared" si="9"/>
        <v/>
      </c>
      <c r="AO279" s="90"/>
      <c r="AP279" s="43">
        <v>277</v>
      </c>
      <c r="AQ279" s="91"/>
      <c r="AR279" s="91"/>
      <c r="AS279" s="91"/>
      <c r="AT279" s="91"/>
      <c r="AU279" s="91"/>
      <c r="AV279" s="91"/>
      <c r="AW279" s="91"/>
      <c r="AX279" s="91"/>
      <c r="AY279" s="91"/>
      <c r="AZ279" s="91"/>
      <c r="BA279" s="91"/>
      <c r="BB279" s="91"/>
      <c r="BC279" s="91"/>
      <c r="BD279" s="91"/>
      <c r="BE279" s="91"/>
      <c r="BF279" s="91"/>
      <c r="BG279" s="91"/>
      <c r="BH279" s="91"/>
      <c r="BI279" s="91"/>
      <c r="BJ279" s="51" t="s">
        <v>4367</v>
      </c>
      <c r="BK279" s="91"/>
      <c r="BL279" s="91"/>
      <c r="BM279" s="91"/>
      <c r="BN279" s="91"/>
      <c r="BO279" s="91"/>
      <c r="BP279" s="91"/>
      <c r="BQ279" s="91"/>
      <c r="BR279" s="91"/>
      <c r="BS279" s="91"/>
      <c r="BT279" s="91"/>
      <c r="BU279" s="91"/>
      <c r="BV279" s="91"/>
      <c r="BW279" s="90"/>
      <c r="BX279" s="90"/>
      <c r="BY279" s="90"/>
      <c r="BZ279" s="92"/>
      <c r="CA279" s="92"/>
      <c r="CB279" s="92"/>
      <c r="CC279" s="92"/>
      <c r="CD279" s="92"/>
      <c r="CE279" s="92"/>
      <c r="CF279" s="92"/>
      <c r="CG279" s="92"/>
      <c r="CH279" s="92"/>
      <c r="CI279" s="92"/>
      <c r="CJ279" s="92"/>
      <c r="CK279" s="92"/>
      <c r="CL279" s="92"/>
      <c r="CM279" s="92"/>
      <c r="CN279" s="92"/>
      <c r="CO279" s="92"/>
      <c r="CP279" s="92"/>
      <c r="CQ279" s="92"/>
      <c r="CR279" s="92"/>
      <c r="CS279" s="53" t="s">
        <v>4368</v>
      </c>
      <c r="CT279" s="92"/>
      <c r="CU279" s="92"/>
      <c r="CV279" s="92"/>
      <c r="CW279" s="92"/>
      <c r="CX279" s="92"/>
      <c r="CY279" s="92"/>
      <c r="CZ279" s="92"/>
      <c r="DA279" s="92"/>
      <c r="DB279" s="92"/>
      <c r="DC279" s="92"/>
      <c r="DD279" s="92"/>
      <c r="DE279" s="92"/>
    </row>
    <row r="280" spans="34:109" hidden="1">
      <c r="AH280" s="90"/>
      <c r="AI280" s="90"/>
      <c r="AJ280" s="90"/>
      <c r="AK280" s="90"/>
      <c r="AL280" s="47" t="str">
        <f t="shared" si="8"/>
        <v/>
      </c>
      <c r="AM280" s="47" t="str">
        <f t="shared" si="9"/>
        <v/>
      </c>
      <c r="AO280" s="90"/>
      <c r="AP280" s="43">
        <v>278</v>
      </c>
      <c r="AQ280" s="91"/>
      <c r="AR280" s="91"/>
      <c r="AS280" s="91"/>
      <c r="AT280" s="91"/>
      <c r="AU280" s="91"/>
      <c r="AV280" s="91"/>
      <c r="AW280" s="91"/>
      <c r="AX280" s="91"/>
      <c r="AY280" s="91"/>
      <c r="AZ280" s="91"/>
      <c r="BA280" s="91"/>
      <c r="BB280" s="91"/>
      <c r="BC280" s="91"/>
      <c r="BD280" s="91"/>
      <c r="BE280" s="91"/>
      <c r="BF280" s="91"/>
      <c r="BG280" s="91"/>
      <c r="BH280" s="91"/>
      <c r="BI280" s="91"/>
      <c r="BJ280" s="51" t="s">
        <v>4369</v>
      </c>
      <c r="BK280" s="91"/>
      <c r="BL280" s="91"/>
      <c r="BM280" s="91"/>
      <c r="BN280" s="91"/>
      <c r="BO280" s="91"/>
      <c r="BP280" s="91"/>
      <c r="BQ280" s="91"/>
      <c r="BR280" s="91"/>
      <c r="BS280" s="91"/>
      <c r="BT280" s="91"/>
      <c r="BU280" s="91"/>
      <c r="BV280" s="91"/>
      <c r="BW280" s="90"/>
      <c r="BX280" s="90"/>
      <c r="BY280" s="90"/>
      <c r="BZ280" s="92"/>
      <c r="CA280" s="92"/>
      <c r="CB280" s="92"/>
      <c r="CC280" s="92"/>
      <c r="CD280" s="92"/>
      <c r="CE280" s="92"/>
      <c r="CF280" s="92"/>
      <c r="CG280" s="92"/>
      <c r="CH280" s="92"/>
      <c r="CI280" s="92"/>
      <c r="CJ280" s="92"/>
      <c r="CK280" s="92"/>
      <c r="CL280" s="92"/>
      <c r="CM280" s="92"/>
      <c r="CN280" s="92"/>
      <c r="CO280" s="92"/>
      <c r="CP280" s="92"/>
      <c r="CQ280" s="92"/>
      <c r="CR280" s="92"/>
      <c r="CS280" s="53" t="s">
        <v>4370</v>
      </c>
      <c r="CT280" s="92"/>
      <c r="CU280" s="92"/>
      <c r="CV280" s="92"/>
      <c r="CW280" s="92"/>
      <c r="CX280" s="92"/>
      <c r="CY280" s="92"/>
      <c r="CZ280" s="92"/>
      <c r="DA280" s="92"/>
      <c r="DB280" s="92"/>
      <c r="DC280" s="92"/>
      <c r="DD280" s="92"/>
      <c r="DE280" s="92"/>
    </row>
    <row r="281" spans="34:109" hidden="1">
      <c r="AH281" s="90"/>
      <c r="AI281" s="90"/>
      <c r="AJ281" s="90"/>
      <c r="AK281" s="90"/>
      <c r="AL281" s="47" t="str">
        <f t="shared" si="8"/>
        <v/>
      </c>
      <c r="AM281" s="47" t="str">
        <f t="shared" si="9"/>
        <v/>
      </c>
      <c r="AO281" s="90"/>
      <c r="AP281" s="43">
        <v>279</v>
      </c>
      <c r="AQ281" s="91"/>
      <c r="AR281" s="91"/>
      <c r="AS281" s="91"/>
      <c r="AT281" s="91"/>
      <c r="AU281" s="91"/>
      <c r="AV281" s="91"/>
      <c r="AW281" s="91"/>
      <c r="AX281" s="91"/>
      <c r="AY281" s="91"/>
      <c r="AZ281" s="91"/>
      <c r="BA281" s="91"/>
      <c r="BB281" s="91"/>
      <c r="BC281" s="91"/>
      <c r="BD281" s="91"/>
      <c r="BE281" s="91"/>
      <c r="BF281" s="91"/>
      <c r="BG281" s="91"/>
      <c r="BH281" s="91"/>
      <c r="BI281" s="91"/>
      <c r="BJ281" s="51" t="s">
        <v>4371</v>
      </c>
      <c r="BK281" s="91"/>
      <c r="BL281" s="91"/>
      <c r="BM281" s="91"/>
      <c r="BN281" s="91"/>
      <c r="BO281" s="91"/>
      <c r="BP281" s="91"/>
      <c r="BQ281" s="91"/>
      <c r="BR281" s="91"/>
      <c r="BS281" s="91"/>
      <c r="BT281" s="91"/>
      <c r="BU281" s="91"/>
      <c r="BV281" s="91"/>
      <c r="BW281" s="90"/>
      <c r="BX281" s="90"/>
      <c r="BY281" s="90"/>
      <c r="BZ281" s="92"/>
      <c r="CA281" s="92"/>
      <c r="CB281" s="92"/>
      <c r="CC281" s="92"/>
      <c r="CD281" s="92"/>
      <c r="CE281" s="92"/>
      <c r="CF281" s="92"/>
      <c r="CG281" s="92"/>
      <c r="CH281" s="92"/>
      <c r="CI281" s="92"/>
      <c r="CJ281" s="92"/>
      <c r="CK281" s="92"/>
      <c r="CL281" s="92"/>
      <c r="CM281" s="92"/>
      <c r="CN281" s="92"/>
      <c r="CO281" s="92"/>
      <c r="CP281" s="92"/>
      <c r="CQ281" s="92"/>
      <c r="CR281" s="92"/>
      <c r="CS281" s="53" t="s">
        <v>4372</v>
      </c>
      <c r="CT281" s="92"/>
      <c r="CU281" s="92"/>
      <c r="CV281" s="92"/>
      <c r="CW281" s="92"/>
      <c r="CX281" s="92"/>
      <c r="CY281" s="92"/>
      <c r="CZ281" s="92"/>
      <c r="DA281" s="92"/>
      <c r="DB281" s="92"/>
      <c r="DC281" s="92"/>
      <c r="DD281" s="92"/>
      <c r="DE281" s="92"/>
    </row>
    <row r="282" spans="34:109" hidden="1">
      <c r="AH282" s="90"/>
      <c r="AI282" s="90"/>
      <c r="AJ282" s="90"/>
      <c r="AK282" s="90"/>
      <c r="AL282" s="47" t="str">
        <f t="shared" si="8"/>
        <v/>
      </c>
      <c r="AM282" s="47" t="str">
        <f t="shared" si="9"/>
        <v/>
      </c>
      <c r="AO282" s="90"/>
      <c r="AP282" s="43">
        <v>280</v>
      </c>
      <c r="AQ282" s="91"/>
      <c r="AR282" s="91"/>
      <c r="AS282" s="91"/>
      <c r="AT282" s="91"/>
      <c r="AU282" s="91"/>
      <c r="AV282" s="91"/>
      <c r="AW282" s="91"/>
      <c r="AX282" s="91"/>
      <c r="AY282" s="91"/>
      <c r="AZ282" s="91"/>
      <c r="BA282" s="91"/>
      <c r="BB282" s="91"/>
      <c r="BC282" s="91"/>
      <c r="BD282" s="91"/>
      <c r="BE282" s="91"/>
      <c r="BF282" s="91"/>
      <c r="BG282" s="91"/>
      <c r="BH282" s="91"/>
      <c r="BI282" s="91"/>
      <c r="BJ282" s="51" t="s">
        <v>4373</v>
      </c>
      <c r="BK282" s="91"/>
      <c r="BL282" s="91"/>
      <c r="BM282" s="91"/>
      <c r="BN282" s="91"/>
      <c r="BO282" s="91"/>
      <c r="BP282" s="91"/>
      <c r="BQ282" s="91"/>
      <c r="BR282" s="91"/>
      <c r="BS282" s="91"/>
      <c r="BT282" s="91"/>
      <c r="BU282" s="91"/>
      <c r="BV282" s="91"/>
      <c r="BW282" s="90"/>
      <c r="BX282" s="90"/>
      <c r="BY282" s="90"/>
      <c r="BZ282" s="92"/>
      <c r="CA282" s="92"/>
      <c r="CB282" s="92"/>
      <c r="CC282" s="92"/>
      <c r="CD282" s="92"/>
      <c r="CE282" s="92"/>
      <c r="CF282" s="92"/>
      <c r="CG282" s="92"/>
      <c r="CH282" s="92"/>
      <c r="CI282" s="92"/>
      <c r="CJ282" s="92"/>
      <c r="CK282" s="92"/>
      <c r="CL282" s="92"/>
      <c r="CM282" s="92"/>
      <c r="CN282" s="92"/>
      <c r="CO282" s="92"/>
      <c r="CP282" s="92"/>
      <c r="CQ282" s="92"/>
      <c r="CR282" s="92"/>
      <c r="CS282" s="53" t="s">
        <v>4374</v>
      </c>
      <c r="CT282" s="92"/>
      <c r="CU282" s="92"/>
      <c r="CV282" s="92"/>
      <c r="CW282" s="92"/>
      <c r="CX282" s="92"/>
      <c r="CY282" s="92"/>
      <c r="CZ282" s="92"/>
      <c r="DA282" s="92"/>
      <c r="DB282" s="92"/>
      <c r="DC282" s="92"/>
      <c r="DD282" s="92"/>
      <c r="DE282" s="92"/>
    </row>
    <row r="283" spans="34:109" hidden="1">
      <c r="AH283" s="90"/>
      <c r="AI283" s="90"/>
      <c r="AJ283" s="90"/>
      <c r="AK283" s="90"/>
      <c r="AL283" s="47" t="str">
        <f t="shared" si="8"/>
        <v/>
      </c>
      <c r="AM283" s="47" t="str">
        <f t="shared" si="9"/>
        <v/>
      </c>
      <c r="AO283" s="90"/>
      <c r="AP283" s="43">
        <v>281</v>
      </c>
      <c r="AQ283" s="91"/>
      <c r="AR283" s="91"/>
      <c r="AS283" s="91"/>
      <c r="AT283" s="91"/>
      <c r="AU283" s="91"/>
      <c r="AV283" s="91"/>
      <c r="AW283" s="91"/>
      <c r="AX283" s="91"/>
      <c r="AY283" s="91"/>
      <c r="AZ283" s="91"/>
      <c r="BA283" s="91"/>
      <c r="BB283" s="91"/>
      <c r="BC283" s="91"/>
      <c r="BD283" s="91"/>
      <c r="BE283" s="91"/>
      <c r="BF283" s="91"/>
      <c r="BG283" s="91"/>
      <c r="BH283" s="91"/>
      <c r="BI283" s="91"/>
      <c r="BJ283" s="51" t="s">
        <v>4375</v>
      </c>
      <c r="BK283" s="91"/>
      <c r="BL283" s="91"/>
      <c r="BM283" s="91"/>
      <c r="BN283" s="91"/>
      <c r="BO283" s="91"/>
      <c r="BP283" s="91"/>
      <c r="BQ283" s="91"/>
      <c r="BR283" s="91"/>
      <c r="BS283" s="91"/>
      <c r="BT283" s="91"/>
      <c r="BU283" s="91"/>
      <c r="BV283" s="91"/>
      <c r="BW283" s="90"/>
      <c r="BX283" s="90"/>
      <c r="BY283" s="90"/>
      <c r="BZ283" s="92"/>
      <c r="CA283" s="92"/>
      <c r="CB283" s="92"/>
      <c r="CC283" s="92"/>
      <c r="CD283" s="92"/>
      <c r="CE283" s="92"/>
      <c r="CF283" s="92"/>
      <c r="CG283" s="92"/>
      <c r="CH283" s="92"/>
      <c r="CI283" s="92"/>
      <c r="CJ283" s="92"/>
      <c r="CK283" s="92"/>
      <c r="CL283" s="92"/>
      <c r="CM283" s="92"/>
      <c r="CN283" s="92"/>
      <c r="CO283" s="92"/>
      <c r="CP283" s="92"/>
      <c r="CQ283" s="92"/>
      <c r="CR283" s="92"/>
      <c r="CS283" s="53" t="s">
        <v>4376</v>
      </c>
      <c r="CT283" s="92"/>
      <c r="CU283" s="92"/>
      <c r="CV283" s="92"/>
      <c r="CW283" s="92"/>
      <c r="CX283" s="92"/>
      <c r="CY283" s="92"/>
      <c r="CZ283" s="92"/>
      <c r="DA283" s="92"/>
      <c r="DB283" s="92"/>
      <c r="DC283" s="92"/>
      <c r="DD283" s="92"/>
      <c r="DE283" s="92"/>
    </row>
    <row r="284" spans="34:109" hidden="1">
      <c r="AH284" s="90"/>
      <c r="AI284" s="90"/>
      <c r="AJ284" s="90"/>
      <c r="AK284" s="90"/>
      <c r="AL284" s="47" t="str">
        <f t="shared" si="8"/>
        <v/>
      </c>
      <c r="AM284" s="47" t="str">
        <f t="shared" si="9"/>
        <v/>
      </c>
      <c r="AO284" s="90"/>
      <c r="AP284" s="43">
        <v>282</v>
      </c>
      <c r="AQ284" s="91"/>
      <c r="AR284" s="91"/>
      <c r="AS284" s="91"/>
      <c r="AT284" s="91"/>
      <c r="AU284" s="91"/>
      <c r="AV284" s="91"/>
      <c r="AW284" s="91"/>
      <c r="AX284" s="91"/>
      <c r="AY284" s="91"/>
      <c r="AZ284" s="91"/>
      <c r="BA284" s="91"/>
      <c r="BB284" s="91"/>
      <c r="BC284" s="91"/>
      <c r="BD284" s="91"/>
      <c r="BE284" s="91"/>
      <c r="BF284" s="91"/>
      <c r="BG284" s="91"/>
      <c r="BH284" s="91"/>
      <c r="BI284" s="91"/>
      <c r="BJ284" s="51" t="s">
        <v>4377</v>
      </c>
      <c r="BK284" s="91"/>
      <c r="BL284" s="91"/>
      <c r="BM284" s="91"/>
      <c r="BN284" s="91"/>
      <c r="BO284" s="91"/>
      <c r="BP284" s="91"/>
      <c r="BQ284" s="91"/>
      <c r="BR284" s="91"/>
      <c r="BS284" s="91"/>
      <c r="BT284" s="91"/>
      <c r="BU284" s="91"/>
      <c r="BV284" s="91"/>
      <c r="BW284" s="90"/>
      <c r="BX284" s="90"/>
      <c r="BY284" s="90"/>
      <c r="BZ284" s="92"/>
      <c r="CA284" s="92"/>
      <c r="CB284" s="92"/>
      <c r="CC284" s="92"/>
      <c r="CD284" s="92"/>
      <c r="CE284" s="92"/>
      <c r="CF284" s="92"/>
      <c r="CG284" s="92"/>
      <c r="CH284" s="92"/>
      <c r="CI284" s="92"/>
      <c r="CJ284" s="92"/>
      <c r="CK284" s="92"/>
      <c r="CL284" s="92"/>
      <c r="CM284" s="92"/>
      <c r="CN284" s="92"/>
      <c r="CO284" s="92"/>
      <c r="CP284" s="92"/>
      <c r="CQ284" s="92"/>
      <c r="CR284" s="92"/>
      <c r="CS284" s="53" t="s">
        <v>4378</v>
      </c>
      <c r="CT284" s="92"/>
      <c r="CU284" s="92"/>
      <c r="CV284" s="92"/>
      <c r="CW284" s="92"/>
      <c r="CX284" s="92"/>
      <c r="CY284" s="92"/>
      <c r="CZ284" s="92"/>
      <c r="DA284" s="92"/>
      <c r="DB284" s="92"/>
      <c r="DC284" s="92"/>
      <c r="DD284" s="92"/>
      <c r="DE284" s="92"/>
    </row>
    <row r="285" spans="34:109" hidden="1">
      <c r="AH285" s="90"/>
      <c r="AI285" s="90"/>
      <c r="AJ285" s="90"/>
      <c r="AK285" s="90"/>
      <c r="AL285" s="47" t="str">
        <f t="shared" si="8"/>
        <v/>
      </c>
      <c r="AM285" s="47" t="str">
        <f t="shared" si="9"/>
        <v/>
      </c>
      <c r="AO285" s="90"/>
      <c r="AP285" s="43">
        <v>283</v>
      </c>
      <c r="AQ285" s="91"/>
      <c r="AR285" s="91"/>
      <c r="AS285" s="91"/>
      <c r="AT285" s="91"/>
      <c r="AU285" s="91"/>
      <c r="AV285" s="91"/>
      <c r="AW285" s="91"/>
      <c r="AX285" s="91"/>
      <c r="AY285" s="91"/>
      <c r="AZ285" s="91"/>
      <c r="BA285" s="91"/>
      <c r="BB285" s="91"/>
      <c r="BC285" s="91"/>
      <c r="BD285" s="91"/>
      <c r="BE285" s="91"/>
      <c r="BF285" s="91"/>
      <c r="BG285" s="91"/>
      <c r="BH285" s="91"/>
      <c r="BI285" s="91"/>
      <c r="BJ285" s="51" t="s">
        <v>4379</v>
      </c>
      <c r="BK285" s="91"/>
      <c r="BL285" s="91"/>
      <c r="BM285" s="91"/>
      <c r="BN285" s="91"/>
      <c r="BO285" s="91"/>
      <c r="BP285" s="91"/>
      <c r="BQ285" s="91"/>
      <c r="BR285" s="91"/>
      <c r="BS285" s="91"/>
      <c r="BT285" s="91"/>
      <c r="BU285" s="91"/>
      <c r="BV285" s="91"/>
      <c r="BW285" s="90"/>
      <c r="BX285" s="90"/>
      <c r="BY285" s="90"/>
      <c r="BZ285" s="92"/>
      <c r="CA285" s="92"/>
      <c r="CB285" s="92"/>
      <c r="CC285" s="92"/>
      <c r="CD285" s="92"/>
      <c r="CE285" s="92"/>
      <c r="CF285" s="92"/>
      <c r="CG285" s="92"/>
      <c r="CH285" s="92"/>
      <c r="CI285" s="92"/>
      <c r="CJ285" s="92"/>
      <c r="CK285" s="92"/>
      <c r="CL285" s="92"/>
      <c r="CM285" s="92"/>
      <c r="CN285" s="92"/>
      <c r="CO285" s="92"/>
      <c r="CP285" s="92"/>
      <c r="CQ285" s="92"/>
      <c r="CR285" s="92"/>
      <c r="CS285" s="53" t="s">
        <v>4380</v>
      </c>
      <c r="CT285" s="92"/>
      <c r="CU285" s="92"/>
      <c r="CV285" s="92"/>
      <c r="CW285" s="92"/>
      <c r="CX285" s="92"/>
      <c r="CY285" s="92"/>
      <c r="CZ285" s="92"/>
      <c r="DA285" s="92"/>
      <c r="DB285" s="92"/>
      <c r="DC285" s="92"/>
      <c r="DD285" s="92"/>
      <c r="DE285" s="92"/>
    </row>
    <row r="286" spans="34:109" hidden="1">
      <c r="AH286" s="90"/>
      <c r="AI286" s="90"/>
      <c r="AJ286" s="90"/>
      <c r="AK286" s="90"/>
      <c r="AL286" s="47" t="str">
        <f t="shared" si="8"/>
        <v/>
      </c>
      <c r="AM286" s="47" t="str">
        <f t="shared" si="9"/>
        <v/>
      </c>
      <c r="AO286" s="90"/>
      <c r="AP286" s="43">
        <v>284</v>
      </c>
      <c r="AQ286" s="91"/>
      <c r="AR286" s="91"/>
      <c r="AS286" s="91"/>
      <c r="AT286" s="91"/>
      <c r="AU286" s="91"/>
      <c r="AV286" s="91"/>
      <c r="AW286" s="91"/>
      <c r="AX286" s="91"/>
      <c r="AY286" s="91"/>
      <c r="AZ286" s="91"/>
      <c r="BA286" s="91"/>
      <c r="BB286" s="91"/>
      <c r="BC286" s="91"/>
      <c r="BD286" s="91"/>
      <c r="BE286" s="91"/>
      <c r="BF286" s="91"/>
      <c r="BG286" s="91"/>
      <c r="BH286" s="91"/>
      <c r="BI286" s="91"/>
      <c r="BJ286" s="51" t="s">
        <v>4381</v>
      </c>
      <c r="BK286" s="91"/>
      <c r="BL286" s="91"/>
      <c r="BM286" s="91"/>
      <c r="BN286" s="91"/>
      <c r="BO286" s="91"/>
      <c r="BP286" s="91"/>
      <c r="BQ286" s="91"/>
      <c r="BR286" s="91"/>
      <c r="BS286" s="91"/>
      <c r="BT286" s="91"/>
      <c r="BU286" s="91"/>
      <c r="BV286" s="91"/>
      <c r="BW286" s="90"/>
      <c r="BX286" s="90"/>
      <c r="BY286" s="90"/>
      <c r="BZ286" s="92"/>
      <c r="CA286" s="92"/>
      <c r="CB286" s="92"/>
      <c r="CC286" s="92"/>
      <c r="CD286" s="92"/>
      <c r="CE286" s="92"/>
      <c r="CF286" s="92"/>
      <c r="CG286" s="92"/>
      <c r="CH286" s="92"/>
      <c r="CI286" s="92"/>
      <c r="CJ286" s="92"/>
      <c r="CK286" s="92"/>
      <c r="CL286" s="92"/>
      <c r="CM286" s="92"/>
      <c r="CN286" s="92"/>
      <c r="CO286" s="92"/>
      <c r="CP286" s="92"/>
      <c r="CQ286" s="92"/>
      <c r="CR286" s="92"/>
      <c r="CS286" s="53" t="s">
        <v>4382</v>
      </c>
      <c r="CT286" s="92"/>
      <c r="CU286" s="92"/>
      <c r="CV286" s="92"/>
      <c r="CW286" s="92"/>
      <c r="CX286" s="92"/>
      <c r="CY286" s="92"/>
      <c r="CZ286" s="92"/>
      <c r="DA286" s="92"/>
      <c r="DB286" s="92"/>
      <c r="DC286" s="92"/>
      <c r="DD286" s="92"/>
      <c r="DE286" s="92"/>
    </row>
    <row r="287" spans="34:109" hidden="1">
      <c r="AH287" s="90"/>
      <c r="AI287" s="90"/>
      <c r="AJ287" s="90"/>
      <c r="AK287" s="90"/>
      <c r="AL287" s="47" t="str">
        <f t="shared" si="8"/>
        <v/>
      </c>
      <c r="AM287" s="47" t="str">
        <f t="shared" si="9"/>
        <v/>
      </c>
      <c r="AO287" s="90"/>
      <c r="AP287" s="43">
        <v>285</v>
      </c>
      <c r="AQ287" s="91"/>
      <c r="AR287" s="91"/>
      <c r="AS287" s="91"/>
      <c r="AT287" s="91"/>
      <c r="AU287" s="91"/>
      <c r="AV287" s="91"/>
      <c r="AW287" s="91"/>
      <c r="AX287" s="91"/>
      <c r="AY287" s="91"/>
      <c r="AZ287" s="91"/>
      <c r="BA287" s="91"/>
      <c r="BB287" s="91"/>
      <c r="BC287" s="91"/>
      <c r="BD287" s="91"/>
      <c r="BE287" s="91"/>
      <c r="BF287" s="91"/>
      <c r="BG287" s="91"/>
      <c r="BH287" s="91"/>
      <c r="BI287" s="91"/>
      <c r="BJ287" s="51" t="s">
        <v>4383</v>
      </c>
      <c r="BK287" s="91"/>
      <c r="BL287" s="91"/>
      <c r="BM287" s="91"/>
      <c r="BN287" s="91"/>
      <c r="BO287" s="91"/>
      <c r="BP287" s="91"/>
      <c r="BQ287" s="91"/>
      <c r="BR287" s="91"/>
      <c r="BS287" s="91"/>
      <c r="BT287" s="91"/>
      <c r="BU287" s="91"/>
      <c r="BV287" s="91"/>
      <c r="BW287" s="90"/>
      <c r="BX287" s="90"/>
      <c r="BY287" s="90"/>
      <c r="BZ287" s="92"/>
      <c r="CA287" s="92"/>
      <c r="CB287" s="92"/>
      <c r="CC287" s="92"/>
      <c r="CD287" s="92"/>
      <c r="CE287" s="92"/>
      <c r="CF287" s="92"/>
      <c r="CG287" s="92"/>
      <c r="CH287" s="92"/>
      <c r="CI287" s="92"/>
      <c r="CJ287" s="92"/>
      <c r="CK287" s="92"/>
      <c r="CL287" s="92"/>
      <c r="CM287" s="92"/>
      <c r="CN287" s="92"/>
      <c r="CO287" s="92"/>
      <c r="CP287" s="92"/>
      <c r="CQ287" s="92"/>
      <c r="CR287" s="92"/>
      <c r="CS287" s="53" t="s">
        <v>4384</v>
      </c>
      <c r="CT287" s="92"/>
      <c r="CU287" s="92"/>
      <c r="CV287" s="92"/>
      <c r="CW287" s="92"/>
      <c r="CX287" s="92"/>
      <c r="CY287" s="92"/>
      <c r="CZ287" s="92"/>
      <c r="DA287" s="92"/>
      <c r="DB287" s="92"/>
      <c r="DC287" s="92"/>
      <c r="DD287" s="92"/>
      <c r="DE287" s="92"/>
    </row>
    <row r="288" spans="34:109" hidden="1">
      <c r="AH288" s="90"/>
      <c r="AI288" s="90"/>
      <c r="AJ288" s="90"/>
      <c r="AK288" s="90"/>
      <c r="AL288" s="47" t="str">
        <f t="shared" si="8"/>
        <v/>
      </c>
      <c r="AM288" s="47" t="str">
        <f t="shared" si="9"/>
        <v/>
      </c>
      <c r="AO288" s="90"/>
      <c r="AP288" s="43">
        <v>286</v>
      </c>
      <c r="AQ288" s="91"/>
      <c r="AR288" s="91"/>
      <c r="AS288" s="91"/>
      <c r="AT288" s="91"/>
      <c r="AU288" s="91"/>
      <c r="AV288" s="91"/>
      <c r="AW288" s="91"/>
      <c r="AX288" s="91"/>
      <c r="AY288" s="91"/>
      <c r="AZ288" s="91"/>
      <c r="BA288" s="91"/>
      <c r="BB288" s="91"/>
      <c r="BC288" s="91"/>
      <c r="BD288" s="91"/>
      <c r="BE288" s="91"/>
      <c r="BF288" s="91"/>
      <c r="BG288" s="91"/>
      <c r="BH288" s="91"/>
      <c r="BI288" s="91"/>
      <c r="BJ288" s="51" t="s">
        <v>4385</v>
      </c>
      <c r="BK288" s="91"/>
      <c r="BL288" s="91"/>
      <c r="BM288" s="91"/>
      <c r="BN288" s="91"/>
      <c r="BO288" s="91"/>
      <c r="BP288" s="91"/>
      <c r="BQ288" s="91"/>
      <c r="BR288" s="91"/>
      <c r="BS288" s="91"/>
      <c r="BT288" s="91"/>
      <c r="BU288" s="91"/>
      <c r="BV288" s="91"/>
      <c r="BW288" s="90"/>
      <c r="BX288" s="90"/>
      <c r="BY288" s="90"/>
      <c r="BZ288" s="92"/>
      <c r="CA288" s="92"/>
      <c r="CB288" s="92"/>
      <c r="CC288" s="92"/>
      <c r="CD288" s="92"/>
      <c r="CE288" s="92"/>
      <c r="CF288" s="92"/>
      <c r="CG288" s="92"/>
      <c r="CH288" s="92"/>
      <c r="CI288" s="92"/>
      <c r="CJ288" s="92"/>
      <c r="CK288" s="92"/>
      <c r="CL288" s="92"/>
      <c r="CM288" s="92"/>
      <c r="CN288" s="92"/>
      <c r="CO288" s="92"/>
      <c r="CP288" s="92"/>
      <c r="CQ288" s="92"/>
      <c r="CR288" s="92"/>
      <c r="CS288" s="53" t="s">
        <v>4386</v>
      </c>
      <c r="CT288" s="92"/>
      <c r="CU288" s="92"/>
      <c r="CV288" s="92"/>
      <c r="CW288" s="92"/>
      <c r="CX288" s="92"/>
      <c r="CY288" s="92"/>
      <c r="CZ288" s="92"/>
      <c r="DA288" s="92"/>
      <c r="DB288" s="92"/>
      <c r="DC288" s="92"/>
      <c r="DD288" s="92"/>
      <c r="DE288" s="92"/>
    </row>
    <row r="289" spans="34:109" hidden="1">
      <c r="AH289" s="90"/>
      <c r="AI289" s="90"/>
      <c r="AJ289" s="90"/>
      <c r="AK289" s="90"/>
      <c r="AL289" s="47" t="str">
        <f t="shared" si="8"/>
        <v/>
      </c>
      <c r="AM289" s="47" t="str">
        <f t="shared" si="9"/>
        <v/>
      </c>
      <c r="AO289" s="90"/>
      <c r="AP289" s="43">
        <v>287</v>
      </c>
      <c r="AQ289" s="91"/>
      <c r="AR289" s="91"/>
      <c r="AS289" s="91"/>
      <c r="AT289" s="91"/>
      <c r="AU289" s="91"/>
      <c r="AV289" s="91"/>
      <c r="AW289" s="91"/>
      <c r="AX289" s="91"/>
      <c r="AY289" s="91"/>
      <c r="AZ289" s="91"/>
      <c r="BA289" s="91"/>
      <c r="BB289" s="91"/>
      <c r="BC289" s="91"/>
      <c r="BD289" s="91"/>
      <c r="BE289" s="91"/>
      <c r="BF289" s="91"/>
      <c r="BG289" s="91"/>
      <c r="BH289" s="91"/>
      <c r="BI289" s="91"/>
      <c r="BJ289" s="51" t="s">
        <v>4387</v>
      </c>
      <c r="BK289" s="91"/>
      <c r="BL289" s="91"/>
      <c r="BM289" s="91"/>
      <c r="BN289" s="91"/>
      <c r="BO289" s="91"/>
      <c r="BP289" s="91"/>
      <c r="BQ289" s="91"/>
      <c r="BR289" s="91"/>
      <c r="BS289" s="91"/>
      <c r="BT289" s="91"/>
      <c r="BU289" s="91"/>
      <c r="BV289" s="91"/>
      <c r="BW289" s="90"/>
      <c r="BX289" s="90"/>
      <c r="BY289" s="90"/>
      <c r="BZ289" s="92"/>
      <c r="CA289" s="92"/>
      <c r="CB289" s="92"/>
      <c r="CC289" s="92"/>
      <c r="CD289" s="92"/>
      <c r="CE289" s="92"/>
      <c r="CF289" s="92"/>
      <c r="CG289" s="92"/>
      <c r="CH289" s="92"/>
      <c r="CI289" s="92"/>
      <c r="CJ289" s="92"/>
      <c r="CK289" s="92"/>
      <c r="CL289" s="92"/>
      <c r="CM289" s="92"/>
      <c r="CN289" s="92"/>
      <c r="CO289" s="92"/>
      <c r="CP289" s="92"/>
      <c r="CQ289" s="92"/>
      <c r="CR289" s="92"/>
      <c r="CS289" s="53" t="s">
        <v>4388</v>
      </c>
      <c r="CT289" s="92"/>
      <c r="CU289" s="92"/>
      <c r="CV289" s="92"/>
      <c r="CW289" s="92"/>
      <c r="CX289" s="92"/>
      <c r="CY289" s="92"/>
      <c r="CZ289" s="92"/>
      <c r="DA289" s="92"/>
      <c r="DB289" s="92"/>
      <c r="DC289" s="92"/>
      <c r="DD289" s="92"/>
      <c r="DE289" s="92"/>
    </row>
    <row r="290" spans="34:109" hidden="1">
      <c r="AH290" s="90"/>
      <c r="AI290" s="90"/>
      <c r="AJ290" s="90"/>
      <c r="AK290" s="90"/>
      <c r="AL290" s="47" t="str">
        <f t="shared" si="8"/>
        <v/>
      </c>
      <c r="AM290" s="47" t="str">
        <f t="shared" si="9"/>
        <v/>
      </c>
      <c r="AO290" s="90"/>
      <c r="AP290" s="43">
        <v>288</v>
      </c>
      <c r="AQ290" s="91"/>
      <c r="AR290" s="91"/>
      <c r="AS290" s="91"/>
      <c r="AT290" s="91"/>
      <c r="AU290" s="91"/>
      <c r="AV290" s="91"/>
      <c r="AW290" s="91"/>
      <c r="AX290" s="91"/>
      <c r="AY290" s="91"/>
      <c r="AZ290" s="91"/>
      <c r="BA290" s="91"/>
      <c r="BB290" s="91"/>
      <c r="BC290" s="91"/>
      <c r="BD290" s="91"/>
      <c r="BE290" s="91"/>
      <c r="BF290" s="91"/>
      <c r="BG290" s="91"/>
      <c r="BH290" s="91"/>
      <c r="BI290" s="91"/>
      <c r="BJ290" s="51" t="s">
        <v>4389</v>
      </c>
      <c r="BK290" s="91"/>
      <c r="BL290" s="91"/>
      <c r="BM290" s="91"/>
      <c r="BN290" s="91"/>
      <c r="BO290" s="91"/>
      <c r="BP290" s="91"/>
      <c r="BQ290" s="91"/>
      <c r="BR290" s="91"/>
      <c r="BS290" s="91"/>
      <c r="BT290" s="91"/>
      <c r="BU290" s="91"/>
      <c r="BV290" s="91"/>
      <c r="BW290" s="90"/>
      <c r="BX290" s="90"/>
      <c r="BY290" s="90"/>
      <c r="BZ290" s="92"/>
      <c r="CA290" s="92"/>
      <c r="CB290" s="92"/>
      <c r="CC290" s="92"/>
      <c r="CD290" s="92"/>
      <c r="CE290" s="92"/>
      <c r="CF290" s="92"/>
      <c r="CG290" s="92"/>
      <c r="CH290" s="92"/>
      <c r="CI290" s="92"/>
      <c r="CJ290" s="92"/>
      <c r="CK290" s="92"/>
      <c r="CL290" s="92"/>
      <c r="CM290" s="92"/>
      <c r="CN290" s="92"/>
      <c r="CO290" s="92"/>
      <c r="CP290" s="92"/>
      <c r="CQ290" s="92"/>
      <c r="CR290" s="92"/>
      <c r="CS290" s="53" t="s">
        <v>4390</v>
      </c>
      <c r="CT290" s="92"/>
      <c r="CU290" s="92"/>
      <c r="CV290" s="92"/>
      <c r="CW290" s="92"/>
      <c r="CX290" s="92"/>
      <c r="CY290" s="92"/>
      <c r="CZ290" s="92"/>
      <c r="DA290" s="92"/>
      <c r="DB290" s="92"/>
      <c r="DC290" s="92"/>
      <c r="DD290" s="92"/>
      <c r="DE290" s="92"/>
    </row>
    <row r="291" spans="34:109" hidden="1">
      <c r="AH291" s="90"/>
      <c r="AI291" s="90"/>
      <c r="AJ291" s="90"/>
      <c r="AK291" s="90"/>
      <c r="AL291" s="47" t="str">
        <f t="shared" si="8"/>
        <v/>
      </c>
      <c r="AM291" s="47" t="str">
        <f t="shared" si="9"/>
        <v/>
      </c>
      <c r="AO291" s="90"/>
      <c r="AP291" s="43">
        <v>289</v>
      </c>
      <c r="AQ291" s="91"/>
      <c r="AR291" s="91"/>
      <c r="AS291" s="91"/>
      <c r="AT291" s="91"/>
      <c r="AU291" s="91"/>
      <c r="AV291" s="91"/>
      <c r="AW291" s="91"/>
      <c r="AX291" s="91"/>
      <c r="AY291" s="91"/>
      <c r="AZ291" s="91"/>
      <c r="BA291" s="91"/>
      <c r="BB291" s="91"/>
      <c r="BC291" s="91"/>
      <c r="BD291" s="91"/>
      <c r="BE291" s="91"/>
      <c r="BF291" s="91"/>
      <c r="BG291" s="91"/>
      <c r="BH291" s="91"/>
      <c r="BI291" s="91"/>
      <c r="BJ291" s="51" t="s">
        <v>4391</v>
      </c>
      <c r="BK291" s="91"/>
      <c r="BL291" s="91"/>
      <c r="BM291" s="91"/>
      <c r="BN291" s="91"/>
      <c r="BO291" s="91"/>
      <c r="BP291" s="91"/>
      <c r="BQ291" s="91"/>
      <c r="BR291" s="91"/>
      <c r="BS291" s="91"/>
      <c r="BT291" s="91"/>
      <c r="BU291" s="91"/>
      <c r="BV291" s="91"/>
      <c r="BW291" s="90"/>
      <c r="BX291" s="90"/>
      <c r="BY291" s="90"/>
      <c r="BZ291" s="92"/>
      <c r="CA291" s="92"/>
      <c r="CB291" s="92"/>
      <c r="CC291" s="92"/>
      <c r="CD291" s="92"/>
      <c r="CE291" s="92"/>
      <c r="CF291" s="92"/>
      <c r="CG291" s="92"/>
      <c r="CH291" s="92"/>
      <c r="CI291" s="92"/>
      <c r="CJ291" s="92"/>
      <c r="CK291" s="92"/>
      <c r="CL291" s="92"/>
      <c r="CM291" s="92"/>
      <c r="CN291" s="92"/>
      <c r="CO291" s="92"/>
      <c r="CP291" s="92"/>
      <c r="CQ291" s="92"/>
      <c r="CR291" s="92"/>
      <c r="CS291" s="53" t="s">
        <v>4392</v>
      </c>
      <c r="CT291" s="92"/>
      <c r="CU291" s="92"/>
      <c r="CV291" s="92"/>
      <c r="CW291" s="92"/>
      <c r="CX291" s="92"/>
      <c r="CY291" s="92"/>
      <c r="CZ291" s="92"/>
      <c r="DA291" s="92"/>
      <c r="DB291" s="92"/>
      <c r="DC291" s="92"/>
      <c r="DD291" s="92"/>
      <c r="DE291" s="92"/>
    </row>
    <row r="292" spans="34:109" hidden="1">
      <c r="AH292" s="90"/>
      <c r="AI292" s="90"/>
      <c r="AJ292" s="90"/>
      <c r="AK292" s="90"/>
      <c r="AL292" s="47" t="str">
        <f t="shared" si="8"/>
        <v/>
      </c>
      <c r="AM292" s="47" t="str">
        <f t="shared" si="9"/>
        <v/>
      </c>
      <c r="AO292" s="90"/>
      <c r="AP292" s="43">
        <v>290</v>
      </c>
      <c r="AQ292" s="91"/>
      <c r="AR292" s="91"/>
      <c r="AS292" s="91"/>
      <c r="AT292" s="91"/>
      <c r="AU292" s="91"/>
      <c r="AV292" s="91"/>
      <c r="AW292" s="91"/>
      <c r="AX292" s="91"/>
      <c r="AY292" s="91"/>
      <c r="AZ292" s="91"/>
      <c r="BA292" s="91"/>
      <c r="BB292" s="91"/>
      <c r="BC292" s="91"/>
      <c r="BD292" s="91"/>
      <c r="BE292" s="91"/>
      <c r="BF292" s="91"/>
      <c r="BG292" s="91"/>
      <c r="BH292" s="91"/>
      <c r="BI292" s="91"/>
      <c r="BJ292" s="51" t="s">
        <v>4393</v>
      </c>
      <c r="BK292" s="91"/>
      <c r="BL292" s="91"/>
      <c r="BM292" s="91"/>
      <c r="BN292" s="91"/>
      <c r="BO292" s="91"/>
      <c r="BP292" s="91"/>
      <c r="BQ292" s="91"/>
      <c r="BR292" s="91"/>
      <c r="BS292" s="91"/>
      <c r="BT292" s="91"/>
      <c r="BU292" s="91"/>
      <c r="BV292" s="91"/>
      <c r="BW292" s="90"/>
      <c r="BX292" s="90"/>
      <c r="BY292" s="90"/>
      <c r="BZ292" s="92"/>
      <c r="CA292" s="92"/>
      <c r="CB292" s="92"/>
      <c r="CC292" s="92"/>
      <c r="CD292" s="92"/>
      <c r="CE292" s="92"/>
      <c r="CF292" s="92"/>
      <c r="CG292" s="92"/>
      <c r="CH292" s="92"/>
      <c r="CI292" s="92"/>
      <c r="CJ292" s="92"/>
      <c r="CK292" s="92"/>
      <c r="CL292" s="92"/>
      <c r="CM292" s="92"/>
      <c r="CN292" s="92"/>
      <c r="CO292" s="92"/>
      <c r="CP292" s="92"/>
      <c r="CQ292" s="92"/>
      <c r="CR292" s="92"/>
      <c r="CS292" s="53" t="s">
        <v>1845</v>
      </c>
      <c r="CT292" s="92"/>
      <c r="CU292" s="92"/>
      <c r="CV292" s="92"/>
      <c r="CW292" s="92"/>
      <c r="CX292" s="92"/>
      <c r="CY292" s="92"/>
      <c r="CZ292" s="92"/>
      <c r="DA292" s="92"/>
      <c r="DB292" s="92"/>
      <c r="DC292" s="92"/>
      <c r="DD292" s="92"/>
      <c r="DE292" s="92"/>
    </row>
    <row r="293" spans="34:109" hidden="1">
      <c r="AH293" s="90"/>
      <c r="AI293" s="90"/>
      <c r="AJ293" s="90"/>
      <c r="AK293" s="90"/>
      <c r="AL293" s="47" t="str">
        <f t="shared" si="8"/>
        <v/>
      </c>
      <c r="AM293" s="47" t="str">
        <f t="shared" si="9"/>
        <v/>
      </c>
      <c r="AO293" s="90"/>
      <c r="AP293" s="43">
        <v>291</v>
      </c>
      <c r="AQ293" s="91"/>
      <c r="AR293" s="91"/>
      <c r="AS293" s="91"/>
      <c r="AT293" s="91"/>
      <c r="AU293" s="91"/>
      <c r="AV293" s="91"/>
      <c r="AW293" s="91"/>
      <c r="AX293" s="91"/>
      <c r="AY293" s="91"/>
      <c r="AZ293" s="91"/>
      <c r="BA293" s="91"/>
      <c r="BB293" s="91"/>
      <c r="BC293" s="91"/>
      <c r="BD293" s="91"/>
      <c r="BE293" s="91"/>
      <c r="BF293" s="91"/>
      <c r="BG293" s="91"/>
      <c r="BH293" s="91"/>
      <c r="BI293" s="91"/>
      <c r="BJ293" s="51" t="s">
        <v>4394</v>
      </c>
      <c r="BK293" s="91"/>
      <c r="BL293" s="91"/>
      <c r="BM293" s="91"/>
      <c r="BN293" s="91"/>
      <c r="BO293" s="91"/>
      <c r="BP293" s="91"/>
      <c r="BQ293" s="91"/>
      <c r="BR293" s="91"/>
      <c r="BS293" s="91"/>
      <c r="BT293" s="91"/>
      <c r="BU293" s="91"/>
      <c r="BV293" s="91"/>
      <c r="BW293" s="90"/>
      <c r="BX293" s="90"/>
      <c r="BY293" s="90"/>
      <c r="BZ293" s="92"/>
      <c r="CA293" s="92"/>
      <c r="CB293" s="92"/>
      <c r="CC293" s="92"/>
      <c r="CD293" s="92"/>
      <c r="CE293" s="92"/>
      <c r="CF293" s="92"/>
      <c r="CG293" s="92"/>
      <c r="CH293" s="92"/>
      <c r="CI293" s="92"/>
      <c r="CJ293" s="92"/>
      <c r="CK293" s="92"/>
      <c r="CL293" s="92"/>
      <c r="CM293" s="92"/>
      <c r="CN293" s="92"/>
      <c r="CO293" s="92"/>
      <c r="CP293" s="92"/>
      <c r="CQ293" s="92"/>
      <c r="CR293" s="92"/>
      <c r="CS293" s="53" t="s">
        <v>4395</v>
      </c>
      <c r="CT293" s="92"/>
      <c r="CU293" s="92"/>
      <c r="CV293" s="92"/>
      <c r="CW293" s="92"/>
      <c r="CX293" s="92"/>
      <c r="CY293" s="92"/>
      <c r="CZ293" s="92"/>
      <c r="DA293" s="92"/>
      <c r="DB293" s="92"/>
      <c r="DC293" s="92"/>
      <c r="DD293" s="92"/>
      <c r="DE293" s="92"/>
    </row>
    <row r="294" spans="34:109" hidden="1">
      <c r="AH294" s="90"/>
      <c r="AI294" s="90"/>
      <c r="AJ294" s="90"/>
      <c r="AK294" s="90"/>
      <c r="AL294" s="47" t="str">
        <f t="shared" si="8"/>
        <v/>
      </c>
      <c r="AM294" s="47" t="str">
        <f t="shared" si="9"/>
        <v/>
      </c>
      <c r="AO294" s="90"/>
      <c r="AP294" s="43">
        <v>292</v>
      </c>
      <c r="AQ294" s="91"/>
      <c r="AR294" s="91"/>
      <c r="AS294" s="91"/>
      <c r="AT294" s="91"/>
      <c r="AU294" s="91"/>
      <c r="AV294" s="91"/>
      <c r="AW294" s="91"/>
      <c r="AX294" s="91"/>
      <c r="AY294" s="91"/>
      <c r="AZ294" s="91"/>
      <c r="BA294" s="91"/>
      <c r="BB294" s="91"/>
      <c r="BC294" s="91"/>
      <c r="BD294" s="91"/>
      <c r="BE294" s="91"/>
      <c r="BF294" s="91"/>
      <c r="BG294" s="91"/>
      <c r="BH294" s="91"/>
      <c r="BI294" s="91"/>
      <c r="BJ294" s="51" t="s">
        <v>4396</v>
      </c>
      <c r="BK294" s="91"/>
      <c r="BL294" s="91"/>
      <c r="BM294" s="91"/>
      <c r="BN294" s="91"/>
      <c r="BO294" s="91"/>
      <c r="BP294" s="91"/>
      <c r="BQ294" s="91"/>
      <c r="BR294" s="91"/>
      <c r="BS294" s="91"/>
      <c r="BT294" s="91"/>
      <c r="BU294" s="91"/>
      <c r="BV294" s="91"/>
      <c r="BW294" s="90"/>
      <c r="BX294" s="90"/>
      <c r="BY294" s="90"/>
      <c r="BZ294" s="92"/>
      <c r="CA294" s="92"/>
      <c r="CB294" s="92"/>
      <c r="CC294" s="92"/>
      <c r="CD294" s="92"/>
      <c r="CE294" s="92"/>
      <c r="CF294" s="92"/>
      <c r="CG294" s="92"/>
      <c r="CH294" s="92"/>
      <c r="CI294" s="92"/>
      <c r="CJ294" s="92"/>
      <c r="CK294" s="92"/>
      <c r="CL294" s="92"/>
      <c r="CM294" s="92"/>
      <c r="CN294" s="92"/>
      <c r="CO294" s="92"/>
      <c r="CP294" s="92"/>
      <c r="CQ294" s="92"/>
      <c r="CR294" s="92"/>
      <c r="CS294" s="53" t="s">
        <v>4397</v>
      </c>
      <c r="CT294" s="92"/>
      <c r="CU294" s="92"/>
      <c r="CV294" s="92"/>
      <c r="CW294" s="92"/>
      <c r="CX294" s="92"/>
      <c r="CY294" s="92"/>
      <c r="CZ294" s="92"/>
      <c r="DA294" s="92"/>
      <c r="DB294" s="92"/>
      <c r="DC294" s="92"/>
      <c r="DD294" s="92"/>
      <c r="DE294" s="92"/>
    </row>
    <row r="295" spans="34:109" hidden="1">
      <c r="AH295" s="90"/>
      <c r="AI295" s="90"/>
      <c r="AJ295" s="90"/>
      <c r="AK295" s="90"/>
      <c r="AL295" s="47" t="str">
        <f t="shared" si="8"/>
        <v/>
      </c>
      <c r="AM295" s="47" t="str">
        <f t="shared" si="9"/>
        <v/>
      </c>
      <c r="AO295" s="90"/>
      <c r="AP295" s="43">
        <v>293</v>
      </c>
      <c r="AQ295" s="91"/>
      <c r="AR295" s="91"/>
      <c r="AS295" s="91"/>
      <c r="AT295" s="91"/>
      <c r="AU295" s="91"/>
      <c r="AV295" s="91"/>
      <c r="AW295" s="91"/>
      <c r="AX295" s="91"/>
      <c r="AY295" s="91"/>
      <c r="AZ295" s="91"/>
      <c r="BA295" s="91"/>
      <c r="BB295" s="91"/>
      <c r="BC295" s="91"/>
      <c r="BD295" s="91"/>
      <c r="BE295" s="91"/>
      <c r="BF295" s="91"/>
      <c r="BG295" s="91"/>
      <c r="BH295" s="91"/>
      <c r="BI295" s="91"/>
      <c r="BJ295" s="51" t="s">
        <v>4398</v>
      </c>
      <c r="BK295" s="91"/>
      <c r="BL295" s="91"/>
      <c r="BM295" s="91"/>
      <c r="BN295" s="91"/>
      <c r="BO295" s="91"/>
      <c r="BP295" s="91"/>
      <c r="BQ295" s="91"/>
      <c r="BR295" s="91"/>
      <c r="BS295" s="91"/>
      <c r="BT295" s="91"/>
      <c r="BU295" s="91"/>
      <c r="BV295" s="91"/>
      <c r="BW295" s="90"/>
      <c r="BX295" s="90"/>
      <c r="BY295" s="90"/>
      <c r="BZ295" s="92"/>
      <c r="CA295" s="92"/>
      <c r="CB295" s="92"/>
      <c r="CC295" s="92"/>
      <c r="CD295" s="92"/>
      <c r="CE295" s="92"/>
      <c r="CF295" s="92"/>
      <c r="CG295" s="92"/>
      <c r="CH295" s="92"/>
      <c r="CI295" s="92"/>
      <c r="CJ295" s="92"/>
      <c r="CK295" s="92"/>
      <c r="CL295" s="92"/>
      <c r="CM295" s="92"/>
      <c r="CN295" s="92"/>
      <c r="CO295" s="92"/>
      <c r="CP295" s="92"/>
      <c r="CQ295" s="92"/>
      <c r="CR295" s="92"/>
      <c r="CS295" s="53" t="s">
        <v>4399</v>
      </c>
      <c r="CT295" s="92"/>
      <c r="CU295" s="92"/>
      <c r="CV295" s="92"/>
      <c r="CW295" s="92"/>
      <c r="CX295" s="92"/>
      <c r="CY295" s="92"/>
      <c r="CZ295" s="92"/>
      <c r="DA295" s="92"/>
      <c r="DB295" s="92"/>
      <c r="DC295" s="92"/>
      <c r="DD295" s="92"/>
      <c r="DE295" s="92"/>
    </row>
    <row r="296" spans="34:109" hidden="1">
      <c r="AH296" s="90"/>
      <c r="AI296" s="90"/>
      <c r="AJ296" s="90"/>
      <c r="AK296" s="90"/>
      <c r="AL296" s="47" t="str">
        <f t="shared" si="8"/>
        <v/>
      </c>
      <c r="AM296" s="47" t="str">
        <f t="shared" si="9"/>
        <v/>
      </c>
      <c r="AO296" s="90"/>
      <c r="AP296" s="43">
        <v>294</v>
      </c>
      <c r="AQ296" s="91"/>
      <c r="AR296" s="91"/>
      <c r="AS296" s="91"/>
      <c r="AT296" s="91"/>
      <c r="AU296" s="91"/>
      <c r="AV296" s="91"/>
      <c r="AW296" s="91"/>
      <c r="AX296" s="91"/>
      <c r="AY296" s="91"/>
      <c r="AZ296" s="91"/>
      <c r="BA296" s="91"/>
      <c r="BB296" s="91"/>
      <c r="BC296" s="91"/>
      <c r="BD296" s="91"/>
      <c r="BE296" s="91"/>
      <c r="BF296" s="91"/>
      <c r="BG296" s="91"/>
      <c r="BH296" s="91"/>
      <c r="BI296" s="91"/>
      <c r="BJ296" s="51" t="s">
        <v>4400</v>
      </c>
      <c r="BK296" s="91"/>
      <c r="BL296" s="91"/>
      <c r="BM296" s="91"/>
      <c r="BN296" s="91"/>
      <c r="BO296" s="91"/>
      <c r="BP296" s="91"/>
      <c r="BQ296" s="91"/>
      <c r="BR296" s="91"/>
      <c r="BS296" s="91"/>
      <c r="BT296" s="91"/>
      <c r="BU296" s="91"/>
      <c r="BV296" s="91"/>
      <c r="BW296" s="90"/>
      <c r="BX296" s="90"/>
      <c r="BY296" s="90"/>
      <c r="BZ296" s="92"/>
      <c r="CA296" s="92"/>
      <c r="CB296" s="92"/>
      <c r="CC296" s="92"/>
      <c r="CD296" s="92"/>
      <c r="CE296" s="92"/>
      <c r="CF296" s="92"/>
      <c r="CG296" s="92"/>
      <c r="CH296" s="92"/>
      <c r="CI296" s="92"/>
      <c r="CJ296" s="92"/>
      <c r="CK296" s="92"/>
      <c r="CL296" s="92"/>
      <c r="CM296" s="92"/>
      <c r="CN296" s="92"/>
      <c r="CO296" s="92"/>
      <c r="CP296" s="92"/>
      <c r="CQ296" s="92"/>
      <c r="CR296" s="92"/>
      <c r="CS296" s="53" t="s">
        <v>4401</v>
      </c>
      <c r="CT296" s="92"/>
      <c r="CU296" s="92"/>
      <c r="CV296" s="92"/>
      <c r="CW296" s="92"/>
      <c r="CX296" s="92"/>
      <c r="CY296" s="92"/>
      <c r="CZ296" s="92"/>
      <c r="DA296" s="92"/>
      <c r="DB296" s="92"/>
      <c r="DC296" s="92"/>
      <c r="DD296" s="92"/>
      <c r="DE296" s="92"/>
    </row>
    <row r="297" spans="34:109" hidden="1">
      <c r="AH297" s="90"/>
      <c r="AI297" s="90"/>
      <c r="AJ297" s="90"/>
      <c r="AK297" s="90"/>
      <c r="AL297" s="47" t="str">
        <f t="shared" si="8"/>
        <v/>
      </c>
      <c r="AM297" s="47" t="str">
        <f t="shared" si="9"/>
        <v/>
      </c>
      <c r="AO297" s="90"/>
      <c r="AP297" s="43">
        <v>295</v>
      </c>
      <c r="AQ297" s="91"/>
      <c r="AR297" s="91"/>
      <c r="AS297" s="91"/>
      <c r="AT297" s="91"/>
      <c r="AU297" s="91"/>
      <c r="AV297" s="91"/>
      <c r="AW297" s="91"/>
      <c r="AX297" s="91"/>
      <c r="AY297" s="91"/>
      <c r="AZ297" s="91"/>
      <c r="BA297" s="91"/>
      <c r="BB297" s="91"/>
      <c r="BC297" s="91"/>
      <c r="BD297" s="91"/>
      <c r="BE297" s="91"/>
      <c r="BF297" s="91"/>
      <c r="BG297" s="91"/>
      <c r="BH297" s="91"/>
      <c r="BI297" s="91"/>
      <c r="BJ297" s="51" t="s">
        <v>4402</v>
      </c>
      <c r="BK297" s="91"/>
      <c r="BL297" s="91"/>
      <c r="BM297" s="91"/>
      <c r="BN297" s="91"/>
      <c r="BO297" s="91"/>
      <c r="BP297" s="91"/>
      <c r="BQ297" s="91"/>
      <c r="BR297" s="91"/>
      <c r="BS297" s="91"/>
      <c r="BT297" s="91"/>
      <c r="BU297" s="91"/>
      <c r="BV297" s="91"/>
      <c r="BW297" s="90"/>
      <c r="BX297" s="90"/>
      <c r="BY297" s="90"/>
      <c r="BZ297" s="92"/>
      <c r="CA297" s="92"/>
      <c r="CB297" s="92"/>
      <c r="CC297" s="92"/>
      <c r="CD297" s="92"/>
      <c r="CE297" s="92"/>
      <c r="CF297" s="92"/>
      <c r="CG297" s="92"/>
      <c r="CH297" s="92"/>
      <c r="CI297" s="92"/>
      <c r="CJ297" s="92"/>
      <c r="CK297" s="92"/>
      <c r="CL297" s="92"/>
      <c r="CM297" s="92"/>
      <c r="CN297" s="92"/>
      <c r="CO297" s="92"/>
      <c r="CP297" s="92"/>
      <c r="CQ297" s="92"/>
      <c r="CR297" s="92"/>
      <c r="CS297" s="53" t="s">
        <v>4403</v>
      </c>
      <c r="CT297" s="92"/>
      <c r="CU297" s="92"/>
      <c r="CV297" s="92"/>
      <c r="CW297" s="92"/>
      <c r="CX297" s="92"/>
      <c r="CY297" s="92"/>
      <c r="CZ297" s="92"/>
      <c r="DA297" s="92"/>
      <c r="DB297" s="92"/>
      <c r="DC297" s="92"/>
      <c r="DD297" s="92"/>
      <c r="DE297" s="92"/>
    </row>
    <row r="298" spans="34:109" hidden="1">
      <c r="AH298" s="90"/>
      <c r="AI298" s="90"/>
      <c r="AJ298" s="90"/>
      <c r="AK298" s="90"/>
      <c r="AL298" s="47" t="str">
        <f t="shared" si="8"/>
        <v/>
      </c>
      <c r="AM298" s="47" t="str">
        <f t="shared" si="9"/>
        <v/>
      </c>
      <c r="AO298" s="90"/>
      <c r="AP298" s="43">
        <v>296</v>
      </c>
      <c r="AQ298" s="91"/>
      <c r="AR298" s="91"/>
      <c r="AS298" s="91"/>
      <c r="AT298" s="91"/>
      <c r="AU298" s="91"/>
      <c r="AV298" s="91"/>
      <c r="AW298" s="91"/>
      <c r="AX298" s="91"/>
      <c r="AY298" s="91"/>
      <c r="AZ298" s="91"/>
      <c r="BA298" s="91"/>
      <c r="BB298" s="91"/>
      <c r="BC298" s="91"/>
      <c r="BD298" s="91"/>
      <c r="BE298" s="91"/>
      <c r="BF298" s="91"/>
      <c r="BG298" s="91"/>
      <c r="BH298" s="91"/>
      <c r="BI298" s="91"/>
      <c r="BJ298" s="51" t="s">
        <v>4404</v>
      </c>
      <c r="BK298" s="91"/>
      <c r="BL298" s="91"/>
      <c r="BM298" s="91"/>
      <c r="BN298" s="91"/>
      <c r="BO298" s="91"/>
      <c r="BP298" s="91"/>
      <c r="BQ298" s="91"/>
      <c r="BR298" s="91"/>
      <c r="BS298" s="91"/>
      <c r="BT298" s="91"/>
      <c r="BU298" s="91"/>
      <c r="BV298" s="91"/>
      <c r="BW298" s="90"/>
      <c r="BX298" s="90"/>
      <c r="BY298" s="90"/>
      <c r="BZ298" s="92"/>
      <c r="CA298" s="92"/>
      <c r="CB298" s="92"/>
      <c r="CC298" s="92"/>
      <c r="CD298" s="92"/>
      <c r="CE298" s="92"/>
      <c r="CF298" s="92"/>
      <c r="CG298" s="92"/>
      <c r="CH298" s="92"/>
      <c r="CI298" s="92"/>
      <c r="CJ298" s="92"/>
      <c r="CK298" s="92"/>
      <c r="CL298" s="92"/>
      <c r="CM298" s="92"/>
      <c r="CN298" s="92"/>
      <c r="CO298" s="92"/>
      <c r="CP298" s="92"/>
      <c r="CQ298" s="92"/>
      <c r="CR298" s="92"/>
      <c r="CS298" s="53" t="s">
        <v>4405</v>
      </c>
      <c r="CT298" s="92"/>
      <c r="CU298" s="92"/>
      <c r="CV298" s="92"/>
      <c r="CW298" s="92"/>
      <c r="CX298" s="92"/>
      <c r="CY298" s="92"/>
      <c r="CZ298" s="92"/>
      <c r="DA298" s="92"/>
      <c r="DB298" s="92"/>
      <c r="DC298" s="92"/>
      <c r="DD298" s="92"/>
      <c r="DE298" s="92"/>
    </row>
    <row r="299" spans="34:109" hidden="1">
      <c r="AH299" s="90"/>
      <c r="AI299" s="90"/>
      <c r="AJ299" s="90"/>
      <c r="AK299" s="90"/>
      <c r="AL299" s="47" t="str">
        <f t="shared" si="8"/>
        <v/>
      </c>
      <c r="AM299" s="47" t="str">
        <f t="shared" si="9"/>
        <v/>
      </c>
      <c r="AO299" s="90"/>
      <c r="AP299" s="43">
        <v>297</v>
      </c>
      <c r="AQ299" s="91"/>
      <c r="AR299" s="91"/>
      <c r="AS299" s="91"/>
      <c r="AT299" s="91"/>
      <c r="AU299" s="91"/>
      <c r="AV299" s="91"/>
      <c r="AW299" s="91"/>
      <c r="AX299" s="91"/>
      <c r="AY299" s="91"/>
      <c r="AZ299" s="91"/>
      <c r="BA299" s="91"/>
      <c r="BB299" s="91"/>
      <c r="BC299" s="91"/>
      <c r="BD299" s="91"/>
      <c r="BE299" s="91"/>
      <c r="BF299" s="91"/>
      <c r="BG299" s="91"/>
      <c r="BH299" s="91"/>
      <c r="BI299" s="91"/>
      <c r="BJ299" s="51" t="s">
        <v>4406</v>
      </c>
      <c r="BK299" s="91"/>
      <c r="BL299" s="91"/>
      <c r="BM299" s="91"/>
      <c r="BN299" s="91"/>
      <c r="BO299" s="91"/>
      <c r="BP299" s="91"/>
      <c r="BQ299" s="91"/>
      <c r="BR299" s="91"/>
      <c r="BS299" s="91"/>
      <c r="BT299" s="91"/>
      <c r="BU299" s="91"/>
      <c r="BV299" s="91"/>
      <c r="BW299" s="90"/>
      <c r="BX299" s="90"/>
      <c r="BY299" s="90"/>
      <c r="BZ299" s="92"/>
      <c r="CA299" s="92"/>
      <c r="CB299" s="92"/>
      <c r="CC299" s="92"/>
      <c r="CD299" s="92"/>
      <c r="CE299" s="92"/>
      <c r="CF299" s="92"/>
      <c r="CG299" s="92"/>
      <c r="CH299" s="92"/>
      <c r="CI299" s="92"/>
      <c r="CJ299" s="92"/>
      <c r="CK299" s="92"/>
      <c r="CL299" s="92"/>
      <c r="CM299" s="92"/>
      <c r="CN299" s="92"/>
      <c r="CO299" s="92"/>
      <c r="CP299" s="92"/>
      <c r="CQ299" s="92"/>
      <c r="CR299" s="92"/>
      <c r="CS299" s="53" t="s">
        <v>4407</v>
      </c>
      <c r="CT299" s="92"/>
      <c r="CU299" s="92"/>
      <c r="CV299" s="92"/>
      <c r="CW299" s="92"/>
      <c r="CX299" s="92"/>
      <c r="CY299" s="92"/>
      <c r="CZ299" s="92"/>
      <c r="DA299" s="92"/>
      <c r="DB299" s="92"/>
      <c r="DC299" s="92"/>
      <c r="DD299" s="92"/>
      <c r="DE299" s="92"/>
    </row>
    <row r="300" spans="34:109" hidden="1">
      <c r="AH300" s="90"/>
      <c r="AI300" s="90"/>
      <c r="AJ300" s="90"/>
      <c r="AK300" s="90"/>
      <c r="AL300" s="47" t="str">
        <f t="shared" si="8"/>
        <v/>
      </c>
      <c r="AM300" s="47" t="str">
        <f t="shared" si="9"/>
        <v/>
      </c>
      <c r="AO300" s="90"/>
      <c r="AP300" s="43">
        <v>298</v>
      </c>
      <c r="AQ300" s="91"/>
      <c r="AR300" s="91"/>
      <c r="AS300" s="91"/>
      <c r="AT300" s="91"/>
      <c r="AU300" s="91"/>
      <c r="AV300" s="91"/>
      <c r="AW300" s="91"/>
      <c r="AX300" s="91"/>
      <c r="AY300" s="91"/>
      <c r="AZ300" s="91"/>
      <c r="BA300" s="91"/>
      <c r="BB300" s="91"/>
      <c r="BC300" s="91"/>
      <c r="BD300" s="91"/>
      <c r="BE300" s="91"/>
      <c r="BF300" s="91"/>
      <c r="BG300" s="91"/>
      <c r="BH300" s="91"/>
      <c r="BI300" s="91"/>
      <c r="BJ300" s="51" t="s">
        <v>4408</v>
      </c>
      <c r="BK300" s="91"/>
      <c r="BL300" s="91"/>
      <c r="BM300" s="91"/>
      <c r="BN300" s="91"/>
      <c r="BO300" s="91"/>
      <c r="BP300" s="91"/>
      <c r="BQ300" s="91"/>
      <c r="BR300" s="91"/>
      <c r="BS300" s="91"/>
      <c r="BT300" s="91"/>
      <c r="BU300" s="91"/>
      <c r="BV300" s="91"/>
      <c r="BW300" s="90"/>
      <c r="BX300" s="90"/>
      <c r="BY300" s="90"/>
      <c r="BZ300" s="92"/>
      <c r="CA300" s="92"/>
      <c r="CB300" s="92"/>
      <c r="CC300" s="92"/>
      <c r="CD300" s="92"/>
      <c r="CE300" s="92"/>
      <c r="CF300" s="92"/>
      <c r="CG300" s="92"/>
      <c r="CH300" s="92"/>
      <c r="CI300" s="92"/>
      <c r="CJ300" s="92"/>
      <c r="CK300" s="92"/>
      <c r="CL300" s="92"/>
      <c r="CM300" s="92"/>
      <c r="CN300" s="92"/>
      <c r="CO300" s="92"/>
      <c r="CP300" s="92"/>
      <c r="CQ300" s="92"/>
      <c r="CR300" s="92"/>
      <c r="CS300" s="53" t="s">
        <v>4409</v>
      </c>
      <c r="CT300" s="92"/>
      <c r="CU300" s="92"/>
      <c r="CV300" s="92"/>
      <c r="CW300" s="92"/>
      <c r="CX300" s="92"/>
      <c r="CY300" s="92"/>
      <c r="CZ300" s="92"/>
      <c r="DA300" s="92"/>
      <c r="DB300" s="92"/>
      <c r="DC300" s="92"/>
      <c r="DD300" s="92"/>
      <c r="DE300" s="92"/>
    </row>
    <row r="301" spans="34:109" hidden="1">
      <c r="AH301" s="90"/>
      <c r="AI301" s="90"/>
      <c r="AJ301" s="90"/>
      <c r="AK301" s="90"/>
      <c r="AL301" s="47" t="str">
        <f t="shared" si="8"/>
        <v/>
      </c>
      <c r="AM301" s="47" t="str">
        <f t="shared" si="9"/>
        <v/>
      </c>
      <c r="AO301" s="90"/>
      <c r="AP301" s="43">
        <v>299</v>
      </c>
      <c r="AQ301" s="91"/>
      <c r="AR301" s="91"/>
      <c r="AS301" s="91"/>
      <c r="AT301" s="91"/>
      <c r="AU301" s="91"/>
      <c r="AV301" s="91"/>
      <c r="AW301" s="91"/>
      <c r="AX301" s="91"/>
      <c r="AY301" s="91"/>
      <c r="AZ301" s="91"/>
      <c r="BA301" s="91"/>
      <c r="BB301" s="91"/>
      <c r="BC301" s="91"/>
      <c r="BD301" s="91"/>
      <c r="BE301" s="91"/>
      <c r="BF301" s="91"/>
      <c r="BG301" s="91"/>
      <c r="BH301" s="91"/>
      <c r="BI301" s="91"/>
      <c r="BJ301" s="51" t="s">
        <v>4410</v>
      </c>
      <c r="BK301" s="91"/>
      <c r="BL301" s="91"/>
      <c r="BM301" s="91"/>
      <c r="BN301" s="91"/>
      <c r="BO301" s="91"/>
      <c r="BP301" s="91"/>
      <c r="BQ301" s="91"/>
      <c r="BR301" s="91"/>
      <c r="BS301" s="91"/>
      <c r="BT301" s="91"/>
      <c r="BU301" s="91"/>
      <c r="BV301" s="91"/>
      <c r="BW301" s="90"/>
      <c r="BX301" s="90"/>
      <c r="BY301" s="90"/>
      <c r="BZ301" s="92"/>
      <c r="CA301" s="92"/>
      <c r="CB301" s="92"/>
      <c r="CC301" s="92"/>
      <c r="CD301" s="92"/>
      <c r="CE301" s="92"/>
      <c r="CF301" s="92"/>
      <c r="CG301" s="92"/>
      <c r="CH301" s="92"/>
      <c r="CI301" s="92"/>
      <c r="CJ301" s="92"/>
      <c r="CK301" s="92"/>
      <c r="CL301" s="92"/>
      <c r="CM301" s="92"/>
      <c r="CN301" s="92"/>
      <c r="CO301" s="92"/>
      <c r="CP301" s="92"/>
      <c r="CQ301" s="92"/>
      <c r="CR301" s="92"/>
      <c r="CS301" s="53" t="s">
        <v>4411</v>
      </c>
      <c r="CT301" s="92"/>
      <c r="CU301" s="92"/>
      <c r="CV301" s="92"/>
      <c r="CW301" s="92"/>
      <c r="CX301" s="92"/>
      <c r="CY301" s="92"/>
      <c r="CZ301" s="92"/>
      <c r="DA301" s="92"/>
      <c r="DB301" s="92"/>
      <c r="DC301" s="92"/>
      <c r="DD301" s="92"/>
      <c r="DE301" s="92"/>
    </row>
    <row r="302" spans="34:109" hidden="1">
      <c r="AH302" s="90"/>
      <c r="AI302" s="90"/>
      <c r="AJ302" s="90"/>
      <c r="AK302" s="90"/>
      <c r="AL302" s="47" t="str">
        <f t="shared" si="8"/>
        <v/>
      </c>
      <c r="AM302" s="47" t="str">
        <f t="shared" si="9"/>
        <v/>
      </c>
      <c r="AO302" s="90"/>
      <c r="AP302" s="43">
        <v>300</v>
      </c>
      <c r="AQ302" s="91"/>
      <c r="AR302" s="91"/>
      <c r="AS302" s="91"/>
      <c r="AT302" s="91"/>
      <c r="AU302" s="91"/>
      <c r="AV302" s="91"/>
      <c r="AW302" s="91"/>
      <c r="AX302" s="91"/>
      <c r="AY302" s="91"/>
      <c r="AZ302" s="91"/>
      <c r="BA302" s="91"/>
      <c r="BB302" s="91"/>
      <c r="BC302" s="91"/>
      <c r="BD302" s="91"/>
      <c r="BE302" s="91"/>
      <c r="BF302" s="91"/>
      <c r="BG302" s="91"/>
      <c r="BH302" s="91"/>
      <c r="BI302" s="91"/>
      <c r="BJ302" s="51" t="s">
        <v>4412</v>
      </c>
      <c r="BK302" s="91"/>
      <c r="BL302" s="91"/>
      <c r="BM302" s="91"/>
      <c r="BN302" s="91"/>
      <c r="BO302" s="91"/>
      <c r="BP302" s="91"/>
      <c r="BQ302" s="91"/>
      <c r="BR302" s="91"/>
      <c r="BS302" s="91"/>
      <c r="BT302" s="91"/>
      <c r="BU302" s="91"/>
      <c r="BV302" s="91"/>
      <c r="BW302" s="90"/>
      <c r="BX302" s="90"/>
      <c r="BY302" s="90"/>
      <c r="BZ302" s="92"/>
      <c r="CA302" s="92"/>
      <c r="CB302" s="92"/>
      <c r="CC302" s="92"/>
      <c r="CD302" s="92"/>
      <c r="CE302" s="92"/>
      <c r="CF302" s="92"/>
      <c r="CG302" s="92"/>
      <c r="CH302" s="92"/>
      <c r="CI302" s="92"/>
      <c r="CJ302" s="92"/>
      <c r="CK302" s="92"/>
      <c r="CL302" s="92"/>
      <c r="CM302" s="92"/>
      <c r="CN302" s="92"/>
      <c r="CO302" s="92"/>
      <c r="CP302" s="92"/>
      <c r="CQ302" s="92"/>
      <c r="CR302" s="92"/>
      <c r="CS302" s="53" t="s">
        <v>4413</v>
      </c>
      <c r="CT302" s="92"/>
      <c r="CU302" s="92"/>
      <c r="CV302" s="92"/>
      <c r="CW302" s="92"/>
      <c r="CX302" s="92"/>
      <c r="CY302" s="92"/>
      <c r="CZ302" s="92"/>
      <c r="DA302" s="92"/>
      <c r="DB302" s="92"/>
      <c r="DC302" s="92"/>
      <c r="DD302" s="92"/>
      <c r="DE302" s="92"/>
    </row>
    <row r="303" spans="34:109" hidden="1">
      <c r="AH303" s="90"/>
      <c r="AI303" s="90"/>
      <c r="AJ303" s="90"/>
      <c r="AK303" s="90"/>
      <c r="AL303" s="47" t="str">
        <f t="shared" si="8"/>
        <v/>
      </c>
      <c r="AM303" s="47" t="str">
        <f t="shared" si="9"/>
        <v/>
      </c>
      <c r="AO303" s="90"/>
      <c r="AP303" s="43">
        <v>301</v>
      </c>
      <c r="AQ303" s="91"/>
      <c r="AR303" s="91"/>
      <c r="AS303" s="91"/>
      <c r="AT303" s="91"/>
      <c r="AU303" s="91"/>
      <c r="AV303" s="91"/>
      <c r="AW303" s="91"/>
      <c r="AX303" s="91"/>
      <c r="AY303" s="91"/>
      <c r="AZ303" s="91"/>
      <c r="BA303" s="91"/>
      <c r="BB303" s="91"/>
      <c r="BC303" s="91"/>
      <c r="BD303" s="91"/>
      <c r="BE303" s="91"/>
      <c r="BF303" s="91"/>
      <c r="BG303" s="91"/>
      <c r="BH303" s="91"/>
      <c r="BI303" s="91"/>
      <c r="BJ303" s="51" t="s">
        <v>4414</v>
      </c>
      <c r="BK303" s="91"/>
      <c r="BL303" s="91"/>
      <c r="BM303" s="91"/>
      <c r="BN303" s="91"/>
      <c r="BO303" s="91"/>
      <c r="BP303" s="91"/>
      <c r="BQ303" s="91"/>
      <c r="BR303" s="91"/>
      <c r="BS303" s="91"/>
      <c r="BT303" s="91"/>
      <c r="BU303" s="91"/>
      <c r="BV303" s="91"/>
      <c r="BW303" s="90"/>
      <c r="BX303" s="90"/>
      <c r="BY303" s="90"/>
      <c r="BZ303" s="92"/>
      <c r="CA303" s="92"/>
      <c r="CB303" s="92"/>
      <c r="CC303" s="92"/>
      <c r="CD303" s="92"/>
      <c r="CE303" s="92"/>
      <c r="CF303" s="92"/>
      <c r="CG303" s="92"/>
      <c r="CH303" s="92"/>
      <c r="CI303" s="92"/>
      <c r="CJ303" s="92"/>
      <c r="CK303" s="92"/>
      <c r="CL303" s="92"/>
      <c r="CM303" s="92"/>
      <c r="CN303" s="92"/>
      <c r="CO303" s="92"/>
      <c r="CP303" s="92"/>
      <c r="CQ303" s="92"/>
      <c r="CR303" s="92"/>
      <c r="CS303" s="53" t="s">
        <v>4415</v>
      </c>
      <c r="CT303" s="92"/>
      <c r="CU303" s="92"/>
      <c r="CV303" s="92"/>
      <c r="CW303" s="92"/>
      <c r="CX303" s="92"/>
      <c r="CY303" s="92"/>
      <c r="CZ303" s="92"/>
      <c r="DA303" s="92"/>
      <c r="DB303" s="92"/>
      <c r="DC303" s="92"/>
      <c r="DD303" s="92"/>
      <c r="DE303" s="92"/>
    </row>
    <row r="304" spans="34:109" hidden="1">
      <c r="AH304" s="90"/>
      <c r="AI304" s="90"/>
      <c r="AJ304" s="90"/>
      <c r="AK304" s="90"/>
      <c r="AL304" s="47" t="str">
        <f t="shared" si="8"/>
        <v/>
      </c>
      <c r="AM304" s="47" t="str">
        <f t="shared" si="9"/>
        <v/>
      </c>
      <c r="AO304" s="90"/>
      <c r="AP304" s="43">
        <v>302</v>
      </c>
      <c r="AQ304" s="91"/>
      <c r="AR304" s="91"/>
      <c r="AS304" s="91"/>
      <c r="AT304" s="91"/>
      <c r="AU304" s="91"/>
      <c r="AV304" s="91"/>
      <c r="AW304" s="91"/>
      <c r="AX304" s="91"/>
      <c r="AY304" s="91"/>
      <c r="AZ304" s="91"/>
      <c r="BA304" s="91"/>
      <c r="BB304" s="91"/>
      <c r="BC304" s="91"/>
      <c r="BD304" s="91"/>
      <c r="BE304" s="91"/>
      <c r="BF304" s="91"/>
      <c r="BG304" s="91"/>
      <c r="BH304" s="91"/>
      <c r="BI304" s="91"/>
      <c r="BJ304" s="51" t="s">
        <v>4416</v>
      </c>
      <c r="BK304" s="91"/>
      <c r="BL304" s="91"/>
      <c r="BM304" s="91"/>
      <c r="BN304" s="91"/>
      <c r="BO304" s="91"/>
      <c r="BP304" s="91"/>
      <c r="BQ304" s="91"/>
      <c r="BR304" s="91"/>
      <c r="BS304" s="91"/>
      <c r="BT304" s="91"/>
      <c r="BU304" s="91"/>
      <c r="BV304" s="91"/>
      <c r="BW304" s="90"/>
      <c r="BX304" s="90"/>
      <c r="BY304" s="90"/>
      <c r="BZ304" s="92"/>
      <c r="CA304" s="92"/>
      <c r="CB304" s="92"/>
      <c r="CC304" s="92"/>
      <c r="CD304" s="92"/>
      <c r="CE304" s="92"/>
      <c r="CF304" s="92"/>
      <c r="CG304" s="92"/>
      <c r="CH304" s="92"/>
      <c r="CI304" s="92"/>
      <c r="CJ304" s="92"/>
      <c r="CK304" s="92"/>
      <c r="CL304" s="92"/>
      <c r="CM304" s="92"/>
      <c r="CN304" s="92"/>
      <c r="CO304" s="92"/>
      <c r="CP304" s="92"/>
      <c r="CQ304" s="92"/>
      <c r="CR304" s="92"/>
      <c r="CS304" s="53" t="s">
        <v>4417</v>
      </c>
      <c r="CT304" s="92"/>
      <c r="CU304" s="92"/>
      <c r="CV304" s="92"/>
      <c r="CW304" s="92"/>
      <c r="CX304" s="92"/>
      <c r="CY304" s="92"/>
      <c r="CZ304" s="92"/>
      <c r="DA304" s="92"/>
      <c r="DB304" s="92"/>
      <c r="DC304" s="92"/>
      <c r="DD304" s="92"/>
      <c r="DE304" s="92"/>
    </row>
    <row r="305" spans="34:109" hidden="1">
      <c r="AH305" s="90"/>
      <c r="AI305" s="90"/>
      <c r="AJ305" s="90"/>
      <c r="AK305" s="90"/>
      <c r="AL305" s="47" t="str">
        <f t="shared" si="8"/>
        <v/>
      </c>
      <c r="AM305" s="47" t="str">
        <f t="shared" si="9"/>
        <v/>
      </c>
      <c r="AO305" s="90"/>
      <c r="AP305" s="43">
        <v>303</v>
      </c>
      <c r="AQ305" s="91"/>
      <c r="AR305" s="91"/>
      <c r="AS305" s="91"/>
      <c r="AT305" s="91"/>
      <c r="AU305" s="91"/>
      <c r="AV305" s="91"/>
      <c r="AW305" s="91"/>
      <c r="AX305" s="91"/>
      <c r="AY305" s="91"/>
      <c r="AZ305" s="91"/>
      <c r="BA305" s="91"/>
      <c r="BB305" s="91"/>
      <c r="BC305" s="91"/>
      <c r="BD305" s="91"/>
      <c r="BE305" s="91"/>
      <c r="BF305" s="91"/>
      <c r="BG305" s="91"/>
      <c r="BH305" s="91"/>
      <c r="BI305" s="91"/>
      <c r="BJ305" s="51" t="s">
        <v>4418</v>
      </c>
      <c r="BK305" s="91"/>
      <c r="BL305" s="91"/>
      <c r="BM305" s="91"/>
      <c r="BN305" s="91"/>
      <c r="BO305" s="91"/>
      <c r="BP305" s="91"/>
      <c r="BQ305" s="91"/>
      <c r="BR305" s="91"/>
      <c r="BS305" s="91"/>
      <c r="BT305" s="91"/>
      <c r="BU305" s="91"/>
      <c r="BV305" s="91"/>
      <c r="BW305" s="90"/>
      <c r="BX305" s="90"/>
      <c r="BY305" s="90"/>
      <c r="BZ305" s="92"/>
      <c r="CA305" s="92"/>
      <c r="CB305" s="92"/>
      <c r="CC305" s="92"/>
      <c r="CD305" s="92"/>
      <c r="CE305" s="92"/>
      <c r="CF305" s="92"/>
      <c r="CG305" s="92"/>
      <c r="CH305" s="92"/>
      <c r="CI305" s="92"/>
      <c r="CJ305" s="92"/>
      <c r="CK305" s="92"/>
      <c r="CL305" s="92"/>
      <c r="CM305" s="92"/>
      <c r="CN305" s="92"/>
      <c r="CO305" s="92"/>
      <c r="CP305" s="92"/>
      <c r="CQ305" s="92"/>
      <c r="CR305" s="92"/>
      <c r="CS305" s="53" t="s">
        <v>4419</v>
      </c>
      <c r="CT305" s="92"/>
      <c r="CU305" s="92"/>
      <c r="CV305" s="92"/>
      <c r="CW305" s="92"/>
      <c r="CX305" s="92"/>
      <c r="CY305" s="92"/>
      <c r="CZ305" s="92"/>
      <c r="DA305" s="92"/>
      <c r="DB305" s="92"/>
      <c r="DC305" s="92"/>
      <c r="DD305" s="92"/>
      <c r="DE305" s="92"/>
    </row>
    <row r="306" spans="34:109" hidden="1">
      <c r="AH306" s="90"/>
      <c r="AI306" s="90"/>
      <c r="AJ306" s="90"/>
      <c r="AK306" s="90"/>
      <c r="AL306" s="47" t="str">
        <f t="shared" si="8"/>
        <v/>
      </c>
      <c r="AM306" s="47" t="str">
        <f t="shared" si="9"/>
        <v/>
      </c>
      <c r="AO306" s="90"/>
      <c r="AP306" s="43">
        <v>304</v>
      </c>
      <c r="AQ306" s="91"/>
      <c r="AR306" s="91"/>
      <c r="AS306" s="91"/>
      <c r="AT306" s="91"/>
      <c r="AU306" s="91"/>
      <c r="AV306" s="91"/>
      <c r="AW306" s="91"/>
      <c r="AX306" s="91"/>
      <c r="AY306" s="91"/>
      <c r="AZ306" s="91"/>
      <c r="BA306" s="91"/>
      <c r="BB306" s="91"/>
      <c r="BC306" s="91"/>
      <c r="BD306" s="91"/>
      <c r="BE306" s="91"/>
      <c r="BF306" s="91"/>
      <c r="BG306" s="91"/>
      <c r="BH306" s="91"/>
      <c r="BI306" s="91"/>
      <c r="BJ306" s="51" t="s">
        <v>4420</v>
      </c>
      <c r="BK306" s="91"/>
      <c r="BL306" s="91"/>
      <c r="BM306" s="91"/>
      <c r="BN306" s="91"/>
      <c r="BO306" s="91"/>
      <c r="BP306" s="91"/>
      <c r="BQ306" s="91"/>
      <c r="BR306" s="91"/>
      <c r="BS306" s="91"/>
      <c r="BT306" s="91"/>
      <c r="BU306" s="91"/>
      <c r="BV306" s="91"/>
      <c r="BW306" s="90"/>
      <c r="BX306" s="90"/>
      <c r="BY306" s="90"/>
      <c r="BZ306" s="92"/>
      <c r="CA306" s="92"/>
      <c r="CB306" s="92"/>
      <c r="CC306" s="92"/>
      <c r="CD306" s="92"/>
      <c r="CE306" s="92"/>
      <c r="CF306" s="92"/>
      <c r="CG306" s="92"/>
      <c r="CH306" s="92"/>
      <c r="CI306" s="92"/>
      <c r="CJ306" s="92"/>
      <c r="CK306" s="92"/>
      <c r="CL306" s="92"/>
      <c r="CM306" s="92"/>
      <c r="CN306" s="92"/>
      <c r="CO306" s="92"/>
      <c r="CP306" s="92"/>
      <c r="CQ306" s="92"/>
      <c r="CR306" s="92"/>
      <c r="CS306" s="53" t="s">
        <v>4421</v>
      </c>
      <c r="CT306" s="92"/>
      <c r="CU306" s="92"/>
      <c r="CV306" s="92"/>
      <c r="CW306" s="92"/>
      <c r="CX306" s="92"/>
      <c r="CY306" s="92"/>
      <c r="CZ306" s="92"/>
      <c r="DA306" s="92"/>
      <c r="DB306" s="92"/>
      <c r="DC306" s="92"/>
      <c r="DD306" s="92"/>
      <c r="DE306" s="92"/>
    </row>
    <row r="307" spans="34:109" hidden="1">
      <c r="AH307" s="90"/>
      <c r="AI307" s="90"/>
      <c r="AJ307" s="90"/>
      <c r="AK307" s="90"/>
      <c r="AL307" s="47" t="str">
        <f t="shared" si="8"/>
        <v/>
      </c>
      <c r="AM307" s="47" t="str">
        <f t="shared" si="9"/>
        <v/>
      </c>
      <c r="AO307" s="90"/>
      <c r="AP307" s="43">
        <v>305</v>
      </c>
      <c r="AQ307" s="91"/>
      <c r="AR307" s="91"/>
      <c r="AS307" s="91"/>
      <c r="AT307" s="91"/>
      <c r="AU307" s="91"/>
      <c r="AV307" s="91"/>
      <c r="AW307" s="91"/>
      <c r="AX307" s="91"/>
      <c r="AY307" s="91"/>
      <c r="AZ307" s="91"/>
      <c r="BA307" s="91"/>
      <c r="BB307" s="91"/>
      <c r="BC307" s="91"/>
      <c r="BD307" s="91"/>
      <c r="BE307" s="91"/>
      <c r="BF307" s="91"/>
      <c r="BG307" s="91"/>
      <c r="BH307" s="91"/>
      <c r="BI307" s="91"/>
      <c r="BJ307" s="51" t="s">
        <v>4422</v>
      </c>
      <c r="BK307" s="91"/>
      <c r="BL307" s="91"/>
      <c r="BM307" s="91"/>
      <c r="BN307" s="91"/>
      <c r="BO307" s="91"/>
      <c r="BP307" s="91"/>
      <c r="BQ307" s="91"/>
      <c r="BR307" s="91"/>
      <c r="BS307" s="91"/>
      <c r="BT307" s="91"/>
      <c r="BU307" s="91"/>
      <c r="BV307" s="91"/>
      <c r="BW307" s="90"/>
      <c r="BX307" s="90"/>
      <c r="BY307" s="90"/>
      <c r="BZ307" s="92"/>
      <c r="CA307" s="92"/>
      <c r="CB307" s="92"/>
      <c r="CC307" s="92"/>
      <c r="CD307" s="92"/>
      <c r="CE307" s="92"/>
      <c r="CF307" s="92"/>
      <c r="CG307" s="92"/>
      <c r="CH307" s="92"/>
      <c r="CI307" s="92"/>
      <c r="CJ307" s="92"/>
      <c r="CK307" s="92"/>
      <c r="CL307" s="92"/>
      <c r="CM307" s="92"/>
      <c r="CN307" s="92"/>
      <c r="CO307" s="92"/>
      <c r="CP307" s="92"/>
      <c r="CQ307" s="92"/>
      <c r="CR307" s="92"/>
      <c r="CS307" s="53" t="s">
        <v>4423</v>
      </c>
      <c r="CT307" s="92"/>
      <c r="CU307" s="92"/>
      <c r="CV307" s="92"/>
      <c r="CW307" s="92"/>
      <c r="CX307" s="92"/>
      <c r="CY307" s="92"/>
      <c r="CZ307" s="92"/>
      <c r="DA307" s="92"/>
      <c r="DB307" s="92"/>
      <c r="DC307" s="92"/>
      <c r="DD307" s="92"/>
      <c r="DE307" s="92"/>
    </row>
    <row r="308" spans="34:109" hidden="1">
      <c r="AH308" s="90"/>
      <c r="AI308" s="90"/>
      <c r="AJ308" s="90"/>
      <c r="AK308" s="90"/>
      <c r="AL308" s="47" t="str">
        <f t="shared" si="8"/>
        <v/>
      </c>
      <c r="AM308" s="47" t="str">
        <f t="shared" si="9"/>
        <v/>
      </c>
      <c r="AO308" s="90"/>
      <c r="AP308" s="43">
        <v>306</v>
      </c>
      <c r="AQ308" s="91"/>
      <c r="AR308" s="91"/>
      <c r="AS308" s="91"/>
      <c r="AT308" s="91"/>
      <c r="AU308" s="91"/>
      <c r="AV308" s="91"/>
      <c r="AW308" s="91"/>
      <c r="AX308" s="91"/>
      <c r="AY308" s="91"/>
      <c r="AZ308" s="91"/>
      <c r="BA308" s="91"/>
      <c r="BB308" s="91"/>
      <c r="BC308" s="91"/>
      <c r="BD308" s="91"/>
      <c r="BE308" s="91"/>
      <c r="BF308" s="91"/>
      <c r="BG308" s="91"/>
      <c r="BH308" s="91"/>
      <c r="BI308" s="91"/>
      <c r="BJ308" s="51" t="s">
        <v>4424</v>
      </c>
      <c r="BK308" s="91"/>
      <c r="BL308" s="91"/>
      <c r="BM308" s="91"/>
      <c r="BN308" s="91"/>
      <c r="BO308" s="91"/>
      <c r="BP308" s="91"/>
      <c r="BQ308" s="91"/>
      <c r="BR308" s="91"/>
      <c r="BS308" s="91"/>
      <c r="BT308" s="91"/>
      <c r="BU308" s="91"/>
      <c r="BV308" s="91"/>
      <c r="BW308" s="90"/>
      <c r="BX308" s="90"/>
      <c r="BY308" s="90"/>
      <c r="BZ308" s="92"/>
      <c r="CA308" s="92"/>
      <c r="CB308" s="92"/>
      <c r="CC308" s="92"/>
      <c r="CD308" s="92"/>
      <c r="CE308" s="92"/>
      <c r="CF308" s="92"/>
      <c r="CG308" s="92"/>
      <c r="CH308" s="92"/>
      <c r="CI308" s="92"/>
      <c r="CJ308" s="92"/>
      <c r="CK308" s="92"/>
      <c r="CL308" s="92"/>
      <c r="CM308" s="92"/>
      <c r="CN308" s="92"/>
      <c r="CO308" s="92"/>
      <c r="CP308" s="92"/>
      <c r="CQ308" s="92"/>
      <c r="CR308" s="92"/>
      <c r="CS308" s="53" t="s">
        <v>4425</v>
      </c>
      <c r="CT308" s="92"/>
      <c r="CU308" s="92"/>
      <c r="CV308" s="92"/>
      <c r="CW308" s="92"/>
      <c r="CX308" s="92"/>
      <c r="CY308" s="92"/>
      <c r="CZ308" s="92"/>
      <c r="DA308" s="92"/>
      <c r="DB308" s="92"/>
      <c r="DC308" s="92"/>
      <c r="DD308" s="92"/>
      <c r="DE308" s="92"/>
    </row>
    <row r="309" spans="34:109" hidden="1">
      <c r="AH309" s="90"/>
      <c r="AI309" s="90"/>
      <c r="AJ309" s="90"/>
      <c r="AK309" s="90"/>
      <c r="AL309" s="47" t="str">
        <f t="shared" si="8"/>
        <v/>
      </c>
      <c r="AM309" s="47" t="str">
        <f t="shared" si="9"/>
        <v/>
      </c>
      <c r="AO309" s="90"/>
      <c r="AP309" s="43">
        <v>307</v>
      </c>
      <c r="AQ309" s="91"/>
      <c r="AR309" s="91"/>
      <c r="AS309" s="91"/>
      <c r="AT309" s="91"/>
      <c r="AU309" s="91"/>
      <c r="AV309" s="91"/>
      <c r="AW309" s="91"/>
      <c r="AX309" s="91"/>
      <c r="AY309" s="91"/>
      <c r="AZ309" s="91"/>
      <c r="BA309" s="91"/>
      <c r="BB309" s="91"/>
      <c r="BC309" s="91"/>
      <c r="BD309" s="91"/>
      <c r="BE309" s="91"/>
      <c r="BF309" s="91"/>
      <c r="BG309" s="91"/>
      <c r="BH309" s="91"/>
      <c r="BI309" s="91"/>
      <c r="BJ309" s="51" t="s">
        <v>4426</v>
      </c>
      <c r="BK309" s="91"/>
      <c r="BL309" s="91"/>
      <c r="BM309" s="91"/>
      <c r="BN309" s="91"/>
      <c r="BO309" s="91"/>
      <c r="BP309" s="91"/>
      <c r="BQ309" s="91"/>
      <c r="BR309" s="91"/>
      <c r="BS309" s="91"/>
      <c r="BT309" s="91"/>
      <c r="BU309" s="91"/>
      <c r="BV309" s="91"/>
      <c r="BW309" s="90"/>
      <c r="BX309" s="90"/>
      <c r="BY309" s="90"/>
      <c r="BZ309" s="92"/>
      <c r="CA309" s="92"/>
      <c r="CB309" s="92"/>
      <c r="CC309" s="92"/>
      <c r="CD309" s="92"/>
      <c r="CE309" s="92"/>
      <c r="CF309" s="92"/>
      <c r="CG309" s="92"/>
      <c r="CH309" s="92"/>
      <c r="CI309" s="92"/>
      <c r="CJ309" s="92"/>
      <c r="CK309" s="92"/>
      <c r="CL309" s="92"/>
      <c r="CM309" s="92"/>
      <c r="CN309" s="92"/>
      <c r="CO309" s="92"/>
      <c r="CP309" s="92"/>
      <c r="CQ309" s="92"/>
      <c r="CR309" s="92"/>
      <c r="CS309" s="53" t="s">
        <v>4427</v>
      </c>
      <c r="CT309" s="92"/>
      <c r="CU309" s="92"/>
      <c r="CV309" s="92"/>
      <c r="CW309" s="92"/>
      <c r="CX309" s="92"/>
      <c r="CY309" s="92"/>
      <c r="CZ309" s="92"/>
      <c r="DA309" s="92"/>
      <c r="DB309" s="92"/>
      <c r="DC309" s="92"/>
      <c r="DD309" s="92"/>
      <c r="DE309" s="92"/>
    </row>
    <row r="310" spans="34:109" hidden="1">
      <c r="AH310" s="90"/>
      <c r="AI310" s="90"/>
      <c r="AJ310" s="90"/>
      <c r="AK310" s="90"/>
      <c r="AL310" s="47" t="str">
        <f t="shared" si="8"/>
        <v/>
      </c>
      <c r="AM310" s="47" t="str">
        <f t="shared" si="9"/>
        <v/>
      </c>
      <c r="AO310" s="90"/>
      <c r="AP310" s="43">
        <v>308</v>
      </c>
      <c r="AQ310" s="91"/>
      <c r="AR310" s="91"/>
      <c r="AS310" s="91"/>
      <c r="AT310" s="91"/>
      <c r="AU310" s="91"/>
      <c r="AV310" s="91"/>
      <c r="AW310" s="91"/>
      <c r="AX310" s="91"/>
      <c r="AY310" s="91"/>
      <c r="AZ310" s="91"/>
      <c r="BA310" s="91"/>
      <c r="BB310" s="91"/>
      <c r="BC310" s="91"/>
      <c r="BD310" s="91"/>
      <c r="BE310" s="91"/>
      <c r="BF310" s="91"/>
      <c r="BG310" s="91"/>
      <c r="BH310" s="91"/>
      <c r="BI310" s="91"/>
      <c r="BJ310" s="51" t="s">
        <v>4428</v>
      </c>
      <c r="BK310" s="91"/>
      <c r="BL310" s="91"/>
      <c r="BM310" s="91"/>
      <c r="BN310" s="91"/>
      <c r="BO310" s="91"/>
      <c r="BP310" s="91"/>
      <c r="BQ310" s="91"/>
      <c r="BR310" s="91"/>
      <c r="BS310" s="91"/>
      <c r="BT310" s="91"/>
      <c r="BU310" s="91"/>
      <c r="BV310" s="91"/>
      <c r="BW310" s="90"/>
      <c r="BX310" s="90"/>
      <c r="BY310" s="90"/>
      <c r="BZ310" s="92"/>
      <c r="CA310" s="92"/>
      <c r="CB310" s="92"/>
      <c r="CC310" s="92"/>
      <c r="CD310" s="92"/>
      <c r="CE310" s="92"/>
      <c r="CF310" s="92"/>
      <c r="CG310" s="92"/>
      <c r="CH310" s="92"/>
      <c r="CI310" s="92"/>
      <c r="CJ310" s="92"/>
      <c r="CK310" s="92"/>
      <c r="CL310" s="92"/>
      <c r="CM310" s="92"/>
      <c r="CN310" s="92"/>
      <c r="CO310" s="92"/>
      <c r="CP310" s="92"/>
      <c r="CQ310" s="92"/>
      <c r="CR310" s="92"/>
      <c r="CS310" s="53" t="s">
        <v>4429</v>
      </c>
      <c r="CT310" s="92"/>
      <c r="CU310" s="92"/>
      <c r="CV310" s="92"/>
      <c r="CW310" s="92"/>
      <c r="CX310" s="92"/>
      <c r="CY310" s="92"/>
      <c r="CZ310" s="92"/>
      <c r="DA310" s="92"/>
      <c r="DB310" s="92"/>
      <c r="DC310" s="92"/>
      <c r="DD310" s="92"/>
      <c r="DE310" s="92"/>
    </row>
    <row r="311" spans="34:109" hidden="1">
      <c r="AH311" s="90"/>
      <c r="AI311" s="90"/>
      <c r="AJ311" s="90"/>
      <c r="AK311" s="90"/>
      <c r="AL311" s="47" t="str">
        <f t="shared" si="8"/>
        <v/>
      </c>
      <c r="AM311" s="47" t="str">
        <f t="shared" si="9"/>
        <v/>
      </c>
      <c r="AO311" s="90"/>
      <c r="AP311" s="43">
        <v>309</v>
      </c>
      <c r="AQ311" s="91"/>
      <c r="AR311" s="91"/>
      <c r="AS311" s="91"/>
      <c r="AT311" s="91"/>
      <c r="AU311" s="91"/>
      <c r="AV311" s="91"/>
      <c r="AW311" s="91"/>
      <c r="AX311" s="91"/>
      <c r="AY311" s="91"/>
      <c r="AZ311" s="91"/>
      <c r="BA311" s="91"/>
      <c r="BB311" s="91"/>
      <c r="BC311" s="91"/>
      <c r="BD311" s="91"/>
      <c r="BE311" s="91"/>
      <c r="BF311" s="91"/>
      <c r="BG311" s="91"/>
      <c r="BH311" s="91"/>
      <c r="BI311" s="91"/>
      <c r="BJ311" s="51" t="s">
        <v>4430</v>
      </c>
      <c r="BK311" s="91"/>
      <c r="BL311" s="91"/>
      <c r="BM311" s="91"/>
      <c r="BN311" s="91"/>
      <c r="BO311" s="91"/>
      <c r="BP311" s="91"/>
      <c r="BQ311" s="91"/>
      <c r="BR311" s="91"/>
      <c r="BS311" s="91"/>
      <c r="BT311" s="91"/>
      <c r="BU311" s="91"/>
      <c r="BV311" s="91"/>
      <c r="BW311" s="90"/>
      <c r="BX311" s="90"/>
      <c r="BY311" s="90"/>
      <c r="BZ311" s="92"/>
      <c r="CA311" s="92"/>
      <c r="CB311" s="92"/>
      <c r="CC311" s="92"/>
      <c r="CD311" s="92"/>
      <c r="CE311" s="92"/>
      <c r="CF311" s="92"/>
      <c r="CG311" s="92"/>
      <c r="CH311" s="92"/>
      <c r="CI311" s="92"/>
      <c r="CJ311" s="92"/>
      <c r="CK311" s="92"/>
      <c r="CL311" s="92"/>
      <c r="CM311" s="92"/>
      <c r="CN311" s="92"/>
      <c r="CO311" s="92"/>
      <c r="CP311" s="92"/>
      <c r="CQ311" s="92"/>
      <c r="CR311" s="92"/>
      <c r="CS311" s="53" t="s">
        <v>4431</v>
      </c>
      <c r="CT311" s="92"/>
      <c r="CU311" s="92"/>
      <c r="CV311" s="92"/>
      <c r="CW311" s="92"/>
      <c r="CX311" s="92"/>
      <c r="CY311" s="92"/>
      <c r="CZ311" s="92"/>
      <c r="DA311" s="92"/>
      <c r="DB311" s="92"/>
      <c r="DC311" s="92"/>
      <c r="DD311" s="92"/>
      <c r="DE311" s="92"/>
    </row>
    <row r="312" spans="34:109" hidden="1">
      <c r="AH312" s="90"/>
      <c r="AI312" s="90"/>
      <c r="AJ312" s="90"/>
      <c r="AK312" s="90"/>
      <c r="AL312" s="47" t="str">
        <f t="shared" si="8"/>
        <v/>
      </c>
      <c r="AM312" s="47" t="str">
        <f t="shared" si="9"/>
        <v/>
      </c>
      <c r="AO312" s="90"/>
      <c r="AP312" s="43">
        <v>310</v>
      </c>
      <c r="AQ312" s="91"/>
      <c r="AR312" s="91"/>
      <c r="AS312" s="91"/>
      <c r="AT312" s="91"/>
      <c r="AU312" s="91"/>
      <c r="AV312" s="91"/>
      <c r="AW312" s="91"/>
      <c r="AX312" s="91"/>
      <c r="AY312" s="91"/>
      <c r="AZ312" s="91"/>
      <c r="BA312" s="91"/>
      <c r="BB312" s="91"/>
      <c r="BC312" s="91"/>
      <c r="BD312" s="91"/>
      <c r="BE312" s="91"/>
      <c r="BF312" s="91"/>
      <c r="BG312" s="91"/>
      <c r="BH312" s="91"/>
      <c r="BI312" s="91"/>
      <c r="BJ312" s="51" t="s">
        <v>4432</v>
      </c>
      <c r="BK312" s="91"/>
      <c r="BL312" s="91"/>
      <c r="BM312" s="91"/>
      <c r="BN312" s="91"/>
      <c r="BO312" s="91"/>
      <c r="BP312" s="91"/>
      <c r="BQ312" s="91"/>
      <c r="BR312" s="91"/>
      <c r="BS312" s="91"/>
      <c r="BT312" s="91"/>
      <c r="BU312" s="91"/>
      <c r="BV312" s="91"/>
      <c r="BW312" s="90"/>
      <c r="BX312" s="90"/>
      <c r="BY312" s="90"/>
      <c r="BZ312" s="92"/>
      <c r="CA312" s="92"/>
      <c r="CB312" s="92"/>
      <c r="CC312" s="92"/>
      <c r="CD312" s="92"/>
      <c r="CE312" s="92"/>
      <c r="CF312" s="92"/>
      <c r="CG312" s="92"/>
      <c r="CH312" s="92"/>
      <c r="CI312" s="92"/>
      <c r="CJ312" s="92"/>
      <c r="CK312" s="92"/>
      <c r="CL312" s="92"/>
      <c r="CM312" s="92"/>
      <c r="CN312" s="92"/>
      <c r="CO312" s="92"/>
      <c r="CP312" s="92"/>
      <c r="CQ312" s="92"/>
      <c r="CR312" s="92"/>
      <c r="CS312" s="53" t="s">
        <v>4433</v>
      </c>
      <c r="CT312" s="92"/>
      <c r="CU312" s="92"/>
      <c r="CV312" s="92"/>
      <c r="CW312" s="92"/>
      <c r="CX312" s="92"/>
      <c r="CY312" s="92"/>
      <c r="CZ312" s="92"/>
      <c r="DA312" s="92"/>
      <c r="DB312" s="92"/>
      <c r="DC312" s="92"/>
      <c r="DD312" s="92"/>
      <c r="DE312" s="92"/>
    </row>
    <row r="313" spans="34:109" hidden="1">
      <c r="AH313" s="90"/>
      <c r="AI313" s="90"/>
      <c r="AJ313" s="90"/>
      <c r="AK313" s="90"/>
      <c r="AL313" s="47" t="str">
        <f t="shared" si="8"/>
        <v/>
      </c>
      <c r="AM313" s="47" t="str">
        <f t="shared" si="9"/>
        <v/>
      </c>
      <c r="AO313" s="90"/>
      <c r="AP313" s="43">
        <v>311</v>
      </c>
      <c r="AQ313" s="91"/>
      <c r="AR313" s="91"/>
      <c r="AS313" s="91"/>
      <c r="AT313" s="91"/>
      <c r="AU313" s="91"/>
      <c r="AV313" s="91"/>
      <c r="AW313" s="91"/>
      <c r="AX313" s="91"/>
      <c r="AY313" s="91"/>
      <c r="AZ313" s="91"/>
      <c r="BA313" s="91"/>
      <c r="BB313" s="91"/>
      <c r="BC313" s="91"/>
      <c r="BD313" s="91"/>
      <c r="BE313" s="91"/>
      <c r="BF313" s="91"/>
      <c r="BG313" s="91"/>
      <c r="BH313" s="91"/>
      <c r="BI313" s="91"/>
      <c r="BJ313" s="51" t="s">
        <v>4434</v>
      </c>
      <c r="BK313" s="91"/>
      <c r="BL313" s="91"/>
      <c r="BM313" s="91"/>
      <c r="BN313" s="91"/>
      <c r="BO313" s="91"/>
      <c r="BP313" s="91"/>
      <c r="BQ313" s="91"/>
      <c r="BR313" s="91"/>
      <c r="BS313" s="91"/>
      <c r="BT313" s="91"/>
      <c r="BU313" s="91"/>
      <c r="BV313" s="91"/>
      <c r="BW313" s="90"/>
      <c r="BX313" s="90"/>
      <c r="BY313" s="90"/>
      <c r="BZ313" s="92"/>
      <c r="CA313" s="92"/>
      <c r="CB313" s="92"/>
      <c r="CC313" s="92"/>
      <c r="CD313" s="92"/>
      <c r="CE313" s="92"/>
      <c r="CF313" s="92"/>
      <c r="CG313" s="92"/>
      <c r="CH313" s="92"/>
      <c r="CI313" s="92"/>
      <c r="CJ313" s="92"/>
      <c r="CK313" s="92"/>
      <c r="CL313" s="92"/>
      <c r="CM313" s="92"/>
      <c r="CN313" s="92"/>
      <c r="CO313" s="92"/>
      <c r="CP313" s="92"/>
      <c r="CQ313" s="92"/>
      <c r="CR313" s="92"/>
      <c r="CS313" s="53" t="s">
        <v>4435</v>
      </c>
      <c r="CT313" s="92"/>
      <c r="CU313" s="92"/>
      <c r="CV313" s="92"/>
      <c r="CW313" s="92"/>
      <c r="CX313" s="92"/>
      <c r="CY313" s="92"/>
      <c r="CZ313" s="92"/>
      <c r="DA313" s="92"/>
      <c r="DB313" s="92"/>
      <c r="DC313" s="92"/>
      <c r="DD313" s="92"/>
      <c r="DE313" s="92"/>
    </row>
    <row r="314" spans="34:109" hidden="1">
      <c r="AH314" s="90"/>
      <c r="AI314" s="90"/>
      <c r="AJ314" s="90"/>
      <c r="AK314" s="90"/>
      <c r="AL314" s="47" t="str">
        <f t="shared" si="8"/>
        <v/>
      </c>
      <c r="AM314" s="47" t="str">
        <f t="shared" si="9"/>
        <v/>
      </c>
      <c r="AO314" s="90"/>
      <c r="AP314" s="43">
        <v>312</v>
      </c>
      <c r="AQ314" s="91"/>
      <c r="AR314" s="91"/>
      <c r="AS314" s="91"/>
      <c r="AT314" s="91"/>
      <c r="AU314" s="91"/>
      <c r="AV314" s="91"/>
      <c r="AW314" s="91"/>
      <c r="AX314" s="91"/>
      <c r="AY314" s="91"/>
      <c r="AZ314" s="91"/>
      <c r="BA314" s="91"/>
      <c r="BB314" s="91"/>
      <c r="BC314" s="91"/>
      <c r="BD314" s="91"/>
      <c r="BE314" s="91"/>
      <c r="BF314" s="91"/>
      <c r="BG314" s="91"/>
      <c r="BH314" s="91"/>
      <c r="BI314" s="91"/>
      <c r="BJ314" s="51" t="s">
        <v>4436</v>
      </c>
      <c r="BK314" s="91"/>
      <c r="BL314" s="91"/>
      <c r="BM314" s="91"/>
      <c r="BN314" s="91"/>
      <c r="BO314" s="91"/>
      <c r="BP314" s="91"/>
      <c r="BQ314" s="91"/>
      <c r="BR314" s="91"/>
      <c r="BS314" s="91"/>
      <c r="BT314" s="91"/>
      <c r="BU314" s="91"/>
      <c r="BV314" s="91"/>
      <c r="BW314" s="90"/>
      <c r="BX314" s="90"/>
      <c r="BY314" s="90"/>
      <c r="BZ314" s="92"/>
      <c r="CA314" s="92"/>
      <c r="CB314" s="92"/>
      <c r="CC314" s="92"/>
      <c r="CD314" s="92"/>
      <c r="CE314" s="92"/>
      <c r="CF314" s="92"/>
      <c r="CG314" s="92"/>
      <c r="CH314" s="92"/>
      <c r="CI314" s="92"/>
      <c r="CJ314" s="92"/>
      <c r="CK314" s="92"/>
      <c r="CL314" s="92"/>
      <c r="CM314" s="92"/>
      <c r="CN314" s="92"/>
      <c r="CO314" s="92"/>
      <c r="CP314" s="92"/>
      <c r="CQ314" s="92"/>
      <c r="CR314" s="92"/>
      <c r="CS314" s="53" t="s">
        <v>4437</v>
      </c>
      <c r="CT314" s="92"/>
      <c r="CU314" s="92"/>
      <c r="CV314" s="92"/>
      <c r="CW314" s="92"/>
      <c r="CX314" s="92"/>
      <c r="CY314" s="92"/>
      <c r="CZ314" s="92"/>
      <c r="DA314" s="92"/>
      <c r="DB314" s="92"/>
      <c r="DC314" s="92"/>
      <c r="DD314" s="92"/>
      <c r="DE314" s="92"/>
    </row>
    <row r="315" spans="34:109" hidden="1">
      <c r="AH315" s="90"/>
      <c r="AI315" s="90"/>
      <c r="AJ315" s="90"/>
      <c r="AK315" s="90"/>
      <c r="AL315" s="47" t="str">
        <f t="shared" si="8"/>
        <v/>
      </c>
      <c r="AM315" s="47" t="str">
        <f t="shared" si="9"/>
        <v/>
      </c>
      <c r="AO315" s="90"/>
      <c r="AP315" s="43">
        <v>313</v>
      </c>
      <c r="AQ315" s="91"/>
      <c r="AR315" s="91"/>
      <c r="AS315" s="91"/>
      <c r="AT315" s="91"/>
      <c r="AU315" s="91"/>
      <c r="AV315" s="91"/>
      <c r="AW315" s="91"/>
      <c r="AX315" s="91"/>
      <c r="AY315" s="91"/>
      <c r="AZ315" s="91"/>
      <c r="BA315" s="91"/>
      <c r="BB315" s="91"/>
      <c r="BC315" s="91"/>
      <c r="BD315" s="91"/>
      <c r="BE315" s="91"/>
      <c r="BF315" s="91"/>
      <c r="BG315" s="91"/>
      <c r="BH315" s="91"/>
      <c r="BI315" s="91"/>
      <c r="BJ315" s="51" t="s">
        <v>4438</v>
      </c>
      <c r="BK315" s="91"/>
      <c r="BL315" s="91"/>
      <c r="BM315" s="91"/>
      <c r="BN315" s="91"/>
      <c r="BO315" s="91"/>
      <c r="BP315" s="91"/>
      <c r="BQ315" s="91"/>
      <c r="BR315" s="91"/>
      <c r="BS315" s="91"/>
      <c r="BT315" s="91"/>
      <c r="BU315" s="91"/>
      <c r="BV315" s="91"/>
      <c r="BW315" s="90"/>
      <c r="BX315" s="90"/>
      <c r="BY315" s="90"/>
      <c r="BZ315" s="92"/>
      <c r="CA315" s="92"/>
      <c r="CB315" s="92"/>
      <c r="CC315" s="92"/>
      <c r="CD315" s="92"/>
      <c r="CE315" s="92"/>
      <c r="CF315" s="92"/>
      <c r="CG315" s="92"/>
      <c r="CH315" s="92"/>
      <c r="CI315" s="92"/>
      <c r="CJ315" s="92"/>
      <c r="CK315" s="92"/>
      <c r="CL315" s="92"/>
      <c r="CM315" s="92"/>
      <c r="CN315" s="92"/>
      <c r="CO315" s="92"/>
      <c r="CP315" s="92"/>
      <c r="CQ315" s="92"/>
      <c r="CR315" s="92"/>
      <c r="CS315" s="53" t="s">
        <v>4439</v>
      </c>
      <c r="CT315" s="92"/>
      <c r="CU315" s="92"/>
      <c r="CV315" s="92"/>
      <c r="CW315" s="92"/>
      <c r="CX315" s="92"/>
      <c r="CY315" s="92"/>
      <c r="CZ315" s="92"/>
      <c r="DA315" s="92"/>
      <c r="DB315" s="92"/>
      <c r="DC315" s="92"/>
      <c r="DD315" s="92"/>
      <c r="DE315" s="92"/>
    </row>
    <row r="316" spans="34:109" hidden="1">
      <c r="AH316" s="90"/>
      <c r="AI316" s="90"/>
      <c r="AJ316" s="90"/>
      <c r="AK316" s="90"/>
      <c r="AL316" s="47" t="str">
        <f t="shared" si="8"/>
        <v/>
      </c>
      <c r="AM316" s="47" t="str">
        <f t="shared" si="9"/>
        <v/>
      </c>
      <c r="AO316" s="90"/>
      <c r="AP316" s="43">
        <v>314</v>
      </c>
      <c r="AQ316" s="91"/>
      <c r="AR316" s="91"/>
      <c r="AS316" s="91"/>
      <c r="AT316" s="91"/>
      <c r="AU316" s="91"/>
      <c r="AV316" s="91"/>
      <c r="AW316" s="91"/>
      <c r="AX316" s="91"/>
      <c r="AY316" s="91"/>
      <c r="AZ316" s="91"/>
      <c r="BA316" s="91"/>
      <c r="BB316" s="91"/>
      <c r="BC316" s="91"/>
      <c r="BD316" s="91"/>
      <c r="BE316" s="91"/>
      <c r="BF316" s="91"/>
      <c r="BG316" s="91"/>
      <c r="BH316" s="91"/>
      <c r="BI316" s="91"/>
      <c r="BJ316" s="51" t="s">
        <v>4440</v>
      </c>
      <c r="BK316" s="91"/>
      <c r="BL316" s="91"/>
      <c r="BM316" s="91"/>
      <c r="BN316" s="91"/>
      <c r="BO316" s="91"/>
      <c r="BP316" s="91"/>
      <c r="BQ316" s="91"/>
      <c r="BR316" s="91"/>
      <c r="BS316" s="91"/>
      <c r="BT316" s="91"/>
      <c r="BU316" s="91"/>
      <c r="BV316" s="91"/>
      <c r="BW316" s="90"/>
      <c r="BX316" s="90"/>
      <c r="BY316" s="90"/>
      <c r="BZ316" s="92"/>
      <c r="CA316" s="92"/>
      <c r="CB316" s="92"/>
      <c r="CC316" s="92"/>
      <c r="CD316" s="92"/>
      <c r="CE316" s="92"/>
      <c r="CF316" s="92"/>
      <c r="CG316" s="92"/>
      <c r="CH316" s="92"/>
      <c r="CI316" s="92"/>
      <c r="CJ316" s="92"/>
      <c r="CK316" s="92"/>
      <c r="CL316" s="92"/>
      <c r="CM316" s="92"/>
      <c r="CN316" s="92"/>
      <c r="CO316" s="92"/>
      <c r="CP316" s="92"/>
      <c r="CQ316" s="92"/>
      <c r="CR316" s="92"/>
      <c r="CS316" s="53" t="s">
        <v>4441</v>
      </c>
      <c r="CT316" s="92"/>
      <c r="CU316" s="92"/>
      <c r="CV316" s="92"/>
      <c r="CW316" s="92"/>
      <c r="CX316" s="92"/>
      <c r="CY316" s="92"/>
      <c r="CZ316" s="92"/>
      <c r="DA316" s="92"/>
      <c r="DB316" s="92"/>
      <c r="DC316" s="92"/>
      <c r="DD316" s="92"/>
      <c r="DE316" s="92"/>
    </row>
    <row r="317" spans="34:109" hidden="1">
      <c r="AH317" s="90"/>
      <c r="AI317" s="90"/>
      <c r="AJ317" s="90"/>
      <c r="AK317" s="90"/>
      <c r="AL317" s="47" t="str">
        <f t="shared" si="8"/>
        <v/>
      </c>
      <c r="AM317" s="47" t="str">
        <f t="shared" si="9"/>
        <v/>
      </c>
      <c r="AO317" s="90"/>
      <c r="AP317" s="43">
        <v>315</v>
      </c>
      <c r="AQ317" s="91"/>
      <c r="AR317" s="91"/>
      <c r="AS317" s="91"/>
      <c r="AT317" s="91"/>
      <c r="AU317" s="91"/>
      <c r="AV317" s="91"/>
      <c r="AW317" s="91"/>
      <c r="AX317" s="91"/>
      <c r="AY317" s="91"/>
      <c r="AZ317" s="91"/>
      <c r="BA317" s="91"/>
      <c r="BB317" s="91"/>
      <c r="BC317" s="91"/>
      <c r="BD317" s="91"/>
      <c r="BE317" s="91"/>
      <c r="BF317" s="91"/>
      <c r="BG317" s="91"/>
      <c r="BH317" s="91"/>
      <c r="BI317" s="91"/>
      <c r="BJ317" s="51" t="s">
        <v>4442</v>
      </c>
      <c r="BK317" s="91"/>
      <c r="BL317" s="91"/>
      <c r="BM317" s="91"/>
      <c r="BN317" s="91"/>
      <c r="BO317" s="91"/>
      <c r="BP317" s="91"/>
      <c r="BQ317" s="91"/>
      <c r="BR317" s="91"/>
      <c r="BS317" s="91"/>
      <c r="BT317" s="91"/>
      <c r="BU317" s="91"/>
      <c r="BV317" s="91"/>
      <c r="BW317" s="90"/>
      <c r="BX317" s="90"/>
      <c r="BY317" s="90"/>
      <c r="BZ317" s="92"/>
      <c r="CA317" s="92"/>
      <c r="CB317" s="92"/>
      <c r="CC317" s="92"/>
      <c r="CD317" s="92"/>
      <c r="CE317" s="92"/>
      <c r="CF317" s="92"/>
      <c r="CG317" s="92"/>
      <c r="CH317" s="92"/>
      <c r="CI317" s="92"/>
      <c r="CJ317" s="92"/>
      <c r="CK317" s="92"/>
      <c r="CL317" s="92"/>
      <c r="CM317" s="92"/>
      <c r="CN317" s="92"/>
      <c r="CO317" s="92"/>
      <c r="CP317" s="92"/>
      <c r="CQ317" s="92"/>
      <c r="CR317" s="92"/>
      <c r="CS317" s="53" t="s">
        <v>4443</v>
      </c>
      <c r="CT317" s="92"/>
      <c r="CU317" s="92"/>
      <c r="CV317" s="92"/>
      <c r="CW317" s="92"/>
      <c r="CX317" s="92"/>
      <c r="CY317" s="92"/>
      <c r="CZ317" s="92"/>
      <c r="DA317" s="92"/>
      <c r="DB317" s="92"/>
      <c r="DC317" s="92"/>
      <c r="DD317" s="92"/>
      <c r="DE317" s="92"/>
    </row>
    <row r="318" spans="34:109" hidden="1">
      <c r="AH318" s="90"/>
      <c r="AI318" s="90"/>
      <c r="AJ318" s="90"/>
      <c r="AK318" s="90"/>
      <c r="AL318" s="47" t="str">
        <f t="shared" si="8"/>
        <v/>
      </c>
      <c r="AM318" s="47" t="str">
        <f t="shared" si="9"/>
        <v/>
      </c>
      <c r="AO318" s="90"/>
      <c r="AP318" s="43">
        <v>316</v>
      </c>
      <c r="AQ318" s="91"/>
      <c r="AR318" s="91"/>
      <c r="AS318" s="91"/>
      <c r="AT318" s="91"/>
      <c r="AU318" s="91"/>
      <c r="AV318" s="91"/>
      <c r="AW318" s="91"/>
      <c r="AX318" s="91"/>
      <c r="AY318" s="91"/>
      <c r="AZ318" s="91"/>
      <c r="BA318" s="91"/>
      <c r="BB318" s="91"/>
      <c r="BC318" s="91"/>
      <c r="BD318" s="91"/>
      <c r="BE318" s="91"/>
      <c r="BF318" s="91"/>
      <c r="BG318" s="91"/>
      <c r="BH318" s="91"/>
      <c r="BI318" s="91"/>
      <c r="BJ318" s="51" t="s">
        <v>4444</v>
      </c>
      <c r="BK318" s="91"/>
      <c r="BL318" s="91"/>
      <c r="BM318" s="91"/>
      <c r="BN318" s="91"/>
      <c r="BO318" s="91"/>
      <c r="BP318" s="91"/>
      <c r="BQ318" s="91"/>
      <c r="BR318" s="91"/>
      <c r="BS318" s="91"/>
      <c r="BT318" s="91"/>
      <c r="BU318" s="91"/>
      <c r="BV318" s="91"/>
      <c r="BW318" s="90"/>
      <c r="BX318" s="90"/>
      <c r="BY318" s="90"/>
      <c r="BZ318" s="92"/>
      <c r="CA318" s="92"/>
      <c r="CB318" s="92"/>
      <c r="CC318" s="92"/>
      <c r="CD318" s="92"/>
      <c r="CE318" s="92"/>
      <c r="CF318" s="92"/>
      <c r="CG318" s="92"/>
      <c r="CH318" s="92"/>
      <c r="CI318" s="92"/>
      <c r="CJ318" s="92"/>
      <c r="CK318" s="92"/>
      <c r="CL318" s="92"/>
      <c r="CM318" s="92"/>
      <c r="CN318" s="92"/>
      <c r="CO318" s="92"/>
      <c r="CP318" s="92"/>
      <c r="CQ318" s="92"/>
      <c r="CR318" s="92"/>
      <c r="CS318" s="53" t="s">
        <v>4445</v>
      </c>
      <c r="CT318" s="92"/>
      <c r="CU318" s="92"/>
      <c r="CV318" s="92"/>
      <c r="CW318" s="92"/>
      <c r="CX318" s="92"/>
      <c r="CY318" s="92"/>
      <c r="CZ318" s="92"/>
      <c r="DA318" s="92"/>
      <c r="DB318" s="92"/>
      <c r="DC318" s="92"/>
      <c r="DD318" s="92"/>
      <c r="DE318" s="92"/>
    </row>
    <row r="319" spans="34:109" hidden="1">
      <c r="AH319" s="90"/>
      <c r="AI319" s="90"/>
      <c r="AJ319" s="90"/>
      <c r="AK319" s="90"/>
      <c r="AL319" s="47" t="str">
        <f t="shared" si="8"/>
        <v/>
      </c>
      <c r="AM319" s="47" t="str">
        <f t="shared" si="9"/>
        <v/>
      </c>
      <c r="AO319" s="90"/>
      <c r="AP319" s="43">
        <v>317</v>
      </c>
      <c r="AQ319" s="91"/>
      <c r="AR319" s="91"/>
      <c r="AS319" s="91"/>
      <c r="AT319" s="91"/>
      <c r="AU319" s="91"/>
      <c r="AV319" s="91"/>
      <c r="AW319" s="91"/>
      <c r="AX319" s="91"/>
      <c r="AY319" s="91"/>
      <c r="AZ319" s="91"/>
      <c r="BA319" s="91"/>
      <c r="BB319" s="91"/>
      <c r="BC319" s="91"/>
      <c r="BD319" s="91"/>
      <c r="BE319" s="91"/>
      <c r="BF319" s="91"/>
      <c r="BG319" s="91"/>
      <c r="BH319" s="91"/>
      <c r="BI319" s="91"/>
      <c r="BJ319" s="51" t="s">
        <v>4446</v>
      </c>
      <c r="BK319" s="91"/>
      <c r="BL319" s="91"/>
      <c r="BM319" s="91"/>
      <c r="BN319" s="91"/>
      <c r="BO319" s="91"/>
      <c r="BP319" s="91"/>
      <c r="BQ319" s="91"/>
      <c r="BR319" s="91"/>
      <c r="BS319" s="91"/>
      <c r="BT319" s="91"/>
      <c r="BU319" s="91"/>
      <c r="BV319" s="91"/>
      <c r="BW319" s="90"/>
      <c r="BX319" s="90"/>
      <c r="BY319" s="90"/>
      <c r="BZ319" s="92"/>
      <c r="CA319" s="92"/>
      <c r="CB319" s="92"/>
      <c r="CC319" s="92"/>
      <c r="CD319" s="92"/>
      <c r="CE319" s="92"/>
      <c r="CF319" s="92"/>
      <c r="CG319" s="92"/>
      <c r="CH319" s="92"/>
      <c r="CI319" s="92"/>
      <c r="CJ319" s="92"/>
      <c r="CK319" s="92"/>
      <c r="CL319" s="92"/>
      <c r="CM319" s="92"/>
      <c r="CN319" s="92"/>
      <c r="CO319" s="92"/>
      <c r="CP319" s="92"/>
      <c r="CQ319" s="92"/>
      <c r="CR319" s="92"/>
      <c r="CS319" s="53" t="s">
        <v>4447</v>
      </c>
      <c r="CT319" s="92"/>
      <c r="CU319" s="92"/>
      <c r="CV319" s="92"/>
      <c r="CW319" s="92"/>
      <c r="CX319" s="92"/>
      <c r="CY319" s="92"/>
      <c r="CZ319" s="92"/>
      <c r="DA319" s="92"/>
      <c r="DB319" s="92"/>
      <c r="DC319" s="92"/>
      <c r="DD319" s="92"/>
      <c r="DE319" s="92"/>
    </row>
    <row r="320" spans="34:109" hidden="1">
      <c r="AH320" s="90"/>
      <c r="AI320" s="90"/>
      <c r="AJ320" s="90"/>
      <c r="AK320" s="90"/>
      <c r="AL320" s="47" t="str">
        <f t="shared" si="8"/>
        <v/>
      </c>
      <c r="AM320" s="47" t="str">
        <f t="shared" si="9"/>
        <v/>
      </c>
      <c r="AO320" s="90"/>
      <c r="AP320" s="43">
        <v>318</v>
      </c>
      <c r="AQ320" s="91"/>
      <c r="AR320" s="91"/>
      <c r="AS320" s="91"/>
      <c r="AT320" s="91"/>
      <c r="AU320" s="91"/>
      <c r="AV320" s="91"/>
      <c r="AW320" s="91"/>
      <c r="AX320" s="91"/>
      <c r="AY320" s="91"/>
      <c r="AZ320" s="91"/>
      <c r="BA320" s="91"/>
      <c r="BB320" s="91"/>
      <c r="BC320" s="91"/>
      <c r="BD320" s="91"/>
      <c r="BE320" s="91"/>
      <c r="BF320" s="91"/>
      <c r="BG320" s="91"/>
      <c r="BH320" s="91"/>
      <c r="BI320" s="91"/>
      <c r="BJ320" s="51" t="s">
        <v>4448</v>
      </c>
      <c r="BK320" s="91"/>
      <c r="BL320" s="91"/>
      <c r="BM320" s="91"/>
      <c r="BN320" s="91"/>
      <c r="BO320" s="91"/>
      <c r="BP320" s="91"/>
      <c r="BQ320" s="91"/>
      <c r="BR320" s="91"/>
      <c r="BS320" s="91"/>
      <c r="BT320" s="91"/>
      <c r="BU320" s="91"/>
      <c r="BV320" s="91"/>
      <c r="BW320" s="90"/>
      <c r="BX320" s="90"/>
      <c r="BY320" s="90"/>
      <c r="BZ320" s="92"/>
      <c r="CA320" s="92"/>
      <c r="CB320" s="92"/>
      <c r="CC320" s="92"/>
      <c r="CD320" s="92"/>
      <c r="CE320" s="92"/>
      <c r="CF320" s="92"/>
      <c r="CG320" s="92"/>
      <c r="CH320" s="92"/>
      <c r="CI320" s="92"/>
      <c r="CJ320" s="92"/>
      <c r="CK320" s="92"/>
      <c r="CL320" s="92"/>
      <c r="CM320" s="92"/>
      <c r="CN320" s="92"/>
      <c r="CO320" s="92"/>
      <c r="CP320" s="92"/>
      <c r="CQ320" s="92"/>
      <c r="CR320" s="92"/>
      <c r="CS320" s="53" t="s">
        <v>4449</v>
      </c>
      <c r="CT320" s="92"/>
      <c r="CU320" s="92"/>
      <c r="CV320" s="92"/>
      <c r="CW320" s="92"/>
      <c r="CX320" s="92"/>
      <c r="CY320" s="92"/>
      <c r="CZ320" s="92"/>
      <c r="DA320" s="92"/>
      <c r="DB320" s="92"/>
      <c r="DC320" s="92"/>
      <c r="DD320" s="92"/>
      <c r="DE320" s="92"/>
    </row>
    <row r="321" spans="34:109" hidden="1">
      <c r="AH321" s="90"/>
      <c r="AI321" s="90"/>
      <c r="AJ321" s="90"/>
      <c r="AK321" s="90"/>
      <c r="AL321" s="47" t="str">
        <f t="shared" si="8"/>
        <v/>
      </c>
      <c r="AM321" s="47" t="str">
        <f t="shared" si="9"/>
        <v/>
      </c>
      <c r="AO321" s="90"/>
      <c r="AP321" s="43">
        <v>319</v>
      </c>
      <c r="AQ321" s="91"/>
      <c r="AR321" s="91"/>
      <c r="AS321" s="91"/>
      <c r="AT321" s="91"/>
      <c r="AU321" s="91"/>
      <c r="AV321" s="91"/>
      <c r="AW321" s="91"/>
      <c r="AX321" s="91"/>
      <c r="AY321" s="91"/>
      <c r="AZ321" s="91"/>
      <c r="BA321" s="91"/>
      <c r="BB321" s="91"/>
      <c r="BC321" s="91"/>
      <c r="BD321" s="91"/>
      <c r="BE321" s="91"/>
      <c r="BF321" s="91"/>
      <c r="BG321" s="91"/>
      <c r="BH321" s="91"/>
      <c r="BI321" s="91"/>
      <c r="BJ321" s="51" t="s">
        <v>4450</v>
      </c>
      <c r="BK321" s="91"/>
      <c r="BL321" s="91"/>
      <c r="BM321" s="91"/>
      <c r="BN321" s="91"/>
      <c r="BO321" s="91"/>
      <c r="BP321" s="91"/>
      <c r="BQ321" s="91"/>
      <c r="BR321" s="91"/>
      <c r="BS321" s="91"/>
      <c r="BT321" s="91"/>
      <c r="BU321" s="91"/>
      <c r="BV321" s="91"/>
      <c r="BW321" s="90"/>
      <c r="BX321" s="90"/>
      <c r="BY321" s="90"/>
      <c r="BZ321" s="92"/>
      <c r="CA321" s="92"/>
      <c r="CB321" s="92"/>
      <c r="CC321" s="92"/>
      <c r="CD321" s="92"/>
      <c r="CE321" s="92"/>
      <c r="CF321" s="92"/>
      <c r="CG321" s="92"/>
      <c r="CH321" s="92"/>
      <c r="CI321" s="92"/>
      <c r="CJ321" s="92"/>
      <c r="CK321" s="92"/>
      <c r="CL321" s="92"/>
      <c r="CM321" s="92"/>
      <c r="CN321" s="92"/>
      <c r="CO321" s="92"/>
      <c r="CP321" s="92"/>
      <c r="CQ321" s="92"/>
      <c r="CR321" s="92"/>
      <c r="CS321" s="53" t="s">
        <v>4451</v>
      </c>
      <c r="CT321" s="92"/>
      <c r="CU321" s="92"/>
      <c r="CV321" s="92"/>
      <c r="CW321" s="92"/>
      <c r="CX321" s="92"/>
      <c r="CY321" s="92"/>
      <c r="CZ321" s="92"/>
      <c r="DA321" s="92"/>
      <c r="DB321" s="92"/>
      <c r="DC321" s="92"/>
      <c r="DD321" s="92"/>
      <c r="DE321" s="92"/>
    </row>
    <row r="322" spans="34:109" hidden="1">
      <c r="AH322" s="90"/>
      <c r="AI322" s="90"/>
      <c r="AJ322" s="90"/>
      <c r="AK322" s="90"/>
      <c r="AL322" s="47" t="str">
        <f t="shared" si="8"/>
        <v/>
      </c>
      <c r="AM322" s="47" t="str">
        <f t="shared" si="9"/>
        <v/>
      </c>
      <c r="AO322" s="90"/>
      <c r="AP322" s="43">
        <v>320</v>
      </c>
      <c r="AQ322" s="91"/>
      <c r="AR322" s="91"/>
      <c r="AS322" s="91"/>
      <c r="AT322" s="91"/>
      <c r="AU322" s="91"/>
      <c r="AV322" s="91"/>
      <c r="AW322" s="91"/>
      <c r="AX322" s="91"/>
      <c r="AY322" s="91"/>
      <c r="AZ322" s="91"/>
      <c r="BA322" s="91"/>
      <c r="BB322" s="91"/>
      <c r="BC322" s="91"/>
      <c r="BD322" s="91"/>
      <c r="BE322" s="91"/>
      <c r="BF322" s="91"/>
      <c r="BG322" s="91"/>
      <c r="BH322" s="91"/>
      <c r="BI322" s="91"/>
      <c r="BJ322" s="51" t="s">
        <v>4452</v>
      </c>
      <c r="BK322" s="91"/>
      <c r="BL322" s="91"/>
      <c r="BM322" s="91"/>
      <c r="BN322" s="91"/>
      <c r="BO322" s="91"/>
      <c r="BP322" s="91"/>
      <c r="BQ322" s="91"/>
      <c r="BR322" s="91"/>
      <c r="BS322" s="91"/>
      <c r="BT322" s="91"/>
      <c r="BU322" s="91"/>
      <c r="BV322" s="91"/>
      <c r="BW322" s="90"/>
      <c r="BX322" s="90"/>
      <c r="BY322" s="90"/>
      <c r="BZ322" s="92"/>
      <c r="CA322" s="92"/>
      <c r="CB322" s="92"/>
      <c r="CC322" s="92"/>
      <c r="CD322" s="92"/>
      <c r="CE322" s="92"/>
      <c r="CF322" s="92"/>
      <c r="CG322" s="92"/>
      <c r="CH322" s="92"/>
      <c r="CI322" s="92"/>
      <c r="CJ322" s="92"/>
      <c r="CK322" s="92"/>
      <c r="CL322" s="92"/>
      <c r="CM322" s="92"/>
      <c r="CN322" s="92"/>
      <c r="CO322" s="92"/>
      <c r="CP322" s="92"/>
      <c r="CQ322" s="92"/>
      <c r="CR322" s="92"/>
      <c r="CS322" s="53" t="s">
        <v>4453</v>
      </c>
      <c r="CT322" s="92"/>
      <c r="CU322" s="92"/>
      <c r="CV322" s="92"/>
      <c r="CW322" s="92"/>
      <c r="CX322" s="92"/>
      <c r="CY322" s="92"/>
      <c r="CZ322" s="92"/>
      <c r="DA322" s="92"/>
      <c r="DB322" s="92"/>
      <c r="DC322" s="92"/>
      <c r="DD322" s="92"/>
      <c r="DE322" s="92"/>
    </row>
    <row r="323" spans="34:109" hidden="1">
      <c r="AH323" s="90"/>
      <c r="AI323" s="90"/>
      <c r="AJ323" s="90"/>
      <c r="AK323" s="90"/>
      <c r="AL323" s="47" t="str">
        <f t="shared" si="8"/>
        <v/>
      </c>
      <c r="AM323" s="47" t="str">
        <f t="shared" si="9"/>
        <v/>
      </c>
      <c r="AO323" s="90"/>
      <c r="AP323" s="43">
        <v>321</v>
      </c>
      <c r="AQ323" s="91"/>
      <c r="AR323" s="91"/>
      <c r="AS323" s="91"/>
      <c r="AT323" s="91"/>
      <c r="AU323" s="91"/>
      <c r="AV323" s="91"/>
      <c r="AW323" s="91"/>
      <c r="AX323" s="91"/>
      <c r="AY323" s="91"/>
      <c r="AZ323" s="91"/>
      <c r="BA323" s="91"/>
      <c r="BB323" s="91"/>
      <c r="BC323" s="91"/>
      <c r="BD323" s="91"/>
      <c r="BE323" s="91"/>
      <c r="BF323" s="91"/>
      <c r="BG323" s="91"/>
      <c r="BH323" s="91"/>
      <c r="BI323" s="91"/>
      <c r="BJ323" s="51" t="s">
        <v>4454</v>
      </c>
      <c r="BK323" s="91"/>
      <c r="BL323" s="91"/>
      <c r="BM323" s="91"/>
      <c r="BN323" s="91"/>
      <c r="BO323" s="91"/>
      <c r="BP323" s="91"/>
      <c r="BQ323" s="91"/>
      <c r="BR323" s="91"/>
      <c r="BS323" s="91"/>
      <c r="BT323" s="91"/>
      <c r="BU323" s="91"/>
      <c r="BV323" s="91"/>
      <c r="BW323" s="90"/>
      <c r="BX323" s="90"/>
      <c r="BY323" s="90"/>
      <c r="BZ323" s="92"/>
      <c r="CA323" s="92"/>
      <c r="CB323" s="92"/>
      <c r="CC323" s="92"/>
      <c r="CD323" s="92"/>
      <c r="CE323" s="92"/>
      <c r="CF323" s="92"/>
      <c r="CG323" s="92"/>
      <c r="CH323" s="92"/>
      <c r="CI323" s="92"/>
      <c r="CJ323" s="92"/>
      <c r="CK323" s="92"/>
      <c r="CL323" s="92"/>
      <c r="CM323" s="92"/>
      <c r="CN323" s="92"/>
      <c r="CO323" s="92"/>
      <c r="CP323" s="92"/>
      <c r="CQ323" s="92"/>
      <c r="CR323" s="92"/>
      <c r="CS323" s="53" t="s">
        <v>4455</v>
      </c>
      <c r="CT323" s="92"/>
      <c r="CU323" s="92"/>
      <c r="CV323" s="92"/>
      <c r="CW323" s="92"/>
      <c r="CX323" s="92"/>
      <c r="CY323" s="92"/>
      <c r="CZ323" s="92"/>
      <c r="DA323" s="92"/>
      <c r="DB323" s="92"/>
      <c r="DC323" s="92"/>
      <c r="DD323" s="92"/>
      <c r="DE323" s="92"/>
    </row>
    <row r="324" spans="34:109" hidden="1">
      <c r="AH324" s="90"/>
      <c r="AI324" s="90"/>
      <c r="AJ324" s="90"/>
      <c r="AK324" s="90"/>
      <c r="AL324" s="47" t="str">
        <f t="shared" ref="AL324:AL387" si="10">IFERROR(IF(HLOOKUP($N$10, $BZ$3:$DE$574, $AP324, FALSE )="", "", HLOOKUP($N$10, $BZ$3:$DE$574, $AP324, FALSE)), "")</f>
        <v/>
      </c>
      <c r="AM324" s="47" t="str">
        <f t="shared" ref="AM324:AM387" si="11">IFERROR(IF(AL324="", "", HLOOKUP($N$10, $AQ$3:$BV$574, AP324, FALSE)), "")</f>
        <v/>
      </c>
      <c r="AO324" s="90"/>
      <c r="AP324" s="43">
        <v>322</v>
      </c>
      <c r="AQ324" s="91"/>
      <c r="AR324" s="91"/>
      <c r="AS324" s="91"/>
      <c r="AT324" s="91"/>
      <c r="AU324" s="91"/>
      <c r="AV324" s="91"/>
      <c r="AW324" s="91"/>
      <c r="AX324" s="91"/>
      <c r="AY324" s="91"/>
      <c r="AZ324" s="91"/>
      <c r="BA324" s="91"/>
      <c r="BB324" s="91"/>
      <c r="BC324" s="91"/>
      <c r="BD324" s="91"/>
      <c r="BE324" s="91"/>
      <c r="BF324" s="91"/>
      <c r="BG324" s="91"/>
      <c r="BH324" s="91"/>
      <c r="BI324" s="91"/>
      <c r="BJ324" s="51" t="s">
        <v>4456</v>
      </c>
      <c r="BK324" s="91"/>
      <c r="BL324" s="91"/>
      <c r="BM324" s="91"/>
      <c r="BN324" s="91"/>
      <c r="BO324" s="91"/>
      <c r="BP324" s="91"/>
      <c r="BQ324" s="91"/>
      <c r="BR324" s="91"/>
      <c r="BS324" s="91"/>
      <c r="BT324" s="91"/>
      <c r="BU324" s="91"/>
      <c r="BV324" s="91"/>
      <c r="BW324" s="90"/>
      <c r="BX324" s="90"/>
      <c r="BY324" s="90"/>
      <c r="BZ324" s="92"/>
      <c r="CA324" s="92"/>
      <c r="CB324" s="92"/>
      <c r="CC324" s="92"/>
      <c r="CD324" s="92"/>
      <c r="CE324" s="92"/>
      <c r="CF324" s="92"/>
      <c r="CG324" s="92"/>
      <c r="CH324" s="92"/>
      <c r="CI324" s="92"/>
      <c r="CJ324" s="92"/>
      <c r="CK324" s="92"/>
      <c r="CL324" s="92"/>
      <c r="CM324" s="92"/>
      <c r="CN324" s="92"/>
      <c r="CO324" s="92"/>
      <c r="CP324" s="92"/>
      <c r="CQ324" s="92"/>
      <c r="CR324" s="92"/>
      <c r="CS324" s="53" t="s">
        <v>4457</v>
      </c>
      <c r="CT324" s="92"/>
      <c r="CU324" s="92"/>
      <c r="CV324" s="92"/>
      <c r="CW324" s="92"/>
      <c r="CX324" s="92"/>
      <c r="CY324" s="92"/>
      <c r="CZ324" s="92"/>
      <c r="DA324" s="92"/>
      <c r="DB324" s="92"/>
      <c r="DC324" s="92"/>
      <c r="DD324" s="92"/>
      <c r="DE324" s="92"/>
    </row>
    <row r="325" spans="34:109" hidden="1">
      <c r="AH325" s="135"/>
      <c r="AI325" s="135"/>
      <c r="AJ325" s="135"/>
      <c r="AK325" s="135"/>
      <c r="AL325" s="47" t="str">
        <f t="shared" si="10"/>
        <v/>
      </c>
      <c r="AM325" s="47" t="str">
        <f t="shared" si="11"/>
        <v/>
      </c>
      <c r="AO325" s="135"/>
      <c r="AP325" s="43">
        <v>323</v>
      </c>
      <c r="AQ325" s="136"/>
      <c r="AR325" s="136"/>
      <c r="AS325" s="136"/>
      <c r="AT325" s="136"/>
      <c r="AU325" s="136"/>
      <c r="AV325" s="136"/>
      <c r="AW325" s="136"/>
      <c r="AX325" s="136"/>
      <c r="AY325" s="136"/>
      <c r="AZ325" s="136"/>
      <c r="BA325" s="136"/>
      <c r="BB325" s="136"/>
      <c r="BC325" s="136"/>
      <c r="BD325" s="136"/>
      <c r="BE325" s="136"/>
      <c r="BF325" s="136"/>
      <c r="BG325" s="136"/>
      <c r="BH325" s="136"/>
      <c r="BI325" s="136"/>
      <c r="BJ325" s="51" t="s">
        <v>4458</v>
      </c>
      <c r="BK325" s="136"/>
      <c r="BL325" s="136"/>
      <c r="BM325" s="136"/>
      <c r="BN325" s="136"/>
      <c r="BO325" s="136"/>
      <c r="BP325" s="136"/>
      <c r="BQ325" s="136"/>
      <c r="BR325" s="136"/>
      <c r="BS325" s="136"/>
      <c r="BT325" s="136"/>
      <c r="BU325" s="136"/>
      <c r="BV325" s="136"/>
      <c r="BW325" s="135"/>
      <c r="BX325" s="135"/>
      <c r="BY325" s="135"/>
      <c r="BZ325" s="137"/>
      <c r="CA325" s="137"/>
      <c r="CB325" s="137"/>
      <c r="CC325" s="137"/>
      <c r="CD325" s="137"/>
      <c r="CE325" s="137"/>
      <c r="CF325" s="137"/>
      <c r="CG325" s="137"/>
      <c r="CH325" s="137"/>
      <c r="CI325" s="137"/>
      <c r="CJ325" s="137"/>
      <c r="CK325" s="137"/>
      <c r="CL325" s="137"/>
      <c r="CM325" s="137"/>
      <c r="CN325" s="137"/>
      <c r="CO325" s="137"/>
      <c r="CP325" s="137"/>
      <c r="CQ325" s="137"/>
      <c r="CR325" s="137"/>
      <c r="CS325" s="53" t="s">
        <v>4459</v>
      </c>
      <c r="CT325" s="137"/>
      <c r="CU325" s="137"/>
      <c r="CV325" s="137"/>
      <c r="CW325" s="137"/>
      <c r="CX325" s="137"/>
      <c r="CY325" s="137"/>
      <c r="CZ325" s="137"/>
      <c r="DA325" s="137"/>
      <c r="DB325" s="137"/>
      <c r="DC325" s="137"/>
      <c r="DD325" s="137"/>
      <c r="DE325" s="137"/>
    </row>
    <row r="326" spans="34:109" hidden="1">
      <c r="AH326" s="135"/>
      <c r="AI326" s="135"/>
      <c r="AJ326" s="135"/>
      <c r="AK326" s="135"/>
      <c r="AL326" s="47" t="str">
        <f t="shared" si="10"/>
        <v/>
      </c>
      <c r="AM326" s="47" t="str">
        <f t="shared" si="11"/>
        <v/>
      </c>
      <c r="AO326" s="135"/>
      <c r="AP326" s="43">
        <v>324</v>
      </c>
      <c r="AQ326" s="136"/>
      <c r="AR326" s="136"/>
      <c r="AS326" s="136"/>
      <c r="AT326" s="136"/>
      <c r="AU326" s="136"/>
      <c r="AV326" s="136"/>
      <c r="AW326" s="136"/>
      <c r="AX326" s="136"/>
      <c r="AY326" s="136"/>
      <c r="AZ326" s="136"/>
      <c r="BA326" s="136"/>
      <c r="BB326" s="136"/>
      <c r="BC326" s="136"/>
      <c r="BD326" s="136"/>
      <c r="BE326" s="136"/>
      <c r="BF326" s="136"/>
      <c r="BG326" s="136"/>
      <c r="BH326" s="136"/>
      <c r="BI326" s="136"/>
      <c r="BJ326" s="51" t="s">
        <v>4460</v>
      </c>
      <c r="BK326" s="136"/>
      <c r="BL326" s="136"/>
      <c r="BM326" s="136"/>
      <c r="BN326" s="136"/>
      <c r="BO326" s="136"/>
      <c r="BP326" s="136"/>
      <c r="BQ326" s="136"/>
      <c r="BR326" s="136"/>
      <c r="BS326" s="136"/>
      <c r="BT326" s="136"/>
      <c r="BU326" s="136"/>
      <c r="BV326" s="136"/>
      <c r="BW326" s="135"/>
      <c r="BX326" s="135"/>
      <c r="BY326" s="135"/>
      <c r="BZ326" s="137"/>
      <c r="CA326" s="137"/>
      <c r="CB326" s="137"/>
      <c r="CC326" s="137"/>
      <c r="CD326" s="137"/>
      <c r="CE326" s="137"/>
      <c r="CF326" s="137"/>
      <c r="CG326" s="137"/>
      <c r="CH326" s="137"/>
      <c r="CI326" s="137"/>
      <c r="CJ326" s="137"/>
      <c r="CK326" s="137"/>
      <c r="CL326" s="137"/>
      <c r="CM326" s="137"/>
      <c r="CN326" s="137"/>
      <c r="CO326" s="137"/>
      <c r="CP326" s="137"/>
      <c r="CQ326" s="137"/>
      <c r="CR326" s="137"/>
      <c r="CS326" s="53" t="s">
        <v>4461</v>
      </c>
      <c r="CT326" s="137"/>
      <c r="CU326" s="137"/>
      <c r="CV326" s="137"/>
      <c r="CW326" s="137"/>
      <c r="CX326" s="137"/>
      <c r="CY326" s="137"/>
      <c r="CZ326" s="137"/>
      <c r="DA326" s="137"/>
      <c r="DB326" s="137"/>
      <c r="DC326" s="137"/>
      <c r="DD326" s="137"/>
      <c r="DE326" s="137"/>
    </row>
    <row r="327" spans="34:109" hidden="1">
      <c r="AH327" s="90"/>
      <c r="AI327" s="90"/>
      <c r="AJ327" s="90"/>
      <c r="AK327" s="90"/>
      <c r="AL327" s="47" t="str">
        <f t="shared" si="10"/>
        <v/>
      </c>
      <c r="AM327" s="47" t="str">
        <f t="shared" si="11"/>
        <v/>
      </c>
      <c r="AO327" s="90"/>
      <c r="AP327" s="43">
        <v>325</v>
      </c>
      <c r="AQ327" s="91"/>
      <c r="AR327" s="91"/>
      <c r="AS327" s="91"/>
      <c r="AT327" s="91"/>
      <c r="AU327" s="91"/>
      <c r="AV327" s="91"/>
      <c r="AW327" s="91"/>
      <c r="AX327" s="91"/>
      <c r="AY327" s="91"/>
      <c r="AZ327" s="91"/>
      <c r="BA327" s="91"/>
      <c r="BB327" s="91"/>
      <c r="BC327" s="91"/>
      <c r="BD327" s="91"/>
      <c r="BE327" s="91"/>
      <c r="BF327" s="91"/>
      <c r="BG327" s="91"/>
      <c r="BH327" s="91"/>
      <c r="BI327" s="91"/>
      <c r="BJ327" s="51" t="s">
        <v>4462</v>
      </c>
      <c r="BK327" s="91"/>
      <c r="BL327" s="91"/>
      <c r="BM327" s="91"/>
      <c r="BN327" s="91"/>
      <c r="BO327" s="91"/>
      <c r="BP327" s="91"/>
      <c r="BQ327" s="91"/>
      <c r="BR327" s="91"/>
      <c r="BS327" s="91"/>
      <c r="BT327" s="91"/>
      <c r="BU327" s="91"/>
      <c r="BV327" s="91"/>
      <c r="BW327" s="90"/>
      <c r="BX327" s="90"/>
      <c r="BY327" s="90"/>
      <c r="BZ327" s="92"/>
      <c r="CA327" s="92"/>
      <c r="CB327" s="92"/>
      <c r="CC327" s="92"/>
      <c r="CD327" s="92"/>
      <c r="CE327" s="92"/>
      <c r="CF327" s="92"/>
      <c r="CG327" s="92"/>
      <c r="CH327" s="92"/>
      <c r="CI327" s="92"/>
      <c r="CJ327" s="92"/>
      <c r="CK327" s="92"/>
      <c r="CL327" s="92"/>
      <c r="CM327" s="92"/>
      <c r="CN327" s="92"/>
      <c r="CO327" s="92"/>
      <c r="CP327" s="92"/>
      <c r="CQ327" s="92"/>
      <c r="CR327" s="92"/>
      <c r="CS327" s="53" t="s">
        <v>4463</v>
      </c>
      <c r="CT327" s="92"/>
      <c r="CU327" s="92"/>
      <c r="CV327" s="92"/>
      <c r="CW327" s="92"/>
      <c r="CX327" s="92"/>
      <c r="CY327" s="92"/>
      <c r="CZ327" s="92"/>
      <c r="DA327" s="92"/>
      <c r="DB327" s="92"/>
      <c r="DC327" s="92"/>
      <c r="DD327" s="92"/>
      <c r="DE327" s="92"/>
    </row>
    <row r="328" spans="34:109" hidden="1">
      <c r="AH328" s="90"/>
      <c r="AI328" s="90"/>
      <c r="AJ328" s="90"/>
      <c r="AK328" s="90"/>
      <c r="AL328" s="47" t="str">
        <f t="shared" si="10"/>
        <v/>
      </c>
      <c r="AM328" s="47" t="str">
        <f t="shared" si="11"/>
        <v/>
      </c>
      <c r="AO328" s="90"/>
      <c r="AP328" s="43">
        <v>326</v>
      </c>
      <c r="AQ328" s="91"/>
      <c r="AR328" s="91"/>
      <c r="AS328" s="91"/>
      <c r="AT328" s="91"/>
      <c r="AU328" s="91"/>
      <c r="AV328" s="91"/>
      <c r="AW328" s="91"/>
      <c r="AX328" s="91"/>
      <c r="AY328" s="91"/>
      <c r="AZ328" s="91"/>
      <c r="BA328" s="91"/>
      <c r="BB328" s="91"/>
      <c r="BC328" s="91"/>
      <c r="BD328" s="91"/>
      <c r="BE328" s="91"/>
      <c r="BF328" s="91"/>
      <c r="BG328" s="91"/>
      <c r="BH328" s="91"/>
      <c r="BI328" s="91"/>
      <c r="BJ328" s="51" t="s">
        <v>4464</v>
      </c>
      <c r="BK328" s="91"/>
      <c r="BL328" s="91"/>
      <c r="BM328" s="91"/>
      <c r="BN328" s="91"/>
      <c r="BO328" s="91"/>
      <c r="BP328" s="91"/>
      <c r="BQ328" s="91"/>
      <c r="BR328" s="91"/>
      <c r="BS328" s="91"/>
      <c r="BT328" s="91"/>
      <c r="BU328" s="91"/>
      <c r="BV328" s="91"/>
      <c r="BW328" s="90"/>
      <c r="BX328" s="90"/>
      <c r="BY328" s="90"/>
      <c r="BZ328" s="92"/>
      <c r="CA328" s="92"/>
      <c r="CB328" s="92"/>
      <c r="CC328" s="92"/>
      <c r="CD328" s="92"/>
      <c r="CE328" s="92"/>
      <c r="CF328" s="92"/>
      <c r="CG328" s="92"/>
      <c r="CH328" s="92"/>
      <c r="CI328" s="92"/>
      <c r="CJ328" s="92"/>
      <c r="CK328" s="92"/>
      <c r="CL328" s="92"/>
      <c r="CM328" s="92"/>
      <c r="CN328" s="92"/>
      <c r="CO328" s="92"/>
      <c r="CP328" s="92"/>
      <c r="CQ328" s="92"/>
      <c r="CR328" s="92"/>
      <c r="CS328" s="53" t="s">
        <v>4465</v>
      </c>
      <c r="CT328" s="92"/>
      <c r="CU328" s="92"/>
      <c r="CV328" s="92"/>
      <c r="CW328" s="92"/>
      <c r="CX328" s="92"/>
      <c r="CY328" s="92"/>
      <c r="CZ328" s="92"/>
      <c r="DA328" s="92"/>
      <c r="DB328" s="92"/>
      <c r="DC328" s="92"/>
      <c r="DD328" s="92"/>
      <c r="DE328" s="92"/>
    </row>
    <row r="329" spans="34:109" hidden="1">
      <c r="AH329" s="90"/>
      <c r="AI329" s="90"/>
      <c r="AJ329" s="90"/>
      <c r="AK329" s="90"/>
      <c r="AL329" s="47" t="str">
        <f t="shared" si="10"/>
        <v/>
      </c>
      <c r="AM329" s="47" t="str">
        <f t="shared" si="11"/>
        <v/>
      </c>
      <c r="AO329" s="90"/>
      <c r="AP329" s="43">
        <v>327</v>
      </c>
      <c r="AQ329" s="91"/>
      <c r="AR329" s="91"/>
      <c r="AS329" s="91"/>
      <c r="AT329" s="91"/>
      <c r="AU329" s="91"/>
      <c r="AV329" s="91"/>
      <c r="AW329" s="91"/>
      <c r="AX329" s="91"/>
      <c r="AY329" s="91"/>
      <c r="AZ329" s="91"/>
      <c r="BA329" s="91"/>
      <c r="BB329" s="91"/>
      <c r="BC329" s="91"/>
      <c r="BD329" s="91"/>
      <c r="BE329" s="91"/>
      <c r="BF329" s="91"/>
      <c r="BG329" s="91"/>
      <c r="BH329" s="91"/>
      <c r="BI329" s="91"/>
      <c r="BJ329" s="51" t="s">
        <v>4466</v>
      </c>
      <c r="BK329" s="91"/>
      <c r="BL329" s="91"/>
      <c r="BM329" s="91"/>
      <c r="BN329" s="91"/>
      <c r="BO329" s="91"/>
      <c r="BP329" s="91"/>
      <c r="BQ329" s="91"/>
      <c r="BR329" s="91"/>
      <c r="BS329" s="91"/>
      <c r="BT329" s="91"/>
      <c r="BU329" s="91"/>
      <c r="BV329" s="91"/>
      <c r="BW329" s="90"/>
      <c r="BX329" s="90"/>
      <c r="BY329" s="90"/>
      <c r="BZ329" s="92"/>
      <c r="CA329" s="92"/>
      <c r="CB329" s="92"/>
      <c r="CC329" s="92"/>
      <c r="CD329" s="92"/>
      <c r="CE329" s="92"/>
      <c r="CF329" s="92"/>
      <c r="CG329" s="92"/>
      <c r="CH329" s="92"/>
      <c r="CI329" s="92"/>
      <c r="CJ329" s="92"/>
      <c r="CK329" s="92"/>
      <c r="CL329" s="92"/>
      <c r="CM329" s="92"/>
      <c r="CN329" s="92"/>
      <c r="CO329" s="92"/>
      <c r="CP329" s="92"/>
      <c r="CQ329" s="92"/>
      <c r="CR329" s="92"/>
      <c r="CS329" s="53" t="s">
        <v>4467</v>
      </c>
      <c r="CT329" s="92"/>
      <c r="CU329" s="92"/>
      <c r="CV329" s="92"/>
      <c r="CW329" s="92"/>
      <c r="CX329" s="92"/>
      <c r="CY329" s="92"/>
      <c r="CZ329" s="92"/>
      <c r="DA329" s="92"/>
      <c r="DB329" s="92"/>
      <c r="DC329" s="92"/>
      <c r="DD329" s="92"/>
      <c r="DE329" s="92"/>
    </row>
    <row r="330" spans="34:109" hidden="1">
      <c r="AH330" s="90"/>
      <c r="AI330" s="90"/>
      <c r="AJ330" s="90"/>
      <c r="AK330" s="90"/>
      <c r="AL330" s="47" t="str">
        <f t="shared" si="10"/>
        <v/>
      </c>
      <c r="AM330" s="47" t="str">
        <f t="shared" si="11"/>
        <v/>
      </c>
      <c r="AO330" s="90"/>
      <c r="AP330" s="43">
        <v>328</v>
      </c>
      <c r="AQ330" s="91"/>
      <c r="AR330" s="91"/>
      <c r="AS330" s="91"/>
      <c r="AT330" s="91"/>
      <c r="AU330" s="91"/>
      <c r="AV330" s="91"/>
      <c r="AW330" s="91"/>
      <c r="AX330" s="91"/>
      <c r="AY330" s="91"/>
      <c r="AZ330" s="91"/>
      <c r="BA330" s="91"/>
      <c r="BB330" s="91"/>
      <c r="BC330" s="91"/>
      <c r="BD330" s="91"/>
      <c r="BE330" s="91"/>
      <c r="BF330" s="91"/>
      <c r="BG330" s="91"/>
      <c r="BH330" s="91"/>
      <c r="BI330" s="91"/>
      <c r="BJ330" s="51" t="s">
        <v>4468</v>
      </c>
      <c r="BK330" s="91"/>
      <c r="BL330" s="91"/>
      <c r="BM330" s="91"/>
      <c r="BN330" s="91"/>
      <c r="BO330" s="91"/>
      <c r="BP330" s="91"/>
      <c r="BQ330" s="91"/>
      <c r="BR330" s="91"/>
      <c r="BS330" s="91"/>
      <c r="BT330" s="91"/>
      <c r="BU330" s="91"/>
      <c r="BV330" s="91"/>
      <c r="BW330" s="90"/>
      <c r="BX330" s="90"/>
      <c r="BY330" s="90"/>
      <c r="BZ330" s="92"/>
      <c r="CA330" s="92"/>
      <c r="CB330" s="92"/>
      <c r="CC330" s="92"/>
      <c r="CD330" s="92"/>
      <c r="CE330" s="92"/>
      <c r="CF330" s="92"/>
      <c r="CG330" s="92"/>
      <c r="CH330" s="92"/>
      <c r="CI330" s="92"/>
      <c r="CJ330" s="92"/>
      <c r="CK330" s="92"/>
      <c r="CL330" s="92"/>
      <c r="CM330" s="92"/>
      <c r="CN330" s="92"/>
      <c r="CO330" s="92"/>
      <c r="CP330" s="92"/>
      <c r="CQ330" s="92"/>
      <c r="CR330" s="92"/>
      <c r="CS330" s="53" t="s">
        <v>4469</v>
      </c>
      <c r="CT330" s="92"/>
      <c r="CU330" s="92"/>
      <c r="CV330" s="92"/>
      <c r="CW330" s="92"/>
      <c r="CX330" s="92"/>
      <c r="CY330" s="92"/>
      <c r="CZ330" s="92"/>
      <c r="DA330" s="92"/>
      <c r="DB330" s="92"/>
      <c r="DC330" s="92"/>
      <c r="DD330" s="92"/>
      <c r="DE330" s="92"/>
    </row>
    <row r="331" spans="34:109" hidden="1">
      <c r="AH331" s="90"/>
      <c r="AI331" s="90"/>
      <c r="AJ331" s="90"/>
      <c r="AK331" s="90"/>
      <c r="AL331" s="47" t="str">
        <f t="shared" si="10"/>
        <v/>
      </c>
      <c r="AM331" s="47" t="str">
        <f t="shared" si="11"/>
        <v/>
      </c>
      <c r="AO331" s="90"/>
      <c r="AP331" s="43">
        <v>329</v>
      </c>
      <c r="AQ331" s="91"/>
      <c r="AR331" s="91"/>
      <c r="AS331" s="91"/>
      <c r="AT331" s="91"/>
      <c r="AU331" s="91"/>
      <c r="AV331" s="91"/>
      <c r="AW331" s="91"/>
      <c r="AX331" s="91"/>
      <c r="AY331" s="91"/>
      <c r="AZ331" s="91"/>
      <c r="BA331" s="91"/>
      <c r="BB331" s="91"/>
      <c r="BC331" s="91"/>
      <c r="BD331" s="91"/>
      <c r="BE331" s="91"/>
      <c r="BF331" s="91"/>
      <c r="BG331" s="91"/>
      <c r="BH331" s="91"/>
      <c r="BI331" s="91"/>
      <c r="BJ331" s="51" t="s">
        <v>4470</v>
      </c>
      <c r="BK331" s="91"/>
      <c r="BL331" s="91"/>
      <c r="BM331" s="91"/>
      <c r="BN331" s="91"/>
      <c r="BO331" s="91"/>
      <c r="BP331" s="91"/>
      <c r="BQ331" s="91"/>
      <c r="BR331" s="91"/>
      <c r="BS331" s="91"/>
      <c r="BT331" s="91"/>
      <c r="BU331" s="91"/>
      <c r="BV331" s="91"/>
      <c r="BW331" s="90"/>
      <c r="BX331" s="90"/>
      <c r="BY331" s="90"/>
      <c r="BZ331" s="92"/>
      <c r="CA331" s="92"/>
      <c r="CB331" s="92"/>
      <c r="CC331" s="92"/>
      <c r="CD331" s="92"/>
      <c r="CE331" s="92"/>
      <c r="CF331" s="92"/>
      <c r="CG331" s="92"/>
      <c r="CH331" s="92"/>
      <c r="CI331" s="92"/>
      <c r="CJ331" s="92"/>
      <c r="CK331" s="92"/>
      <c r="CL331" s="92"/>
      <c r="CM331" s="92"/>
      <c r="CN331" s="92"/>
      <c r="CO331" s="92"/>
      <c r="CP331" s="92"/>
      <c r="CQ331" s="92"/>
      <c r="CR331" s="92"/>
      <c r="CS331" s="53" t="s">
        <v>4471</v>
      </c>
      <c r="CT331" s="92"/>
      <c r="CU331" s="92"/>
      <c r="CV331" s="92"/>
      <c r="CW331" s="92"/>
      <c r="CX331" s="92"/>
      <c r="CY331" s="92"/>
      <c r="CZ331" s="92"/>
      <c r="DA331" s="92"/>
      <c r="DB331" s="92"/>
      <c r="DC331" s="92"/>
      <c r="DD331" s="92"/>
      <c r="DE331" s="92"/>
    </row>
    <row r="332" spans="34:109" hidden="1">
      <c r="AH332" s="90"/>
      <c r="AI332" s="90"/>
      <c r="AJ332" s="90"/>
      <c r="AK332" s="90"/>
      <c r="AL332" s="47" t="str">
        <f t="shared" si="10"/>
        <v/>
      </c>
      <c r="AM332" s="47" t="str">
        <f t="shared" si="11"/>
        <v/>
      </c>
      <c r="AO332" s="90"/>
      <c r="AP332" s="43">
        <v>330</v>
      </c>
      <c r="AQ332" s="91"/>
      <c r="AR332" s="91"/>
      <c r="AS332" s="91"/>
      <c r="AT332" s="91"/>
      <c r="AU332" s="91"/>
      <c r="AV332" s="91"/>
      <c r="AW332" s="91"/>
      <c r="AX332" s="91"/>
      <c r="AY332" s="91"/>
      <c r="AZ332" s="91"/>
      <c r="BA332" s="91"/>
      <c r="BB332" s="91"/>
      <c r="BC332" s="91"/>
      <c r="BD332" s="91"/>
      <c r="BE332" s="91"/>
      <c r="BF332" s="91"/>
      <c r="BG332" s="91"/>
      <c r="BH332" s="91"/>
      <c r="BI332" s="91"/>
      <c r="BJ332" s="51" t="s">
        <v>4472</v>
      </c>
      <c r="BK332" s="91"/>
      <c r="BL332" s="91"/>
      <c r="BM332" s="91"/>
      <c r="BN332" s="91"/>
      <c r="BO332" s="91"/>
      <c r="BP332" s="91"/>
      <c r="BQ332" s="91"/>
      <c r="BR332" s="91"/>
      <c r="BS332" s="91"/>
      <c r="BT332" s="91"/>
      <c r="BU332" s="91"/>
      <c r="BV332" s="91"/>
      <c r="BW332" s="90"/>
      <c r="BX332" s="90"/>
      <c r="BY332" s="90"/>
      <c r="BZ332" s="92"/>
      <c r="CA332" s="92"/>
      <c r="CB332" s="92"/>
      <c r="CC332" s="92"/>
      <c r="CD332" s="92"/>
      <c r="CE332" s="92"/>
      <c r="CF332" s="92"/>
      <c r="CG332" s="92"/>
      <c r="CH332" s="92"/>
      <c r="CI332" s="92"/>
      <c r="CJ332" s="92"/>
      <c r="CK332" s="92"/>
      <c r="CL332" s="92"/>
      <c r="CM332" s="92"/>
      <c r="CN332" s="92"/>
      <c r="CO332" s="92"/>
      <c r="CP332" s="92"/>
      <c r="CQ332" s="92"/>
      <c r="CR332" s="92"/>
      <c r="CS332" s="53" t="s">
        <v>4473</v>
      </c>
      <c r="CT332" s="92"/>
      <c r="CU332" s="92"/>
      <c r="CV332" s="92"/>
      <c r="CW332" s="92"/>
      <c r="CX332" s="92"/>
      <c r="CY332" s="92"/>
      <c r="CZ332" s="92"/>
      <c r="DA332" s="92"/>
      <c r="DB332" s="92"/>
      <c r="DC332" s="92"/>
      <c r="DD332" s="92"/>
      <c r="DE332" s="92"/>
    </row>
    <row r="333" spans="34:109" hidden="1">
      <c r="AH333" s="90"/>
      <c r="AI333" s="90"/>
      <c r="AJ333" s="90"/>
      <c r="AK333" s="90"/>
      <c r="AL333" s="47" t="str">
        <f t="shared" si="10"/>
        <v/>
      </c>
      <c r="AM333" s="47" t="str">
        <f t="shared" si="11"/>
        <v/>
      </c>
      <c r="AO333" s="90"/>
      <c r="AP333" s="43">
        <v>331</v>
      </c>
      <c r="AQ333" s="91"/>
      <c r="AR333" s="91"/>
      <c r="AS333" s="91"/>
      <c r="AT333" s="91"/>
      <c r="AU333" s="91"/>
      <c r="AV333" s="91"/>
      <c r="AW333" s="91"/>
      <c r="AX333" s="91"/>
      <c r="AY333" s="91"/>
      <c r="AZ333" s="91"/>
      <c r="BA333" s="91"/>
      <c r="BB333" s="91"/>
      <c r="BC333" s="91"/>
      <c r="BD333" s="91"/>
      <c r="BE333" s="91"/>
      <c r="BF333" s="91"/>
      <c r="BG333" s="91"/>
      <c r="BH333" s="91"/>
      <c r="BI333" s="91"/>
      <c r="BJ333" s="51" t="s">
        <v>4474</v>
      </c>
      <c r="BK333" s="91"/>
      <c r="BL333" s="91"/>
      <c r="BM333" s="91"/>
      <c r="BN333" s="91"/>
      <c r="BO333" s="91"/>
      <c r="BP333" s="91"/>
      <c r="BQ333" s="91"/>
      <c r="BR333" s="91"/>
      <c r="BS333" s="91"/>
      <c r="BT333" s="91"/>
      <c r="BU333" s="91"/>
      <c r="BV333" s="91"/>
      <c r="BW333" s="90"/>
      <c r="BX333" s="90"/>
      <c r="BY333" s="90"/>
      <c r="BZ333" s="92"/>
      <c r="CA333" s="92"/>
      <c r="CB333" s="92"/>
      <c r="CC333" s="92"/>
      <c r="CD333" s="92"/>
      <c r="CE333" s="92"/>
      <c r="CF333" s="92"/>
      <c r="CG333" s="92"/>
      <c r="CH333" s="92"/>
      <c r="CI333" s="92"/>
      <c r="CJ333" s="92"/>
      <c r="CK333" s="92"/>
      <c r="CL333" s="92"/>
      <c r="CM333" s="92"/>
      <c r="CN333" s="92"/>
      <c r="CO333" s="92"/>
      <c r="CP333" s="92"/>
      <c r="CQ333" s="92"/>
      <c r="CR333" s="92"/>
      <c r="CS333" s="53" t="s">
        <v>4475</v>
      </c>
      <c r="CT333" s="92"/>
      <c r="CU333" s="92"/>
      <c r="CV333" s="92"/>
      <c r="CW333" s="92"/>
      <c r="CX333" s="92"/>
      <c r="CY333" s="92"/>
      <c r="CZ333" s="92"/>
      <c r="DA333" s="92"/>
      <c r="DB333" s="92"/>
      <c r="DC333" s="92"/>
      <c r="DD333" s="92"/>
      <c r="DE333" s="92"/>
    </row>
    <row r="334" spans="34:109" hidden="1">
      <c r="AH334" s="90"/>
      <c r="AI334" s="90"/>
      <c r="AJ334" s="90"/>
      <c r="AK334" s="90"/>
      <c r="AL334" s="47" t="str">
        <f t="shared" si="10"/>
        <v/>
      </c>
      <c r="AM334" s="47" t="str">
        <f t="shared" si="11"/>
        <v/>
      </c>
      <c r="AO334" s="90"/>
      <c r="AP334" s="43">
        <v>332</v>
      </c>
      <c r="AQ334" s="91"/>
      <c r="AR334" s="91"/>
      <c r="AS334" s="91"/>
      <c r="AT334" s="91"/>
      <c r="AU334" s="91"/>
      <c r="AV334" s="91"/>
      <c r="AW334" s="91"/>
      <c r="AX334" s="91"/>
      <c r="AY334" s="91"/>
      <c r="AZ334" s="91"/>
      <c r="BA334" s="91"/>
      <c r="BB334" s="91"/>
      <c r="BC334" s="91"/>
      <c r="BD334" s="91"/>
      <c r="BE334" s="91"/>
      <c r="BF334" s="91"/>
      <c r="BG334" s="91"/>
      <c r="BH334" s="91"/>
      <c r="BI334" s="91"/>
      <c r="BJ334" s="51" t="s">
        <v>4476</v>
      </c>
      <c r="BK334" s="91"/>
      <c r="BL334" s="91"/>
      <c r="BM334" s="91"/>
      <c r="BN334" s="91"/>
      <c r="BO334" s="91"/>
      <c r="BP334" s="91"/>
      <c r="BQ334" s="91"/>
      <c r="BR334" s="91"/>
      <c r="BS334" s="91"/>
      <c r="BT334" s="91"/>
      <c r="BU334" s="91"/>
      <c r="BV334" s="91"/>
      <c r="BW334" s="90"/>
      <c r="BX334" s="90"/>
      <c r="BY334" s="90"/>
      <c r="BZ334" s="92"/>
      <c r="CA334" s="92"/>
      <c r="CB334" s="92"/>
      <c r="CC334" s="92"/>
      <c r="CD334" s="92"/>
      <c r="CE334" s="92"/>
      <c r="CF334" s="92"/>
      <c r="CG334" s="92"/>
      <c r="CH334" s="92"/>
      <c r="CI334" s="92"/>
      <c r="CJ334" s="92"/>
      <c r="CK334" s="92"/>
      <c r="CL334" s="92"/>
      <c r="CM334" s="92"/>
      <c r="CN334" s="92"/>
      <c r="CO334" s="92"/>
      <c r="CP334" s="92"/>
      <c r="CQ334" s="92"/>
      <c r="CR334" s="92"/>
      <c r="CS334" s="53" t="s">
        <v>4477</v>
      </c>
      <c r="CT334" s="92"/>
      <c r="CU334" s="92"/>
      <c r="CV334" s="92"/>
      <c r="CW334" s="92"/>
      <c r="CX334" s="92"/>
      <c r="CY334" s="92"/>
      <c r="CZ334" s="92"/>
      <c r="DA334" s="92"/>
      <c r="DB334" s="92"/>
      <c r="DC334" s="92"/>
      <c r="DD334" s="92"/>
      <c r="DE334" s="92"/>
    </row>
    <row r="335" spans="34:109" hidden="1">
      <c r="AH335" s="90"/>
      <c r="AI335" s="90"/>
      <c r="AJ335" s="90"/>
      <c r="AK335" s="90"/>
      <c r="AL335" s="47" t="str">
        <f t="shared" si="10"/>
        <v/>
      </c>
      <c r="AM335" s="47" t="str">
        <f t="shared" si="11"/>
        <v/>
      </c>
      <c r="AO335" s="90"/>
      <c r="AP335" s="43">
        <v>333</v>
      </c>
      <c r="AQ335" s="91"/>
      <c r="AR335" s="91"/>
      <c r="AS335" s="91"/>
      <c r="AT335" s="91"/>
      <c r="AU335" s="91"/>
      <c r="AV335" s="91"/>
      <c r="AW335" s="91"/>
      <c r="AX335" s="91"/>
      <c r="AY335" s="91"/>
      <c r="AZ335" s="91"/>
      <c r="BA335" s="91"/>
      <c r="BB335" s="91"/>
      <c r="BC335" s="91"/>
      <c r="BD335" s="91"/>
      <c r="BE335" s="91"/>
      <c r="BF335" s="91"/>
      <c r="BG335" s="91"/>
      <c r="BH335" s="91"/>
      <c r="BI335" s="91"/>
      <c r="BJ335" s="51" t="s">
        <v>4478</v>
      </c>
      <c r="BK335" s="91"/>
      <c r="BL335" s="91"/>
      <c r="BM335" s="91"/>
      <c r="BN335" s="91"/>
      <c r="BO335" s="91"/>
      <c r="BP335" s="91"/>
      <c r="BQ335" s="91"/>
      <c r="BR335" s="91"/>
      <c r="BS335" s="91"/>
      <c r="BT335" s="91"/>
      <c r="BU335" s="91"/>
      <c r="BV335" s="91"/>
      <c r="BW335" s="90"/>
      <c r="BX335" s="90"/>
      <c r="BY335" s="90"/>
      <c r="BZ335" s="92"/>
      <c r="CA335" s="92"/>
      <c r="CB335" s="92"/>
      <c r="CC335" s="92"/>
      <c r="CD335" s="92"/>
      <c r="CE335" s="92"/>
      <c r="CF335" s="92"/>
      <c r="CG335" s="92"/>
      <c r="CH335" s="92"/>
      <c r="CI335" s="92"/>
      <c r="CJ335" s="92"/>
      <c r="CK335" s="92"/>
      <c r="CL335" s="92"/>
      <c r="CM335" s="92"/>
      <c r="CN335" s="92"/>
      <c r="CO335" s="92"/>
      <c r="CP335" s="92"/>
      <c r="CQ335" s="92"/>
      <c r="CR335" s="92"/>
      <c r="CS335" s="53" t="s">
        <v>4479</v>
      </c>
      <c r="CT335" s="92"/>
      <c r="CU335" s="92"/>
      <c r="CV335" s="92"/>
      <c r="CW335" s="92"/>
      <c r="CX335" s="92"/>
      <c r="CY335" s="92"/>
      <c r="CZ335" s="92"/>
      <c r="DA335" s="92"/>
      <c r="DB335" s="92"/>
      <c r="DC335" s="92"/>
      <c r="DD335" s="92"/>
      <c r="DE335" s="92"/>
    </row>
    <row r="336" spans="34:109" hidden="1">
      <c r="AH336" s="90"/>
      <c r="AI336" s="90"/>
      <c r="AJ336" s="90"/>
      <c r="AK336" s="90"/>
      <c r="AL336" s="47" t="str">
        <f t="shared" si="10"/>
        <v/>
      </c>
      <c r="AM336" s="47" t="str">
        <f t="shared" si="11"/>
        <v/>
      </c>
      <c r="AO336" s="90"/>
      <c r="AP336" s="43">
        <v>334</v>
      </c>
      <c r="AQ336" s="91"/>
      <c r="AR336" s="91"/>
      <c r="AS336" s="91"/>
      <c r="AT336" s="91"/>
      <c r="AU336" s="91"/>
      <c r="AV336" s="91"/>
      <c r="AW336" s="91"/>
      <c r="AX336" s="91"/>
      <c r="AY336" s="91"/>
      <c r="AZ336" s="91"/>
      <c r="BA336" s="91"/>
      <c r="BB336" s="91"/>
      <c r="BC336" s="91"/>
      <c r="BD336" s="91"/>
      <c r="BE336" s="91"/>
      <c r="BF336" s="91"/>
      <c r="BG336" s="91"/>
      <c r="BH336" s="91"/>
      <c r="BI336" s="91"/>
      <c r="BJ336" s="51" t="s">
        <v>4480</v>
      </c>
      <c r="BK336" s="91"/>
      <c r="BL336" s="91"/>
      <c r="BM336" s="91"/>
      <c r="BN336" s="91"/>
      <c r="BO336" s="91"/>
      <c r="BP336" s="91"/>
      <c r="BQ336" s="91"/>
      <c r="BR336" s="91"/>
      <c r="BS336" s="91"/>
      <c r="BT336" s="91"/>
      <c r="BU336" s="91"/>
      <c r="BV336" s="91"/>
      <c r="BW336" s="90"/>
      <c r="BX336" s="90"/>
      <c r="BY336" s="90"/>
      <c r="BZ336" s="92"/>
      <c r="CA336" s="92"/>
      <c r="CB336" s="92"/>
      <c r="CC336" s="92"/>
      <c r="CD336" s="92"/>
      <c r="CE336" s="92"/>
      <c r="CF336" s="92"/>
      <c r="CG336" s="92"/>
      <c r="CH336" s="92"/>
      <c r="CI336" s="92"/>
      <c r="CJ336" s="92"/>
      <c r="CK336" s="92"/>
      <c r="CL336" s="92"/>
      <c r="CM336" s="92"/>
      <c r="CN336" s="92"/>
      <c r="CO336" s="92"/>
      <c r="CP336" s="92"/>
      <c r="CQ336" s="92"/>
      <c r="CR336" s="92"/>
      <c r="CS336" s="53" t="s">
        <v>4481</v>
      </c>
      <c r="CT336" s="92"/>
      <c r="CU336" s="92"/>
      <c r="CV336" s="92"/>
      <c r="CW336" s="92"/>
      <c r="CX336" s="92"/>
      <c r="CY336" s="92"/>
      <c r="CZ336" s="92"/>
      <c r="DA336" s="92"/>
      <c r="DB336" s="92"/>
      <c r="DC336" s="92"/>
      <c r="DD336" s="92"/>
      <c r="DE336" s="92"/>
    </row>
    <row r="337" spans="34:109" hidden="1">
      <c r="AH337" s="90"/>
      <c r="AI337" s="90"/>
      <c r="AJ337" s="90"/>
      <c r="AK337" s="90"/>
      <c r="AL337" s="47" t="str">
        <f t="shared" si="10"/>
        <v/>
      </c>
      <c r="AM337" s="47" t="str">
        <f t="shared" si="11"/>
        <v/>
      </c>
      <c r="AO337" s="90"/>
      <c r="AP337" s="43">
        <v>335</v>
      </c>
      <c r="AQ337" s="91"/>
      <c r="AR337" s="91"/>
      <c r="AS337" s="91"/>
      <c r="AT337" s="91"/>
      <c r="AU337" s="91"/>
      <c r="AV337" s="91"/>
      <c r="AW337" s="91"/>
      <c r="AX337" s="91"/>
      <c r="AY337" s="91"/>
      <c r="AZ337" s="91"/>
      <c r="BA337" s="91"/>
      <c r="BB337" s="91"/>
      <c r="BC337" s="91"/>
      <c r="BD337" s="91"/>
      <c r="BE337" s="91"/>
      <c r="BF337" s="91"/>
      <c r="BG337" s="91"/>
      <c r="BH337" s="91"/>
      <c r="BI337" s="91"/>
      <c r="BJ337" s="51" t="s">
        <v>4482</v>
      </c>
      <c r="BK337" s="91"/>
      <c r="BL337" s="91"/>
      <c r="BM337" s="91"/>
      <c r="BN337" s="91"/>
      <c r="BO337" s="91"/>
      <c r="BP337" s="91"/>
      <c r="BQ337" s="91"/>
      <c r="BR337" s="91"/>
      <c r="BS337" s="91"/>
      <c r="BT337" s="91"/>
      <c r="BU337" s="91"/>
      <c r="BV337" s="91"/>
      <c r="BW337" s="90"/>
      <c r="BX337" s="90"/>
      <c r="BY337" s="90"/>
      <c r="BZ337" s="92"/>
      <c r="CA337" s="92"/>
      <c r="CB337" s="92"/>
      <c r="CC337" s="92"/>
      <c r="CD337" s="92"/>
      <c r="CE337" s="92"/>
      <c r="CF337" s="92"/>
      <c r="CG337" s="92"/>
      <c r="CH337" s="92"/>
      <c r="CI337" s="92"/>
      <c r="CJ337" s="92"/>
      <c r="CK337" s="92"/>
      <c r="CL337" s="92"/>
      <c r="CM337" s="92"/>
      <c r="CN337" s="92"/>
      <c r="CO337" s="92"/>
      <c r="CP337" s="92"/>
      <c r="CQ337" s="92"/>
      <c r="CR337" s="92"/>
      <c r="CS337" s="53" t="s">
        <v>4483</v>
      </c>
      <c r="CT337" s="92"/>
      <c r="CU337" s="92"/>
      <c r="CV337" s="92"/>
      <c r="CW337" s="92"/>
      <c r="CX337" s="92"/>
      <c r="CY337" s="92"/>
      <c r="CZ337" s="92"/>
      <c r="DA337" s="92"/>
      <c r="DB337" s="92"/>
      <c r="DC337" s="92"/>
      <c r="DD337" s="92"/>
      <c r="DE337" s="92"/>
    </row>
    <row r="338" spans="34:109" hidden="1">
      <c r="AH338" s="90"/>
      <c r="AI338" s="90"/>
      <c r="AJ338" s="90"/>
      <c r="AK338" s="90"/>
      <c r="AL338" s="47" t="str">
        <f t="shared" si="10"/>
        <v/>
      </c>
      <c r="AM338" s="47" t="str">
        <f t="shared" si="11"/>
        <v/>
      </c>
      <c r="AO338" s="90"/>
      <c r="AP338" s="43">
        <v>336</v>
      </c>
      <c r="AQ338" s="91"/>
      <c r="AR338" s="91"/>
      <c r="AS338" s="91"/>
      <c r="AT338" s="91"/>
      <c r="AU338" s="91"/>
      <c r="AV338" s="91"/>
      <c r="AW338" s="91"/>
      <c r="AX338" s="91"/>
      <c r="AY338" s="91"/>
      <c r="AZ338" s="91"/>
      <c r="BA338" s="91"/>
      <c r="BB338" s="91"/>
      <c r="BC338" s="91"/>
      <c r="BD338" s="91"/>
      <c r="BE338" s="91"/>
      <c r="BF338" s="91"/>
      <c r="BG338" s="91"/>
      <c r="BH338" s="91"/>
      <c r="BI338" s="91"/>
      <c r="BJ338" s="51" t="s">
        <v>4484</v>
      </c>
      <c r="BK338" s="91"/>
      <c r="BL338" s="91"/>
      <c r="BM338" s="91"/>
      <c r="BN338" s="91"/>
      <c r="BO338" s="91"/>
      <c r="BP338" s="91"/>
      <c r="BQ338" s="91"/>
      <c r="BR338" s="91"/>
      <c r="BS338" s="91"/>
      <c r="BT338" s="91"/>
      <c r="BU338" s="91"/>
      <c r="BV338" s="91"/>
      <c r="BW338" s="90"/>
      <c r="BX338" s="90"/>
      <c r="BY338" s="90"/>
      <c r="BZ338" s="92"/>
      <c r="CA338" s="92"/>
      <c r="CB338" s="92"/>
      <c r="CC338" s="92"/>
      <c r="CD338" s="92"/>
      <c r="CE338" s="92"/>
      <c r="CF338" s="92"/>
      <c r="CG338" s="92"/>
      <c r="CH338" s="92"/>
      <c r="CI338" s="92"/>
      <c r="CJ338" s="92"/>
      <c r="CK338" s="92"/>
      <c r="CL338" s="92"/>
      <c r="CM338" s="92"/>
      <c r="CN338" s="92"/>
      <c r="CO338" s="92"/>
      <c r="CP338" s="92"/>
      <c r="CQ338" s="92"/>
      <c r="CR338" s="92"/>
      <c r="CS338" s="53" t="s">
        <v>4485</v>
      </c>
      <c r="CT338" s="92"/>
      <c r="CU338" s="92"/>
      <c r="CV338" s="92"/>
      <c r="CW338" s="92"/>
      <c r="CX338" s="92"/>
      <c r="CY338" s="92"/>
      <c r="CZ338" s="92"/>
      <c r="DA338" s="92"/>
      <c r="DB338" s="92"/>
      <c r="DC338" s="92"/>
      <c r="DD338" s="92"/>
      <c r="DE338" s="92"/>
    </row>
    <row r="339" spans="34:109" hidden="1">
      <c r="AH339" s="90"/>
      <c r="AI339" s="90"/>
      <c r="AJ339" s="90"/>
      <c r="AK339" s="90"/>
      <c r="AL339" s="47" t="str">
        <f t="shared" si="10"/>
        <v/>
      </c>
      <c r="AM339" s="47" t="str">
        <f t="shared" si="11"/>
        <v/>
      </c>
      <c r="AO339" s="90"/>
      <c r="AP339" s="43">
        <v>337</v>
      </c>
      <c r="AQ339" s="91"/>
      <c r="AR339" s="91"/>
      <c r="AS339" s="91"/>
      <c r="AT339" s="91"/>
      <c r="AU339" s="91"/>
      <c r="AV339" s="91"/>
      <c r="AW339" s="91"/>
      <c r="AX339" s="91"/>
      <c r="AY339" s="91"/>
      <c r="AZ339" s="91"/>
      <c r="BA339" s="91"/>
      <c r="BB339" s="91"/>
      <c r="BC339" s="91"/>
      <c r="BD339" s="91"/>
      <c r="BE339" s="91"/>
      <c r="BF339" s="91"/>
      <c r="BG339" s="91"/>
      <c r="BH339" s="91"/>
      <c r="BI339" s="91"/>
      <c r="BJ339" s="51" t="s">
        <v>4486</v>
      </c>
      <c r="BK339" s="91"/>
      <c r="BL339" s="91"/>
      <c r="BM339" s="91"/>
      <c r="BN339" s="91"/>
      <c r="BO339" s="91"/>
      <c r="BP339" s="91"/>
      <c r="BQ339" s="91"/>
      <c r="BR339" s="91"/>
      <c r="BS339" s="91"/>
      <c r="BT339" s="91"/>
      <c r="BU339" s="91"/>
      <c r="BV339" s="91"/>
      <c r="BW339" s="90"/>
      <c r="BX339" s="90"/>
      <c r="BY339" s="90"/>
      <c r="BZ339" s="92"/>
      <c r="CA339" s="92"/>
      <c r="CB339" s="92"/>
      <c r="CC339" s="92"/>
      <c r="CD339" s="92"/>
      <c r="CE339" s="92"/>
      <c r="CF339" s="92"/>
      <c r="CG339" s="92"/>
      <c r="CH339" s="92"/>
      <c r="CI339" s="92"/>
      <c r="CJ339" s="92"/>
      <c r="CK339" s="92"/>
      <c r="CL339" s="92"/>
      <c r="CM339" s="92"/>
      <c r="CN339" s="92"/>
      <c r="CO339" s="92"/>
      <c r="CP339" s="92"/>
      <c r="CQ339" s="92"/>
      <c r="CR339" s="92"/>
      <c r="CS339" s="53" t="s">
        <v>4487</v>
      </c>
      <c r="CT339" s="92"/>
      <c r="CU339" s="92"/>
      <c r="CV339" s="92"/>
      <c r="CW339" s="92"/>
      <c r="CX339" s="92"/>
      <c r="CY339" s="92"/>
      <c r="CZ339" s="92"/>
      <c r="DA339" s="92"/>
      <c r="DB339" s="92"/>
      <c r="DC339" s="92"/>
      <c r="DD339" s="92"/>
      <c r="DE339" s="92"/>
    </row>
    <row r="340" spans="34:109" hidden="1">
      <c r="AH340" s="90"/>
      <c r="AI340" s="90"/>
      <c r="AJ340" s="90"/>
      <c r="AK340" s="90"/>
      <c r="AL340" s="47" t="str">
        <f t="shared" si="10"/>
        <v/>
      </c>
      <c r="AM340" s="47" t="str">
        <f t="shared" si="11"/>
        <v/>
      </c>
      <c r="AO340" s="90"/>
      <c r="AP340" s="43">
        <v>338</v>
      </c>
      <c r="AQ340" s="91"/>
      <c r="AR340" s="91"/>
      <c r="AS340" s="91"/>
      <c r="AT340" s="91"/>
      <c r="AU340" s="91"/>
      <c r="AV340" s="91"/>
      <c r="AW340" s="91"/>
      <c r="AX340" s="91"/>
      <c r="AY340" s="91"/>
      <c r="AZ340" s="91"/>
      <c r="BA340" s="91"/>
      <c r="BB340" s="91"/>
      <c r="BC340" s="91"/>
      <c r="BD340" s="91"/>
      <c r="BE340" s="91"/>
      <c r="BF340" s="91"/>
      <c r="BG340" s="91"/>
      <c r="BH340" s="91"/>
      <c r="BI340" s="91"/>
      <c r="BJ340" s="51" t="s">
        <v>4488</v>
      </c>
      <c r="BK340" s="91"/>
      <c r="BL340" s="91"/>
      <c r="BM340" s="91"/>
      <c r="BN340" s="91"/>
      <c r="BO340" s="91"/>
      <c r="BP340" s="91"/>
      <c r="BQ340" s="91"/>
      <c r="BR340" s="91"/>
      <c r="BS340" s="91"/>
      <c r="BT340" s="91"/>
      <c r="BU340" s="91"/>
      <c r="BV340" s="91"/>
      <c r="BW340" s="90"/>
      <c r="BX340" s="90"/>
      <c r="BY340" s="90"/>
      <c r="BZ340" s="92"/>
      <c r="CA340" s="92"/>
      <c r="CB340" s="92"/>
      <c r="CC340" s="92"/>
      <c r="CD340" s="92"/>
      <c r="CE340" s="92"/>
      <c r="CF340" s="92"/>
      <c r="CG340" s="92"/>
      <c r="CH340" s="92"/>
      <c r="CI340" s="92"/>
      <c r="CJ340" s="92"/>
      <c r="CK340" s="92"/>
      <c r="CL340" s="92"/>
      <c r="CM340" s="92"/>
      <c r="CN340" s="92"/>
      <c r="CO340" s="92"/>
      <c r="CP340" s="92"/>
      <c r="CQ340" s="92"/>
      <c r="CR340" s="92"/>
      <c r="CS340" s="53" t="s">
        <v>4489</v>
      </c>
      <c r="CT340" s="92"/>
      <c r="CU340" s="92"/>
      <c r="CV340" s="92"/>
      <c r="CW340" s="92"/>
      <c r="CX340" s="92"/>
      <c r="CY340" s="92"/>
      <c r="CZ340" s="92"/>
      <c r="DA340" s="92"/>
      <c r="DB340" s="92"/>
      <c r="DC340" s="92"/>
      <c r="DD340" s="92"/>
      <c r="DE340" s="92"/>
    </row>
    <row r="341" spans="34:109" hidden="1">
      <c r="AH341" s="90"/>
      <c r="AI341" s="90"/>
      <c r="AJ341" s="90"/>
      <c r="AK341" s="90"/>
      <c r="AL341" s="47" t="str">
        <f t="shared" si="10"/>
        <v/>
      </c>
      <c r="AM341" s="47" t="str">
        <f t="shared" si="11"/>
        <v/>
      </c>
      <c r="AO341" s="90"/>
      <c r="AP341" s="43">
        <v>339</v>
      </c>
      <c r="AQ341" s="91"/>
      <c r="AR341" s="91"/>
      <c r="AS341" s="91"/>
      <c r="AT341" s="91"/>
      <c r="AU341" s="91"/>
      <c r="AV341" s="91"/>
      <c r="AW341" s="91"/>
      <c r="AX341" s="91"/>
      <c r="AY341" s="91"/>
      <c r="AZ341" s="91"/>
      <c r="BA341" s="91"/>
      <c r="BB341" s="91"/>
      <c r="BC341" s="91"/>
      <c r="BD341" s="91"/>
      <c r="BE341" s="91"/>
      <c r="BF341" s="91"/>
      <c r="BG341" s="91"/>
      <c r="BH341" s="91"/>
      <c r="BI341" s="91"/>
      <c r="BJ341" s="51" t="s">
        <v>4490</v>
      </c>
      <c r="BK341" s="91"/>
      <c r="BL341" s="91"/>
      <c r="BM341" s="91"/>
      <c r="BN341" s="91"/>
      <c r="BO341" s="91"/>
      <c r="BP341" s="91"/>
      <c r="BQ341" s="91"/>
      <c r="BR341" s="91"/>
      <c r="BS341" s="91"/>
      <c r="BT341" s="91"/>
      <c r="BU341" s="91"/>
      <c r="BV341" s="91"/>
      <c r="BW341" s="90"/>
      <c r="BX341" s="90"/>
      <c r="BY341" s="90"/>
      <c r="BZ341" s="92"/>
      <c r="CA341" s="92"/>
      <c r="CB341" s="92"/>
      <c r="CC341" s="92"/>
      <c r="CD341" s="92"/>
      <c r="CE341" s="92"/>
      <c r="CF341" s="92"/>
      <c r="CG341" s="92"/>
      <c r="CH341" s="92"/>
      <c r="CI341" s="92"/>
      <c r="CJ341" s="92"/>
      <c r="CK341" s="92"/>
      <c r="CL341" s="92"/>
      <c r="CM341" s="92"/>
      <c r="CN341" s="92"/>
      <c r="CO341" s="92"/>
      <c r="CP341" s="92"/>
      <c r="CQ341" s="92"/>
      <c r="CR341" s="92"/>
      <c r="CS341" s="53" t="s">
        <v>4491</v>
      </c>
      <c r="CT341" s="92"/>
      <c r="CU341" s="92"/>
      <c r="CV341" s="92"/>
      <c r="CW341" s="92"/>
      <c r="CX341" s="92"/>
      <c r="CY341" s="92"/>
      <c r="CZ341" s="92"/>
      <c r="DA341" s="92"/>
      <c r="DB341" s="92"/>
      <c r="DC341" s="92"/>
      <c r="DD341" s="92"/>
      <c r="DE341" s="92"/>
    </row>
    <row r="342" spans="34:109" hidden="1">
      <c r="AH342" s="90"/>
      <c r="AI342" s="90"/>
      <c r="AJ342" s="90"/>
      <c r="AK342" s="90"/>
      <c r="AL342" s="47" t="str">
        <f t="shared" si="10"/>
        <v/>
      </c>
      <c r="AM342" s="47" t="str">
        <f t="shared" si="11"/>
        <v/>
      </c>
      <c r="AO342" s="90"/>
      <c r="AP342" s="43">
        <v>340</v>
      </c>
      <c r="AQ342" s="91"/>
      <c r="AR342" s="91"/>
      <c r="AS342" s="91"/>
      <c r="AT342" s="91"/>
      <c r="AU342" s="91"/>
      <c r="AV342" s="91"/>
      <c r="AW342" s="91"/>
      <c r="AX342" s="91"/>
      <c r="AY342" s="91"/>
      <c r="AZ342" s="91"/>
      <c r="BA342" s="91"/>
      <c r="BB342" s="91"/>
      <c r="BC342" s="91"/>
      <c r="BD342" s="91"/>
      <c r="BE342" s="91"/>
      <c r="BF342" s="91"/>
      <c r="BG342" s="91"/>
      <c r="BH342" s="91"/>
      <c r="BI342" s="91"/>
      <c r="BJ342" s="51" t="s">
        <v>4492</v>
      </c>
      <c r="BK342" s="91"/>
      <c r="BL342" s="91"/>
      <c r="BM342" s="91"/>
      <c r="BN342" s="91"/>
      <c r="BO342" s="91"/>
      <c r="BP342" s="91"/>
      <c r="BQ342" s="91"/>
      <c r="BR342" s="91"/>
      <c r="BS342" s="91"/>
      <c r="BT342" s="91"/>
      <c r="BU342" s="91"/>
      <c r="BV342" s="91"/>
      <c r="BW342" s="90"/>
      <c r="BX342" s="90"/>
      <c r="BY342" s="90"/>
      <c r="BZ342" s="92"/>
      <c r="CA342" s="92"/>
      <c r="CB342" s="92"/>
      <c r="CC342" s="92"/>
      <c r="CD342" s="92"/>
      <c r="CE342" s="92"/>
      <c r="CF342" s="92"/>
      <c r="CG342" s="92"/>
      <c r="CH342" s="92"/>
      <c r="CI342" s="92"/>
      <c r="CJ342" s="92"/>
      <c r="CK342" s="92"/>
      <c r="CL342" s="92"/>
      <c r="CM342" s="92"/>
      <c r="CN342" s="92"/>
      <c r="CO342" s="92"/>
      <c r="CP342" s="92"/>
      <c r="CQ342" s="92"/>
      <c r="CR342" s="92"/>
      <c r="CS342" s="53" t="s">
        <v>4493</v>
      </c>
      <c r="CT342" s="92"/>
      <c r="CU342" s="92"/>
      <c r="CV342" s="92"/>
      <c r="CW342" s="92"/>
      <c r="CX342" s="92"/>
      <c r="CY342" s="92"/>
      <c r="CZ342" s="92"/>
      <c r="DA342" s="92"/>
      <c r="DB342" s="92"/>
      <c r="DC342" s="92"/>
      <c r="DD342" s="92"/>
      <c r="DE342" s="92"/>
    </row>
    <row r="343" spans="34:109" hidden="1">
      <c r="AH343" s="90"/>
      <c r="AI343" s="90"/>
      <c r="AJ343" s="90"/>
      <c r="AK343" s="90"/>
      <c r="AL343" s="47" t="str">
        <f t="shared" si="10"/>
        <v/>
      </c>
      <c r="AM343" s="47" t="str">
        <f t="shared" si="11"/>
        <v/>
      </c>
      <c r="AO343" s="90"/>
      <c r="AP343" s="43">
        <v>341</v>
      </c>
      <c r="AQ343" s="91"/>
      <c r="AR343" s="91"/>
      <c r="AS343" s="91"/>
      <c r="AT343" s="91"/>
      <c r="AU343" s="91"/>
      <c r="AV343" s="91"/>
      <c r="AW343" s="91"/>
      <c r="AX343" s="91"/>
      <c r="AY343" s="91"/>
      <c r="AZ343" s="91"/>
      <c r="BA343" s="91"/>
      <c r="BB343" s="91"/>
      <c r="BC343" s="91"/>
      <c r="BD343" s="91"/>
      <c r="BE343" s="91"/>
      <c r="BF343" s="91"/>
      <c r="BG343" s="91"/>
      <c r="BH343" s="91"/>
      <c r="BI343" s="91"/>
      <c r="BJ343" s="51" t="s">
        <v>4494</v>
      </c>
      <c r="BK343" s="91"/>
      <c r="BL343" s="91"/>
      <c r="BM343" s="91"/>
      <c r="BN343" s="91"/>
      <c r="BO343" s="91"/>
      <c r="BP343" s="91"/>
      <c r="BQ343" s="91"/>
      <c r="BR343" s="91"/>
      <c r="BS343" s="91"/>
      <c r="BT343" s="91"/>
      <c r="BU343" s="91"/>
      <c r="BV343" s="91"/>
      <c r="BW343" s="90"/>
      <c r="BX343" s="90"/>
      <c r="BY343" s="90"/>
      <c r="BZ343" s="92"/>
      <c r="CA343" s="92"/>
      <c r="CB343" s="92"/>
      <c r="CC343" s="92"/>
      <c r="CD343" s="92"/>
      <c r="CE343" s="92"/>
      <c r="CF343" s="92"/>
      <c r="CG343" s="92"/>
      <c r="CH343" s="92"/>
      <c r="CI343" s="92"/>
      <c r="CJ343" s="92"/>
      <c r="CK343" s="92"/>
      <c r="CL343" s="92"/>
      <c r="CM343" s="92"/>
      <c r="CN343" s="92"/>
      <c r="CO343" s="92"/>
      <c r="CP343" s="92"/>
      <c r="CQ343" s="92"/>
      <c r="CR343" s="92"/>
      <c r="CS343" s="53" t="s">
        <v>4495</v>
      </c>
      <c r="CT343" s="92"/>
      <c r="CU343" s="92"/>
      <c r="CV343" s="92"/>
      <c r="CW343" s="92"/>
      <c r="CX343" s="92"/>
      <c r="CY343" s="92"/>
      <c r="CZ343" s="92"/>
      <c r="DA343" s="92"/>
      <c r="DB343" s="92"/>
      <c r="DC343" s="92"/>
      <c r="DD343" s="92"/>
      <c r="DE343" s="92"/>
    </row>
    <row r="344" spans="34:109" hidden="1">
      <c r="AH344" s="90"/>
      <c r="AI344" s="90"/>
      <c r="AJ344" s="90"/>
      <c r="AK344" s="90"/>
      <c r="AL344" s="47" t="str">
        <f t="shared" si="10"/>
        <v/>
      </c>
      <c r="AM344" s="47" t="str">
        <f t="shared" si="11"/>
        <v/>
      </c>
      <c r="AO344" s="90"/>
      <c r="AP344" s="43">
        <v>342</v>
      </c>
      <c r="AQ344" s="91"/>
      <c r="AR344" s="91"/>
      <c r="AS344" s="91"/>
      <c r="AT344" s="91"/>
      <c r="AU344" s="91"/>
      <c r="AV344" s="91"/>
      <c r="AW344" s="91"/>
      <c r="AX344" s="91"/>
      <c r="AY344" s="91"/>
      <c r="AZ344" s="91"/>
      <c r="BA344" s="91"/>
      <c r="BB344" s="91"/>
      <c r="BC344" s="91"/>
      <c r="BD344" s="91"/>
      <c r="BE344" s="91"/>
      <c r="BF344" s="91"/>
      <c r="BG344" s="91"/>
      <c r="BH344" s="91"/>
      <c r="BI344" s="91"/>
      <c r="BJ344" s="51" t="s">
        <v>4496</v>
      </c>
      <c r="BK344" s="91"/>
      <c r="BL344" s="91"/>
      <c r="BM344" s="91"/>
      <c r="BN344" s="91"/>
      <c r="BO344" s="91"/>
      <c r="BP344" s="91"/>
      <c r="BQ344" s="91"/>
      <c r="BR344" s="91"/>
      <c r="BS344" s="91"/>
      <c r="BT344" s="91"/>
      <c r="BU344" s="91"/>
      <c r="BV344" s="91"/>
      <c r="BW344" s="90"/>
      <c r="BX344" s="90"/>
      <c r="BY344" s="90"/>
      <c r="BZ344" s="92"/>
      <c r="CA344" s="92"/>
      <c r="CB344" s="92"/>
      <c r="CC344" s="92"/>
      <c r="CD344" s="92"/>
      <c r="CE344" s="92"/>
      <c r="CF344" s="92"/>
      <c r="CG344" s="92"/>
      <c r="CH344" s="92"/>
      <c r="CI344" s="92"/>
      <c r="CJ344" s="92"/>
      <c r="CK344" s="92"/>
      <c r="CL344" s="92"/>
      <c r="CM344" s="92"/>
      <c r="CN344" s="92"/>
      <c r="CO344" s="92"/>
      <c r="CP344" s="92"/>
      <c r="CQ344" s="92"/>
      <c r="CR344" s="92"/>
      <c r="CS344" s="53" t="s">
        <v>4497</v>
      </c>
      <c r="CT344" s="92"/>
      <c r="CU344" s="92"/>
      <c r="CV344" s="92"/>
      <c r="CW344" s="92"/>
      <c r="CX344" s="92"/>
      <c r="CY344" s="92"/>
      <c r="CZ344" s="92"/>
      <c r="DA344" s="92"/>
      <c r="DB344" s="92"/>
      <c r="DC344" s="92"/>
      <c r="DD344" s="92"/>
      <c r="DE344" s="92"/>
    </row>
    <row r="345" spans="34:109" hidden="1">
      <c r="AH345" s="90"/>
      <c r="AI345" s="90"/>
      <c r="AJ345" s="90"/>
      <c r="AK345" s="90"/>
      <c r="AL345" s="47" t="str">
        <f t="shared" si="10"/>
        <v/>
      </c>
      <c r="AM345" s="47" t="str">
        <f t="shared" si="11"/>
        <v/>
      </c>
      <c r="AO345" s="90"/>
      <c r="AP345" s="43">
        <v>343</v>
      </c>
      <c r="AQ345" s="91"/>
      <c r="AR345" s="91"/>
      <c r="AS345" s="91"/>
      <c r="AT345" s="91"/>
      <c r="AU345" s="91"/>
      <c r="AV345" s="91"/>
      <c r="AW345" s="91"/>
      <c r="AX345" s="91"/>
      <c r="AY345" s="91"/>
      <c r="AZ345" s="91"/>
      <c r="BA345" s="91"/>
      <c r="BB345" s="91"/>
      <c r="BC345" s="91"/>
      <c r="BD345" s="91"/>
      <c r="BE345" s="91"/>
      <c r="BF345" s="91"/>
      <c r="BG345" s="91"/>
      <c r="BH345" s="91"/>
      <c r="BI345" s="91"/>
      <c r="BJ345" s="51" t="s">
        <v>4498</v>
      </c>
      <c r="BK345" s="91"/>
      <c r="BL345" s="91"/>
      <c r="BM345" s="91"/>
      <c r="BN345" s="91"/>
      <c r="BO345" s="91"/>
      <c r="BP345" s="91"/>
      <c r="BQ345" s="91"/>
      <c r="BR345" s="91"/>
      <c r="BS345" s="91"/>
      <c r="BT345" s="91"/>
      <c r="BU345" s="91"/>
      <c r="BV345" s="91"/>
      <c r="BW345" s="90"/>
      <c r="BX345" s="90"/>
      <c r="BY345" s="90"/>
      <c r="BZ345" s="92"/>
      <c r="CA345" s="92"/>
      <c r="CB345" s="92"/>
      <c r="CC345" s="92"/>
      <c r="CD345" s="92"/>
      <c r="CE345" s="92"/>
      <c r="CF345" s="92"/>
      <c r="CG345" s="92"/>
      <c r="CH345" s="92"/>
      <c r="CI345" s="92"/>
      <c r="CJ345" s="92"/>
      <c r="CK345" s="92"/>
      <c r="CL345" s="92"/>
      <c r="CM345" s="92"/>
      <c r="CN345" s="92"/>
      <c r="CO345" s="92"/>
      <c r="CP345" s="92"/>
      <c r="CQ345" s="92"/>
      <c r="CR345" s="92"/>
      <c r="CS345" s="53" t="s">
        <v>4499</v>
      </c>
      <c r="CT345" s="92"/>
      <c r="CU345" s="92"/>
      <c r="CV345" s="92"/>
      <c r="CW345" s="92"/>
      <c r="CX345" s="92"/>
      <c r="CY345" s="92"/>
      <c r="CZ345" s="92"/>
      <c r="DA345" s="92"/>
      <c r="DB345" s="92"/>
      <c r="DC345" s="92"/>
      <c r="DD345" s="92"/>
      <c r="DE345" s="92"/>
    </row>
    <row r="346" spans="34:109" hidden="1">
      <c r="AH346" s="90"/>
      <c r="AI346" s="90"/>
      <c r="AJ346" s="90"/>
      <c r="AK346" s="90"/>
      <c r="AL346" s="47" t="str">
        <f t="shared" si="10"/>
        <v/>
      </c>
      <c r="AM346" s="47" t="str">
        <f t="shared" si="11"/>
        <v/>
      </c>
      <c r="AO346" s="90"/>
      <c r="AP346" s="43">
        <v>344</v>
      </c>
      <c r="AQ346" s="91"/>
      <c r="AR346" s="91"/>
      <c r="AS346" s="91"/>
      <c r="AT346" s="91"/>
      <c r="AU346" s="91"/>
      <c r="AV346" s="91"/>
      <c r="AW346" s="91"/>
      <c r="AX346" s="91"/>
      <c r="AY346" s="91"/>
      <c r="AZ346" s="91"/>
      <c r="BA346" s="91"/>
      <c r="BB346" s="91"/>
      <c r="BC346" s="91"/>
      <c r="BD346" s="91"/>
      <c r="BE346" s="91"/>
      <c r="BF346" s="91"/>
      <c r="BG346" s="91"/>
      <c r="BH346" s="91"/>
      <c r="BI346" s="91"/>
      <c r="BJ346" s="51" t="s">
        <v>4500</v>
      </c>
      <c r="BK346" s="91"/>
      <c r="BL346" s="91"/>
      <c r="BM346" s="91"/>
      <c r="BN346" s="91"/>
      <c r="BO346" s="91"/>
      <c r="BP346" s="91"/>
      <c r="BQ346" s="91"/>
      <c r="BR346" s="91"/>
      <c r="BS346" s="91"/>
      <c r="BT346" s="91"/>
      <c r="BU346" s="91"/>
      <c r="BV346" s="91"/>
      <c r="BW346" s="90"/>
      <c r="BX346" s="90"/>
      <c r="BY346" s="90"/>
      <c r="BZ346" s="92"/>
      <c r="CA346" s="92"/>
      <c r="CB346" s="92"/>
      <c r="CC346" s="92"/>
      <c r="CD346" s="92"/>
      <c r="CE346" s="92"/>
      <c r="CF346" s="92"/>
      <c r="CG346" s="92"/>
      <c r="CH346" s="92"/>
      <c r="CI346" s="92"/>
      <c r="CJ346" s="92"/>
      <c r="CK346" s="92"/>
      <c r="CL346" s="92"/>
      <c r="CM346" s="92"/>
      <c r="CN346" s="92"/>
      <c r="CO346" s="92"/>
      <c r="CP346" s="92"/>
      <c r="CQ346" s="92"/>
      <c r="CR346" s="92"/>
      <c r="CS346" s="53" t="s">
        <v>4501</v>
      </c>
      <c r="CT346" s="92"/>
      <c r="CU346" s="92"/>
      <c r="CV346" s="92"/>
      <c r="CW346" s="92"/>
      <c r="CX346" s="92"/>
      <c r="CY346" s="92"/>
      <c r="CZ346" s="92"/>
      <c r="DA346" s="92"/>
      <c r="DB346" s="92"/>
      <c r="DC346" s="92"/>
      <c r="DD346" s="92"/>
      <c r="DE346" s="92"/>
    </row>
    <row r="347" spans="34:109" hidden="1">
      <c r="AH347" s="90"/>
      <c r="AI347" s="90"/>
      <c r="AJ347" s="90"/>
      <c r="AK347" s="90"/>
      <c r="AL347" s="47" t="str">
        <f t="shared" si="10"/>
        <v/>
      </c>
      <c r="AM347" s="47" t="str">
        <f t="shared" si="11"/>
        <v/>
      </c>
      <c r="AO347" s="90"/>
      <c r="AP347" s="43">
        <v>345</v>
      </c>
      <c r="AQ347" s="91"/>
      <c r="AR347" s="91"/>
      <c r="AS347" s="91"/>
      <c r="AT347" s="91"/>
      <c r="AU347" s="91"/>
      <c r="AV347" s="91"/>
      <c r="AW347" s="91"/>
      <c r="AX347" s="91"/>
      <c r="AY347" s="91"/>
      <c r="AZ347" s="91"/>
      <c r="BA347" s="91"/>
      <c r="BB347" s="91"/>
      <c r="BC347" s="91"/>
      <c r="BD347" s="91"/>
      <c r="BE347" s="91"/>
      <c r="BF347" s="91"/>
      <c r="BG347" s="91"/>
      <c r="BH347" s="91"/>
      <c r="BI347" s="91"/>
      <c r="BJ347" s="51" t="s">
        <v>4502</v>
      </c>
      <c r="BK347" s="91"/>
      <c r="BL347" s="91"/>
      <c r="BM347" s="91"/>
      <c r="BN347" s="91"/>
      <c r="BO347" s="91"/>
      <c r="BP347" s="91"/>
      <c r="BQ347" s="91"/>
      <c r="BR347" s="91"/>
      <c r="BS347" s="91"/>
      <c r="BT347" s="91"/>
      <c r="BU347" s="91"/>
      <c r="BV347" s="91"/>
      <c r="BW347" s="90"/>
      <c r="BX347" s="90"/>
      <c r="BY347" s="90"/>
      <c r="BZ347" s="92"/>
      <c r="CA347" s="92"/>
      <c r="CB347" s="92"/>
      <c r="CC347" s="92"/>
      <c r="CD347" s="92"/>
      <c r="CE347" s="92"/>
      <c r="CF347" s="92"/>
      <c r="CG347" s="92"/>
      <c r="CH347" s="92"/>
      <c r="CI347" s="92"/>
      <c r="CJ347" s="92"/>
      <c r="CK347" s="92"/>
      <c r="CL347" s="92"/>
      <c r="CM347" s="92"/>
      <c r="CN347" s="92"/>
      <c r="CO347" s="92"/>
      <c r="CP347" s="92"/>
      <c r="CQ347" s="92"/>
      <c r="CR347" s="92"/>
      <c r="CS347" s="53" t="s">
        <v>4503</v>
      </c>
      <c r="CT347" s="92"/>
      <c r="CU347" s="92"/>
      <c r="CV347" s="92"/>
      <c r="CW347" s="92"/>
      <c r="CX347" s="92"/>
      <c r="CY347" s="92"/>
      <c r="CZ347" s="92"/>
      <c r="DA347" s="92"/>
      <c r="DB347" s="92"/>
      <c r="DC347" s="92"/>
      <c r="DD347" s="92"/>
      <c r="DE347" s="92"/>
    </row>
    <row r="348" spans="34:109" hidden="1">
      <c r="AH348" s="90"/>
      <c r="AI348" s="90"/>
      <c r="AJ348" s="90"/>
      <c r="AK348" s="90"/>
      <c r="AL348" s="47" t="str">
        <f t="shared" si="10"/>
        <v/>
      </c>
      <c r="AM348" s="47" t="str">
        <f t="shared" si="11"/>
        <v/>
      </c>
      <c r="AO348" s="90"/>
      <c r="AP348" s="43">
        <v>346</v>
      </c>
      <c r="AQ348" s="91"/>
      <c r="AR348" s="91"/>
      <c r="AS348" s="91"/>
      <c r="AT348" s="91"/>
      <c r="AU348" s="91"/>
      <c r="AV348" s="91"/>
      <c r="AW348" s="91"/>
      <c r="AX348" s="91"/>
      <c r="AY348" s="91"/>
      <c r="AZ348" s="91"/>
      <c r="BA348" s="91"/>
      <c r="BB348" s="91"/>
      <c r="BC348" s="91"/>
      <c r="BD348" s="91"/>
      <c r="BE348" s="91"/>
      <c r="BF348" s="91"/>
      <c r="BG348" s="91"/>
      <c r="BH348" s="91"/>
      <c r="BI348" s="91"/>
      <c r="BJ348" s="51" t="s">
        <v>4504</v>
      </c>
      <c r="BK348" s="91"/>
      <c r="BL348" s="91"/>
      <c r="BM348" s="91"/>
      <c r="BN348" s="91"/>
      <c r="BO348" s="91"/>
      <c r="BP348" s="91"/>
      <c r="BQ348" s="91"/>
      <c r="BR348" s="91"/>
      <c r="BS348" s="91"/>
      <c r="BT348" s="91"/>
      <c r="BU348" s="91"/>
      <c r="BV348" s="91"/>
      <c r="BW348" s="90"/>
      <c r="BX348" s="90"/>
      <c r="BY348" s="90"/>
      <c r="BZ348" s="92"/>
      <c r="CA348" s="92"/>
      <c r="CB348" s="92"/>
      <c r="CC348" s="92"/>
      <c r="CD348" s="92"/>
      <c r="CE348" s="92"/>
      <c r="CF348" s="92"/>
      <c r="CG348" s="92"/>
      <c r="CH348" s="92"/>
      <c r="CI348" s="92"/>
      <c r="CJ348" s="92"/>
      <c r="CK348" s="92"/>
      <c r="CL348" s="92"/>
      <c r="CM348" s="92"/>
      <c r="CN348" s="92"/>
      <c r="CO348" s="92"/>
      <c r="CP348" s="92"/>
      <c r="CQ348" s="92"/>
      <c r="CR348" s="92"/>
      <c r="CS348" s="53" t="s">
        <v>4505</v>
      </c>
      <c r="CT348" s="92"/>
      <c r="CU348" s="92"/>
      <c r="CV348" s="92"/>
      <c r="CW348" s="92"/>
      <c r="CX348" s="92"/>
      <c r="CY348" s="92"/>
      <c r="CZ348" s="92"/>
      <c r="DA348" s="92"/>
      <c r="DB348" s="92"/>
      <c r="DC348" s="92"/>
      <c r="DD348" s="92"/>
      <c r="DE348" s="92"/>
    </row>
    <row r="349" spans="34:109" hidden="1">
      <c r="AH349" s="90"/>
      <c r="AI349" s="90"/>
      <c r="AJ349" s="90"/>
      <c r="AK349" s="90"/>
      <c r="AL349" s="47" t="str">
        <f t="shared" si="10"/>
        <v/>
      </c>
      <c r="AM349" s="47" t="str">
        <f t="shared" si="11"/>
        <v/>
      </c>
      <c r="AO349" s="90"/>
      <c r="AP349" s="43">
        <v>347</v>
      </c>
      <c r="AQ349" s="91"/>
      <c r="AR349" s="91"/>
      <c r="AS349" s="91"/>
      <c r="AT349" s="91"/>
      <c r="AU349" s="91"/>
      <c r="AV349" s="91"/>
      <c r="AW349" s="91"/>
      <c r="AX349" s="91"/>
      <c r="AY349" s="91"/>
      <c r="AZ349" s="91"/>
      <c r="BA349" s="91"/>
      <c r="BB349" s="91"/>
      <c r="BC349" s="91"/>
      <c r="BD349" s="91"/>
      <c r="BE349" s="91"/>
      <c r="BF349" s="91"/>
      <c r="BG349" s="91"/>
      <c r="BH349" s="91"/>
      <c r="BI349" s="91"/>
      <c r="BJ349" s="51" t="s">
        <v>4506</v>
      </c>
      <c r="BK349" s="91"/>
      <c r="BL349" s="91"/>
      <c r="BM349" s="91"/>
      <c r="BN349" s="91"/>
      <c r="BO349" s="91"/>
      <c r="BP349" s="91"/>
      <c r="BQ349" s="91"/>
      <c r="BR349" s="91"/>
      <c r="BS349" s="91"/>
      <c r="BT349" s="91"/>
      <c r="BU349" s="91"/>
      <c r="BV349" s="91"/>
      <c r="BW349" s="90"/>
      <c r="BX349" s="90"/>
      <c r="BY349" s="90"/>
      <c r="BZ349" s="92"/>
      <c r="CA349" s="92"/>
      <c r="CB349" s="92"/>
      <c r="CC349" s="92"/>
      <c r="CD349" s="92"/>
      <c r="CE349" s="92"/>
      <c r="CF349" s="92"/>
      <c r="CG349" s="92"/>
      <c r="CH349" s="92"/>
      <c r="CI349" s="92"/>
      <c r="CJ349" s="92"/>
      <c r="CK349" s="92"/>
      <c r="CL349" s="92"/>
      <c r="CM349" s="92"/>
      <c r="CN349" s="92"/>
      <c r="CO349" s="92"/>
      <c r="CP349" s="92"/>
      <c r="CQ349" s="92"/>
      <c r="CR349" s="92"/>
      <c r="CS349" s="53" t="s">
        <v>4507</v>
      </c>
      <c r="CT349" s="92"/>
      <c r="CU349" s="92"/>
      <c r="CV349" s="92"/>
      <c r="CW349" s="92"/>
      <c r="CX349" s="92"/>
      <c r="CY349" s="92"/>
      <c r="CZ349" s="92"/>
      <c r="DA349" s="92"/>
      <c r="DB349" s="92"/>
      <c r="DC349" s="92"/>
      <c r="DD349" s="92"/>
      <c r="DE349" s="92"/>
    </row>
    <row r="350" spans="34:109" hidden="1">
      <c r="AH350" s="90"/>
      <c r="AI350" s="90"/>
      <c r="AJ350" s="90"/>
      <c r="AK350" s="90"/>
      <c r="AL350" s="47" t="str">
        <f t="shared" si="10"/>
        <v/>
      </c>
      <c r="AM350" s="47" t="str">
        <f t="shared" si="11"/>
        <v/>
      </c>
      <c r="AO350" s="90"/>
      <c r="AP350" s="43">
        <v>348</v>
      </c>
      <c r="AQ350" s="91"/>
      <c r="AR350" s="91"/>
      <c r="AS350" s="91"/>
      <c r="AT350" s="91"/>
      <c r="AU350" s="91"/>
      <c r="AV350" s="91"/>
      <c r="AW350" s="91"/>
      <c r="AX350" s="91"/>
      <c r="AY350" s="91"/>
      <c r="AZ350" s="91"/>
      <c r="BA350" s="91"/>
      <c r="BB350" s="91"/>
      <c r="BC350" s="91"/>
      <c r="BD350" s="91"/>
      <c r="BE350" s="91"/>
      <c r="BF350" s="91"/>
      <c r="BG350" s="91"/>
      <c r="BH350" s="91"/>
      <c r="BI350" s="91"/>
      <c r="BJ350" s="51" t="s">
        <v>4508</v>
      </c>
      <c r="BK350" s="91"/>
      <c r="BL350" s="91"/>
      <c r="BM350" s="91"/>
      <c r="BN350" s="91"/>
      <c r="BO350" s="91"/>
      <c r="BP350" s="91"/>
      <c r="BQ350" s="91"/>
      <c r="BR350" s="91"/>
      <c r="BS350" s="91"/>
      <c r="BT350" s="91"/>
      <c r="BU350" s="91"/>
      <c r="BV350" s="91"/>
      <c r="BW350" s="90"/>
      <c r="BX350" s="90"/>
      <c r="BY350" s="90"/>
      <c r="BZ350" s="92"/>
      <c r="CA350" s="92"/>
      <c r="CB350" s="92"/>
      <c r="CC350" s="92"/>
      <c r="CD350" s="92"/>
      <c r="CE350" s="92"/>
      <c r="CF350" s="92"/>
      <c r="CG350" s="92"/>
      <c r="CH350" s="92"/>
      <c r="CI350" s="92"/>
      <c r="CJ350" s="92"/>
      <c r="CK350" s="92"/>
      <c r="CL350" s="92"/>
      <c r="CM350" s="92"/>
      <c r="CN350" s="92"/>
      <c r="CO350" s="92"/>
      <c r="CP350" s="92"/>
      <c r="CQ350" s="92"/>
      <c r="CR350" s="92"/>
      <c r="CS350" s="53" t="s">
        <v>4509</v>
      </c>
      <c r="CT350" s="92"/>
      <c r="CU350" s="92"/>
      <c r="CV350" s="92"/>
      <c r="CW350" s="92"/>
      <c r="CX350" s="92"/>
      <c r="CY350" s="92"/>
      <c r="CZ350" s="92"/>
      <c r="DA350" s="92"/>
      <c r="DB350" s="92"/>
      <c r="DC350" s="92"/>
      <c r="DD350" s="92"/>
      <c r="DE350" s="92"/>
    </row>
    <row r="351" spans="34:109" hidden="1">
      <c r="AH351" s="90"/>
      <c r="AI351" s="90"/>
      <c r="AJ351" s="90"/>
      <c r="AK351" s="90"/>
      <c r="AL351" s="47" t="str">
        <f t="shared" si="10"/>
        <v/>
      </c>
      <c r="AM351" s="47" t="str">
        <f t="shared" si="11"/>
        <v/>
      </c>
      <c r="AO351" s="90"/>
      <c r="AP351" s="43">
        <v>349</v>
      </c>
      <c r="AQ351" s="91"/>
      <c r="AR351" s="91"/>
      <c r="AS351" s="91"/>
      <c r="AT351" s="91"/>
      <c r="AU351" s="91"/>
      <c r="AV351" s="91"/>
      <c r="AW351" s="91"/>
      <c r="AX351" s="91"/>
      <c r="AY351" s="91"/>
      <c r="AZ351" s="91"/>
      <c r="BA351" s="91"/>
      <c r="BB351" s="91"/>
      <c r="BC351" s="91"/>
      <c r="BD351" s="91"/>
      <c r="BE351" s="91"/>
      <c r="BF351" s="91"/>
      <c r="BG351" s="91"/>
      <c r="BH351" s="91"/>
      <c r="BI351" s="91"/>
      <c r="BJ351" s="51" t="s">
        <v>4510</v>
      </c>
      <c r="BK351" s="91"/>
      <c r="BL351" s="91"/>
      <c r="BM351" s="91"/>
      <c r="BN351" s="91"/>
      <c r="BO351" s="91"/>
      <c r="BP351" s="91"/>
      <c r="BQ351" s="91"/>
      <c r="BR351" s="91"/>
      <c r="BS351" s="91"/>
      <c r="BT351" s="91"/>
      <c r="BU351" s="91"/>
      <c r="BV351" s="91"/>
      <c r="BW351" s="90"/>
      <c r="BX351" s="90"/>
      <c r="BY351" s="90"/>
      <c r="BZ351" s="92"/>
      <c r="CA351" s="92"/>
      <c r="CB351" s="92"/>
      <c r="CC351" s="92"/>
      <c r="CD351" s="92"/>
      <c r="CE351" s="92"/>
      <c r="CF351" s="92"/>
      <c r="CG351" s="92"/>
      <c r="CH351" s="92"/>
      <c r="CI351" s="92"/>
      <c r="CJ351" s="92"/>
      <c r="CK351" s="92"/>
      <c r="CL351" s="92"/>
      <c r="CM351" s="92"/>
      <c r="CN351" s="92"/>
      <c r="CO351" s="92"/>
      <c r="CP351" s="92"/>
      <c r="CQ351" s="92"/>
      <c r="CR351" s="92"/>
      <c r="CS351" s="53" t="s">
        <v>4511</v>
      </c>
      <c r="CT351" s="92"/>
      <c r="CU351" s="92"/>
      <c r="CV351" s="92"/>
      <c r="CW351" s="92"/>
      <c r="CX351" s="92"/>
      <c r="CY351" s="92"/>
      <c r="CZ351" s="92"/>
      <c r="DA351" s="92"/>
      <c r="DB351" s="92"/>
      <c r="DC351" s="92"/>
      <c r="DD351" s="92"/>
      <c r="DE351" s="92"/>
    </row>
    <row r="352" spans="34:109" hidden="1">
      <c r="AH352" s="90"/>
      <c r="AI352" s="90"/>
      <c r="AJ352" s="90"/>
      <c r="AK352" s="90"/>
      <c r="AL352" s="47" t="str">
        <f t="shared" si="10"/>
        <v/>
      </c>
      <c r="AM352" s="47" t="str">
        <f t="shared" si="11"/>
        <v/>
      </c>
      <c r="AO352" s="90"/>
      <c r="AP352" s="43">
        <v>350</v>
      </c>
      <c r="AQ352" s="91"/>
      <c r="AR352" s="91"/>
      <c r="AS352" s="91"/>
      <c r="AT352" s="91"/>
      <c r="AU352" s="91"/>
      <c r="AV352" s="91"/>
      <c r="AW352" s="91"/>
      <c r="AX352" s="91"/>
      <c r="AY352" s="91"/>
      <c r="AZ352" s="91"/>
      <c r="BA352" s="91"/>
      <c r="BB352" s="91"/>
      <c r="BC352" s="91"/>
      <c r="BD352" s="91"/>
      <c r="BE352" s="91"/>
      <c r="BF352" s="91"/>
      <c r="BG352" s="91"/>
      <c r="BH352" s="91"/>
      <c r="BI352" s="91"/>
      <c r="BJ352" s="51" t="s">
        <v>4512</v>
      </c>
      <c r="BK352" s="91"/>
      <c r="BL352" s="91"/>
      <c r="BM352" s="91"/>
      <c r="BN352" s="91"/>
      <c r="BO352" s="91"/>
      <c r="BP352" s="91"/>
      <c r="BQ352" s="91"/>
      <c r="BR352" s="91"/>
      <c r="BS352" s="91"/>
      <c r="BT352" s="91"/>
      <c r="BU352" s="91"/>
      <c r="BV352" s="91"/>
      <c r="BW352" s="90"/>
      <c r="BX352" s="90"/>
      <c r="BY352" s="90"/>
      <c r="BZ352" s="92"/>
      <c r="CA352" s="92"/>
      <c r="CB352" s="92"/>
      <c r="CC352" s="92"/>
      <c r="CD352" s="92"/>
      <c r="CE352" s="92"/>
      <c r="CF352" s="92"/>
      <c r="CG352" s="92"/>
      <c r="CH352" s="92"/>
      <c r="CI352" s="92"/>
      <c r="CJ352" s="92"/>
      <c r="CK352" s="92"/>
      <c r="CL352" s="92"/>
      <c r="CM352" s="92"/>
      <c r="CN352" s="92"/>
      <c r="CO352" s="92"/>
      <c r="CP352" s="92"/>
      <c r="CQ352" s="92"/>
      <c r="CR352" s="92"/>
      <c r="CS352" s="53" t="s">
        <v>4513</v>
      </c>
      <c r="CT352" s="92"/>
      <c r="CU352" s="92"/>
      <c r="CV352" s="92"/>
      <c r="CW352" s="92"/>
      <c r="CX352" s="92"/>
      <c r="CY352" s="92"/>
      <c r="CZ352" s="92"/>
      <c r="DA352" s="92"/>
      <c r="DB352" s="92"/>
      <c r="DC352" s="92"/>
      <c r="DD352" s="92"/>
      <c r="DE352" s="92"/>
    </row>
    <row r="353" spans="34:109" hidden="1">
      <c r="AH353" s="43"/>
      <c r="AI353" s="43"/>
      <c r="AJ353" s="43"/>
      <c r="AK353" s="43"/>
      <c r="AL353" s="47" t="str">
        <f t="shared" si="10"/>
        <v/>
      </c>
      <c r="AM353" s="47" t="str">
        <f t="shared" si="11"/>
        <v/>
      </c>
      <c r="AO353" s="43"/>
      <c r="AP353" s="43">
        <v>351</v>
      </c>
      <c r="AQ353" s="51"/>
      <c r="AR353" s="51"/>
      <c r="AS353" s="51"/>
      <c r="AT353" s="51"/>
      <c r="AU353" s="51"/>
      <c r="AV353" s="51"/>
      <c r="AW353" s="51"/>
      <c r="AX353" s="51"/>
      <c r="AY353" s="51"/>
      <c r="AZ353" s="51"/>
      <c r="BA353" s="51"/>
      <c r="BB353" s="51"/>
      <c r="BC353" s="51"/>
      <c r="BD353" s="51"/>
      <c r="BE353" s="51"/>
      <c r="BF353" s="51"/>
      <c r="BG353" s="51"/>
      <c r="BH353" s="51"/>
      <c r="BI353" s="51"/>
      <c r="BJ353" s="51" t="s">
        <v>4514</v>
      </c>
      <c r="BK353" s="51"/>
      <c r="BL353" s="51"/>
      <c r="BM353" s="51"/>
      <c r="BN353" s="51"/>
      <c r="BO353" s="51"/>
      <c r="BP353" s="51"/>
      <c r="BQ353" s="51"/>
      <c r="BR353" s="51"/>
      <c r="BS353" s="51"/>
      <c r="BT353" s="51"/>
      <c r="BU353" s="51"/>
      <c r="BV353" s="51"/>
      <c r="BW353" s="43"/>
      <c r="BX353" s="43"/>
      <c r="BY353" s="43"/>
      <c r="BZ353" s="53"/>
      <c r="CA353" s="53"/>
      <c r="CB353" s="53"/>
      <c r="CC353" s="53"/>
      <c r="CD353" s="53"/>
      <c r="CE353" s="53"/>
      <c r="CF353" s="53"/>
      <c r="CG353" s="53"/>
      <c r="CH353" s="53"/>
      <c r="CI353" s="53"/>
      <c r="CJ353" s="53"/>
      <c r="CK353" s="53"/>
      <c r="CL353" s="53"/>
      <c r="CM353" s="53"/>
      <c r="CN353" s="53"/>
      <c r="CO353" s="53"/>
      <c r="CP353" s="53"/>
      <c r="CQ353" s="53"/>
      <c r="CR353" s="53"/>
      <c r="CS353" s="53" t="s">
        <v>4515</v>
      </c>
      <c r="CT353" s="53"/>
      <c r="CU353" s="53"/>
      <c r="CV353" s="53"/>
      <c r="CW353" s="53"/>
      <c r="CX353" s="53"/>
      <c r="CY353" s="53"/>
      <c r="CZ353" s="53"/>
      <c r="DA353" s="53"/>
      <c r="DB353" s="53"/>
      <c r="DC353" s="53"/>
      <c r="DD353" s="53"/>
      <c r="DE353" s="53"/>
    </row>
    <row r="354" spans="34:109" hidden="1">
      <c r="AH354" s="43"/>
      <c r="AI354" s="43"/>
      <c r="AJ354" s="43"/>
      <c r="AK354" s="43"/>
      <c r="AL354" s="47" t="str">
        <f t="shared" si="10"/>
        <v/>
      </c>
      <c r="AM354" s="47" t="str">
        <f t="shared" si="11"/>
        <v/>
      </c>
      <c r="AO354" s="43"/>
      <c r="AP354" s="43">
        <v>352</v>
      </c>
      <c r="AQ354" s="51"/>
      <c r="AR354" s="51"/>
      <c r="AS354" s="51"/>
      <c r="AT354" s="51"/>
      <c r="AU354" s="51"/>
      <c r="AV354" s="51"/>
      <c r="AW354" s="51"/>
      <c r="AX354" s="51"/>
      <c r="AY354" s="51"/>
      <c r="AZ354" s="51"/>
      <c r="BA354" s="51"/>
      <c r="BB354" s="51"/>
      <c r="BC354" s="51"/>
      <c r="BD354" s="51"/>
      <c r="BE354" s="51"/>
      <c r="BF354" s="51"/>
      <c r="BG354" s="51"/>
      <c r="BH354" s="51"/>
      <c r="BI354" s="51"/>
      <c r="BJ354" s="51" t="s">
        <v>4516</v>
      </c>
      <c r="BK354" s="51"/>
      <c r="BL354" s="51"/>
      <c r="BM354" s="51"/>
      <c r="BN354" s="51"/>
      <c r="BO354" s="51"/>
      <c r="BP354" s="51"/>
      <c r="BQ354" s="51"/>
      <c r="BR354" s="51"/>
      <c r="BS354" s="51"/>
      <c r="BT354" s="51"/>
      <c r="BU354" s="51"/>
      <c r="BV354" s="51"/>
      <c r="BW354" s="43"/>
      <c r="BX354" s="43"/>
      <c r="BY354" s="43"/>
      <c r="BZ354" s="53"/>
      <c r="CA354" s="53"/>
      <c r="CB354" s="53"/>
      <c r="CC354" s="53"/>
      <c r="CD354" s="53"/>
      <c r="CE354" s="53"/>
      <c r="CF354" s="53"/>
      <c r="CG354" s="53"/>
      <c r="CH354" s="53"/>
      <c r="CI354" s="53"/>
      <c r="CJ354" s="53"/>
      <c r="CK354" s="53"/>
      <c r="CL354" s="53"/>
      <c r="CM354" s="53"/>
      <c r="CN354" s="53"/>
      <c r="CO354" s="53"/>
      <c r="CP354" s="53"/>
      <c r="CQ354" s="53"/>
      <c r="CR354" s="53"/>
      <c r="CS354" s="53" t="s">
        <v>4517</v>
      </c>
      <c r="CT354" s="53"/>
      <c r="CU354" s="53"/>
      <c r="CV354" s="53"/>
      <c r="CW354" s="53"/>
      <c r="CX354" s="53"/>
      <c r="CY354" s="53"/>
      <c r="CZ354" s="53"/>
      <c r="DA354" s="53"/>
      <c r="DB354" s="53"/>
      <c r="DC354" s="53"/>
      <c r="DD354" s="53"/>
      <c r="DE354" s="53"/>
    </row>
    <row r="355" spans="34:109" hidden="1">
      <c r="AH355" s="43"/>
      <c r="AI355" s="43"/>
      <c r="AJ355" s="43"/>
      <c r="AK355" s="43"/>
      <c r="AL355" s="47" t="str">
        <f t="shared" si="10"/>
        <v/>
      </c>
      <c r="AM355" s="47" t="str">
        <f t="shared" si="11"/>
        <v/>
      </c>
      <c r="AO355" s="43"/>
      <c r="AP355" s="43">
        <v>353</v>
      </c>
      <c r="AQ355" s="51"/>
      <c r="AR355" s="51"/>
      <c r="AS355" s="51"/>
      <c r="AT355" s="51"/>
      <c r="AU355" s="51"/>
      <c r="AV355" s="51"/>
      <c r="AW355" s="51"/>
      <c r="AX355" s="51"/>
      <c r="AY355" s="51"/>
      <c r="AZ355" s="51"/>
      <c r="BA355" s="51"/>
      <c r="BB355" s="51"/>
      <c r="BC355" s="51"/>
      <c r="BD355" s="51"/>
      <c r="BE355" s="51"/>
      <c r="BF355" s="51"/>
      <c r="BG355" s="51"/>
      <c r="BH355" s="51"/>
      <c r="BI355" s="51"/>
      <c r="BJ355" s="51" t="s">
        <v>4518</v>
      </c>
      <c r="BK355" s="51"/>
      <c r="BL355" s="51"/>
      <c r="BM355" s="51"/>
      <c r="BN355" s="51"/>
      <c r="BO355" s="51"/>
      <c r="BP355" s="51"/>
      <c r="BQ355" s="51"/>
      <c r="BR355" s="51"/>
      <c r="BS355" s="51"/>
      <c r="BT355" s="51"/>
      <c r="BU355" s="51"/>
      <c r="BV355" s="51"/>
      <c r="BW355" s="43"/>
      <c r="BX355" s="43"/>
      <c r="BY355" s="43"/>
      <c r="BZ355" s="53"/>
      <c r="CA355" s="53"/>
      <c r="CB355" s="53"/>
      <c r="CC355" s="53"/>
      <c r="CD355" s="53"/>
      <c r="CE355" s="53"/>
      <c r="CF355" s="53"/>
      <c r="CG355" s="53"/>
      <c r="CH355" s="53"/>
      <c r="CI355" s="53"/>
      <c r="CJ355" s="53"/>
      <c r="CK355" s="53"/>
      <c r="CL355" s="53"/>
      <c r="CM355" s="53"/>
      <c r="CN355" s="53"/>
      <c r="CO355" s="53"/>
      <c r="CP355" s="53"/>
      <c r="CQ355" s="53"/>
      <c r="CR355" s="53"/>
      <c r="CS355" s="53" t="s">
        <v>4519</v>
      </c>
      <c r="CT355" s="53"/>
      <c r="CU355" s="53"/>
      <c r="CV355" s="53"/>
      <c r="CW355" s="53"/>
      <c r="CX355" s="53"/>
      <c r="CY355" s="53"/>
      <c r="CZ355" s="53"/>
      <c r="DA355" s="53"/>
      <c r="DB355" s="53"/>
      <c r="DC355" s="53"/>
      <c r="DD355" s="53"/>
      <c r="DE355" s="53"/>
    </row>
    <row r="356" spans="34:109" hidden="1">
      <c r="AH356" s="90"/>
      <c r="AI356" s="90"/>
      <c r="AJ356" s="90"/>
      <c r="AK356" s="90"/>
      <c r="AL356" s="47" t="str">
        <f t="shared" si="10"/>
        <v/>
      </c>
      <c r="AM356" s="47" t="str">
        <f t="shared" si="11"/>
        <v/>
      </c>
      <c r="AO356" s="90"/>
      <c r="AP356" s="43">
        <v>354</v>
      </c>
      <c r="AQ356" s="91"/>
      <c r="AR356" s="91"/>
      <c r="AS356" s="91"/>
      <c r="AT356" s="91"/>
      <c r="AU356" s="91"/>
      <c r="AV356" s="91"/>
      <c r="AW356" s="91"/>
      <c r="AX356" s="91"/>
      <c r="AY356" s="91"/>
      <c r="AZ356" s="91"/>
      <c r="BA356" s="91"/>
      <c r="BB356" s="91"/>
      <c r="BC356" s="91"/>
      <c r="BD356" s="91"/>
      <c r="BE356" s="91"/>
      <c r="BF356" s="91"/>
      <c r="BG356" s="91"/>
      <c r="BH356" s="91"/>
      <c r="BI356" s="91"/>
      <c r="BJ356" s="51" t="s">
        <v>4520</v>
      </c>
      <c r="BK356" s="91"/>
      <c r="BL356" s="91"/>
      <c r="BM356" s="91"/>
      <c r="BN356" s="91"/>
      <c r="BO356" s="91"/>
      <c r="BP356" s="91"/>
      <c r="BQ356" s="91"/>
      <c r="BR356" s="91"/>
      <c r="BS356" s="91"/>
      <c r="BT356" s="91"/>
      <c r="BU356" s="91"/>
      <c r="BV356" s="91"/>
      <c r="BW356" s="90"/>
      <c r="BX356" s="90"/>
      <c r="BY356" s="90"/>
      <c r="BZ356" s="92"/>
      <c r="CA356" s="92"/>
      <c r="CB356" s="92"/>
      <c r="CC356" s="92"/>
      <c r="CD356" s="92"/>
      <c r="CE356" s="92"/>
      <c r="CF356" s="92"/>
      <c r="CG356" s="92"/>
      <c r="CH356" s="92"/>
      <c r="CI356" s="92"/>
      <c r="CJ356" s="92"/>
      <c r="CK356" s="92"/>
      <c r="CL356" s="92"/>
      <c r="CM356" s="92"/>
      <c r="CN356" s="92"/>
      <c r="CO356" s="92"/>
      <c r="CP356" s="92"/>
      <c r="CQ356" s="92"/>
      <c r="CR356" s="92"/>
      <c r="CS356" s="53" t="s">
        <v>2556</v>
      </c>
      <c r="CT356" s="92"/>
      <c r="CU356" s="92"/>
      <c r="CV356" s="92"/>
      <c r="CW356" s="92"/>
      <c r="CX356" s="92"/>
      <c r="CY356" s="92"/>
      <c r="CZ356" s="92"/>
      <c r="DA356" s="92"/>
      <c r="DB356" s="92"/>
      <c r="DC356" s="92"/>
      <c r="DD356" s="92"/>
      <c r="DE356" s="92"/>
    </row>
    <row r="357" spans="34:109" hidden="1">
      <c r="AH357" s="90"/>
      <c r="AI357" s="90"/>
      <c r="AJ357" s="90"/>
      <c r="AK357" s="90"/>
      <c r="AL357" s="47" t="str">
        <f t="shared" si="10"/>
        <v/>
      </c>
      <c r="AM357" s="47" t="str">
        <f t="shared" si="11"/>
        <v/>
      </c>
      <c r="AO357" s="90"/>
      <c r="AP357" s="43">
        <v>355</v>
      </c>
      <c r="AQ357" s="91"/>
      <c r="AR357" s="91"/>
      <c r="AS357" s="91"/>
      <c r="AT357" s="91"/>
      <c r="AU357" s="91"/>
      <c r="AV357" s="91"/>
      <c r="AW357" s="91"/>
      <c r="AX357" s="91"/>
      <c r="AY357" s="91"/>
      <c r="AZ357" s="91"/>
      <c r="BA357" s="91"/>
      <c r="BB357" s="91"/>
      <c r="BC357" s="91"/>
      <c r="BD357" s="91"/>
      <c r="BE357" s="91"/>
      <c r="BF357" s="91"/>
      <c r="BG357" s="91"/>
      <c r="BH357" s="91"/>
      <c r="BI357" s="91"/>
      <c r="BJ357" s="51" t="s">
        <v>4521</v>
      </c>
      <c r="BK357" s="91"/>
      <c r="BL357" s="91"/>
      <c r="BM357" s="91"/>
      <c r="BN357" s="91"/>
      <c r="BO357" s="91"/>
      <c r="BP357" s="91"/>
      <c r="BQ357" s="91"/>
      <c r="BR357" s="91"/>
      <c r="BS357" s="91"/>
      <c r="BT357" s="91"/>
      <c r="BU357" s="91"/>
      <c r="BV357" s="91"/>
      <c r="BW357" s="90"/>
      <c r="BX357" s="90"/>
      <c r="BY357" s="90"/>
      <c r="BZ357" s="92"/>
      <c r="CA357" s="92"/>
      <c r="CB357" s="92"/>
      <c r="CC357" s="92"/>
      <c r="CD357" s="92"/>
      <c r="CE357" s="92"/>
      <c r="CF357" s="92"/>
      <c r="CG357" s="92"/>
      <c r="CH357" s="92"/>
      <c r="CI357" s="92"/>
      <c r="CJ357" s="92"/>
      <c r="CK357" s="92"/>
      <c r="CL357" s="92"/>
      <c r="CM357" s="92"/>
      <c r="CN357" s="92"/>
      <c r="CO357" s="92"/>
      <c r="CP357" s="92"/>
      <c r="CQ357" s="92"/>
      <c r="CR357" s="92"/>
      <c r="CS357" s="53" t="s">
        <v>4522</v>
      </c>
      <c r="CT357" s="92"/>
      <c r="CU357" s="92"/>
      <c r="CV357" s="92"/>
      <c r="CW357" s="92"/>
      <c r="CX357" s="92"/>
      <c r="CY357" s="92"/>
      <c r="CZ357" s="92"/>
      <c r="DA357" s="92"/>
      <c r="DB357" s="92"/>
      <c r="DC357" s="92"/>
      <c r="DD357" s="92"/>
      <c r="DE357" s="92"/>
    </row>
    <row r="358" spans="34:109" hidden="1">
      <c r="AH358" s="90"/>
      <c r="AI358" s="90"/>
      <c r="AJ358" s="90"/>
      <c r="AK358" s="90"/>
      <c r="AL358" s="47" t="str">
        <f t="shared" si="10"/>
        <v/>
      </c>
      <c r="AM358" s="47" t="str">
        <f t="shared" si="11"/>
        <v/>
      </c>
      <c r="AO358" s="90"/>
      <c r="AP358" s="43">
        <v>356</v>
      </c>
      <c r="AQ358" s="91"/>
      <c r="AR358" s="91"/>
      <c r="AS358" s="91"/>
      <c r="AT358" s="91"/>
      <c r="AU358" s="91"/>
      <c r="AV358" s="91"/>
      <c r="AW358" s="91"/>
      <c r="AX358" s="91"/>
      <c r="AY358" s="91"/>
      <c r="AZ358" s="91"/>
      <c r="BA358" s="91"/>
      <c r="BB358" s="91"/>
      <c r="BC358" s="91"/>
      <c r="BD358" s="91"/>
      <c r="BE358" s="91"/>
      <c r="BF358" s="91"/>
      <c r="BG358" s="91"/>
      <c r="BH358" s="91"/>
      <c r="BI358" s="91"/>
      <c r="BJ358" s="51" t="s">
        <v>4523</v>
      </c>
      <c r="BK358" s="91"/>
      <c r="BL358" s="91"/>
      <c r="BM358" s="91"/>
      <c r="BN358" s="91"/>
      <c r="BO358" s="91"/>
      <c r="BP358" s="91"/>
      <c r="BQ358" s="91"/>
      <c r="BR358" s="91"/>
      <c r="BS358" s="91"/>
      <c r="BT358" s="91"/>
      <c r="BU358" s="91"/>
      <c r="BV358" s="91"/>
      <c r="BW358" s="90"/>
      <c r="BX358" s="90"/>
      <c r="BY358" s="90"/>
      <c r="BZ358" s="92"/>
      <c r="CA358" s="92"/>
      <c r="CB358" s="92"/>
      <c r="CC358" s="92"/>
      <c r="CD358" s="92"/>
      <c r="CE358" s="92"/>
      <c r="CF358" s="92"/>
      <c r="CG358" s="92"/>
      <c r="CH358" s="92"/>
      <c r="CI358" s="92"/>
      <c r="CJ358" s="92"/>
      <c r="CK358" s="92"/>
      <c r="CL358" s="92"/>
      <c r="CM358" s="92"/>
      <c r="CN358" s="92"/>
      <c r="CO358" s="92"/>
      <c r="CP358" s="92"/>
      <c r="CQ358" s="92"/>
      <c r="CR358" s="92"/>
      <c r="CS358" s="53" t="s">
        <v>4524</v>
      </c>
      <c r="CT358" s="92"/>
      <c r="CU358" s="92"/>
      <c r="CV358" s="92"/>
      <c r="CW358" s="92"/>
      <c r="CX358" s="92"/>
      <c r="CY358" s="92"/>
      <c r="CZ358" s="92"/>
      <c r="DA358" s="92"/>
      <c r="DB358" s="92"/>
      <c r="DC358" s="92"/>
      <c r="DD358" s="92"/>
      <c r="DE358" s="92"/>
    </row>
    <row r="359" spans="34:109" hidden="1">
      <c r="AH359" s="90"/>
      <c r="AI359" s="90"/>
      <c r="AJ359" s="90"/>
      <c r="AK359" s="90"/>
      <c r="AL359" s="47" t="str">
        <f t="shared" si="10"/>
        <v/>
      </c>
      <c r="AM359" s="47" t="str">
        <f t="shared" si="11"/>
        <v/>
      </c>
      <c r="AO359" s="90"/>
      <c r="AP359" s="43">
        <v>357</v>
      </c>
      <c r="AQ359" s="91"/>
      <c r="AR359" s="91"/>
      <c r="AS359" s="91"/>
      <c r="AT359" s="91"/>
      <c r="AU359" s="91"/>
      <c r="AV359" s="91"/>
      <c r="AW359" s="91"/>
      <c r="AX359" s="91"/>
      <c r="AY359" s="91"/>
      <c r="AZ359" s="91"/>
      <c r="BA359" s="91"/>
      <c r="BB359" s="91"/>
      <c r="BC359" s="91"/>
      <c r="BD359" s="91"/>
      <c r="BE359" s="91"/>
      <c r="BF359" s="91"/>
      <c r="BG359" s="91"/>
      <c r="BH359" s="91"/>
      <c r="BI359" s="91"/>
      <c r="BJ359" s="51" t="s">
        <v>4525</v>
      </c>
      <c r="BK359" s="91"/>
      <c r="BL359" s="91"/>
      <c r="BM359" s="91"/>
      <c r="BN359" s="91"/>
      <c r="BO359" s="91"/>
      <c r="BP359" s="91"/>
      <c r="BQ359" s="91"/>
      <c r="BR359" s="91"/>
      <c r="BS359" s="91"/>
      <c r="BT359" s="91"/>
      <c r="BU359" s="91"/>
      <c r="BV359" s="91"/>
      <c r="BW359" s="90"/>
      <c r="BX359" s="90"/>
      <c r="BY359" s="90"/>
      <c r="BZ359" s="92"/>
      <c r="CA359" s="92"/>
      <c r="CB359" s="92"/>
      <c r="CC359" s="92"/>
      <c r="CD359" s="92"/>
      <c r="CE359" s="92"/>
      <c r="CF359" s="92"/>
      <c r="CG359" s="92"/>
      <c r="CH359" s="92"/>
      <c r="CI359" s="92"/>
      <c r="CJ359" s="92"/>
      <c r="CK359" s="92"/>
      <c r="CL359" s="92"/>
      <c r="CM359" s="92"/>
      <c r="CN359" s="92"/>
      <c r="CO359" s="92"/>
      <c r="CP359" s="92"/>
      <c r="CQ359" s="92"/>
      <c r="CR359" s="92"/>
      <c r="CS359" s="53" t="s">
        <v>4526</v>
      </c>
      <c r="CT359" s="92"/>
      <c r="CU359" s="92"/>
      <c r="CV359" s="92"/>
      <c r="CW359" s="92"/>
      <c r="CX359" s="92"/>
      <c r="CY359" s="92"/>
      <c r="CZ359" s="92"/>
      <c r="DA359" s="92"/>
      <c r="DB359" s="92"/>
      <c r="DC359" s="92"/>
      <c r="DD359" s="92"/>
      <c r="DE359" s="92"/>
    </row>
    <row r="360" spans="34:109" hidden="1">
      <c r="AH360" s="90"/>
      <c r="AI360" s="90"/>
      <c r="AJ360" s="90"/>
      <c r="AK360" s="90"/>
      <c r="AL360" s="47" t="str">
        <f t="shared" si="10"/>
        <v/>
      </c>
      <c r="AM360" s="47" t="str">
        <f t="shared" si="11"/>
        <v/>
      </c>
      <c r="AO360" s="90"/>
      <c r="AP360" s="43">
        <v>358</v>
      </c>
      <c r="AQ360" s="91"/>
      <c r="AR360" s="91"/>
      <c r="AS360" s="91"/>
      <c r="AT360" s="91"/>
      <c r="AU360" s="91"/>
      <c r="AV360" s="91"/>
      <c r="AW360" s="91"/>
      <c r="AX360" s="91"/>
      <c r="AY360" s="91"/>
      <c r="AZ360" s="91"/>
      <c r="BA360" s="91"/>
      <c r="BB360" s="91"/>
      <c r="BC360" s="91"/>
      <c r="BD360" s="91"/>
      <c r="BE360" s="91"/>
      <c r="BF360" s="91"/>
      <c r="BG360" s="91"/>
      <c r="BH360" s="91"/>
      <c r="BI360" s="91"/>
      <c r="BJ360" s="51" t="s">
        <v>4527</v>
      </c>
      <c r="BK360" s="91"/>
      <c r="BL360" s="91"/>
      <c r="BM360" s="91"/>
      <c r="BN360" s="91"/>
      <c r="BO360" s="91"/>
      <c r="BP360" s="91"/>
      <c r="BQ360" s="91"/>
      <c r="BR360" s="91"/>
      <c r="BS360" s="91"/>
      <c r="BT360" s="91"/>
      <c r="BU360" s="91"/>
      <c r="BV360" s="91"/>
      <c r="BW360" s="90"/>
      <c r="BX360" s="90"/>
      <c r="BY360" s="90"/>
      <c r="BZ360" s="92"/>
      <c r="CA360" s="92"/>
      <c r="CB360" s="92"/>
      <c r="CC360" s="92"/>
      <c r="CD360" s="92"/>
      <c r="CE360" s="92"/>
      <c r="CF360" s="92"/>
      <c r="CG360" s="92"/>
      <c r="CH360" s="92"/>
      <c r="CI360" s="92"/>
      <c r="CJ360" s="92"/>
      <c r="CK360" s="92"/>
      <c r="CL360" s="92"/>
      <c r="CM360" s="92"/>
      <c r="CN360" s="92"/>
      <c r="CO360" s="92"/>
      <c r="CP360" s="92"/>
      <c r="CQ360" s="92"/>
      <c r="CR360" s="92"/>
      <c r="CS360" s="53" t="s">
        <v>4528</v>
      </c>
      <c r="CT360" s="92"/>
      <c r="CU360" s="92"/>
      <c r="CV360" s="92"/>
      <c r="CW360" s="92"/>
      <c r="CX360" s="92"/>
      <c r="CY360" s="92"/>
      <c r="CZ360" s="92"/>
      <c r="DA360" s="92"/>
      <c r="DB360" s="92"/>
      <c r="DC360" s="92"/>
      <c r="DD360" s="92"/>
      <c r="DE360" s="92"/>
    </row>
    <row r="361" spans="34:109" hidden="1">
      <c r="AH361" s="90"/>
      <c r="AI361" s="90"/>
      <c r="AJ361" s="90"/>
      <c r="AK361" s="90"/>
      <c r="AL361" s="47" t="str">
        <f t="shared" si="10"/>
        <v/>
      </c>
      <c r="AM361" s="47" t="str">
        <f t="shared" si="11"/>
        <v/>
      </c>
      <c r="AO361" s="90"/>
      <c r="AP361" s="43">
        <v>359</v>
      </c>
      <c r="AQ361" s="91"/>
      <c r="AR361" s="91"/>
      <c r="AS361" s="91"/>
      <c r="AT361" s="91"/>
      <c r="AU361" s="91"/>
      <c r="AV361" s="91"/>
      <c r="AW361" s="91"/>
      <c r="AX361" s="91"/>
      <c r="AY361" s="91"/>
      <c r="AZ361" s="91"/>
      <c r="BA361" s="91"/>
      <c r="BB361" s="91"/>
      <c r="BC361" s="91"/>
      <c r="BD361" s="91"/>
      <c r="BE361" s="91"/>
      <c r="BF361" s="91"/>
      <c r="BG361" s="91"/>
      <c r="BH361" s="91"/>
      <c r="BI361" s="91"/>
      <c r="BJ361" s="51" t="s">
        <v>4529</v>
      </c>
      <c r="BK361" s="91"/>
      <c r="BL361" s="91"/>
      <c r="BM361" s="91"/>
      <c r="BN361" s="91"/>
      <c r="BO361" s="91"/>
      <c r="BP361" s="91"/>
      <c r="BQ361" s="91"/>
      <c r="BR361" s="91"/>
      <c r="BS361" s="91"/>
      <c r="BT361" s="91"/>
      <c r="BU361" s="91"/>
      <c r="BV361" s="91"/>
      <c r="BW361" s="90"/>
      <c r="BX361" s="90"/>
      <c r="BY361" s="90"/>
      <c r="BZ361" s="92"/>
      <c r="CA361" s="92"/>
      <c r="CB361" s="92"/>
      <c r="CC361" s="92"/>
      <c r="CD361" s="92"/>
      <c r="CE361" s="92"/>
      <c r="CF361" s="92"/>
      <c r="CG361" s="92"/>
      <c r="CH361" s="92"/>
      <c r="CI361" s="92"/>
      <c r="CJ361" s="92"/>
      <c r="CK361" s="92"/>
      <c r="CL361" s="92"/>
      <c r="CM361" s="92"/>
      <c r="CN361" s="92"/>
      <c r="CO361" s="92"/>
      <c r="CP361" s="92"/>
      <c r="CQ361" s="92"/>
      <c r="CR361" s="92"/>
      <c r="CS361" s="53" t="s">
        <v>4530</v>
      </c>
      <c r="CT361" s="92"/>
      <c r="CU361" s="92"/>
      <c r="CV361" s="92"/>
      <c r="CW361" s="92"/>
      <c r="CX361" s="92"/>
      <c r="CY361" s="92"/>
      <c r="CZ361" s="92"/>
      <c r="DA361" s="92"/>
      <c r="DB361" s="92"/>
      <c r="DC361" s="92"/>
      <c r="DD361" s="92"/>
      <c r="DE361" s="92"/>
    </row>
    <row r="362" spans="34:109" hidden="1">
      <c r="AH362" s="90"/>
      <c r="AI362" s="90"/>
      <c r="AJ362" s="90"/>
      <c r="AK362" s="90"/>
      <c r="AL362" s="47" t="str">
        <f t="shared" si="10"/>
        <v/>
      </c>
      <c r="AM362" s="47" t="str">
        <f t="shared" si="11"/>
        <v/>
      </c>
      <c r="AO362" s="90"/>
      <c r="AP362" s="43">
        <v>360</v>
      </c>
      <c r="AQ362" s="91"/>
      <c r="AR362" s="91"/>
      <c r="AS362" s="91"/>
      <c r="AT362" s="91"/>
      <c r="AU362" s="91"/>
      <c r="AV362" s="91"/>
      <c r="AW362" s="91"/>
      <c r="AX362" s="91"/>
      <c r="AY362" s="91"/>
      <c r="AZ362" s="91"/>
      <c r="BA362" s="91"/>
      <c r="BB362" s="91"/>
      <c r="BC362" s="91"/>
      <c r="BD362" s="91"/>
      <c r="BE362" s="91"/>
      <c r="BF362" s="91"/>
      <c r="BG362" s="91"/>
      <c r="BH362" s="91"/>
      <c r="BI362" s="91"/>
      <c r="BJ362" s="51" t="s">
        <v>4531</v>
      </c>
      <c r="BK362" s="91"/>
      <c r="BL362" s="91"/>
      <c r="BM362" s="91"/>
      <c r="BN362" s="91"/>
      <c r="BO362" s="91"/>
      <c r="BP362" s="91"/>
      <c r="BQ362" s="91"/>
      <c r="BR362" s="91"/>
      <c r="BS362" s="91"/>
      <c r="BT362" s="91"/>
      <c r="BU362" s="91"/>
      <c r="BV362" s="91"/>
      <c r="BW362" s="90"/>
      <c r="BX362" s="90"/>
      <c r="BY362" s="90"/>
      <c r="BZ362" s="92"/>
      <c r="CA362" s="92"/>
      <c r="CB362" s="92"/>
      <c r="CC362" s="92"/>
      <c r="CD362" s="92"/>
      <c r="CE362" s="92"/>
      <c r="CF362" s="92"/>
      <c r="CG362" s="92"/>
      <c r="CH362" s="92"/>
      <c r="CI362" s="92"/>
      <c r="CJ362" s="92"/>
      <c r="CK362" s="92"/>
      <c r="CL362" s="92"/>
      <c r="CM362" s="92"/>
      <c r="CN362" s="92"/>
      <c r="CO362" s="92"/>
      <c r="CP362" s="92"/>
      <c r="CQ362" s="92"/>
      <c r="CR362" s="92"/>
      <c r="CS362" s="53" t="s">
        <v>4532</v>
      </c>
      <c r="CT362" s="92"/>
      <c r="CU362" s="92"/>
      <c r="CV362" s="92"/>
      <c r="CW362" s="92"/>
      <c r="CX362" s="92"/>
      <c r="CY362" s="92"/>
      <c r="CZ362" s="92"/>
      <c r="DA362" s="92"/>
      <c r="DB362" s="92"/>
      <c r="DC362" s="92"/>
      <c r="DD362" s="92"/>
      <c r="DE362" s="92"/>
    </row>
    <row r="363" spans="34:109" hidden="1">
      <c r="AH363" s="90"/>
      <c r="AI363" s="90"/>
      <c r="AJ363" s="90"/>
      <c r="AK363" s="90"/>
      <c r="AL363" s="47" t="str">
        <f t="shared" si="10"/>
        <v/>
      </c>
      <c r="AM363" s="47" t="str">
        <f t="shared" si="11"/>
        <v/>
      </c>
      <c r="AO363" s="90"/>
      <c r="AP363" s="43">
        <v>361</v>
      </c>
      <c r="AQ363" s="91"/>
      <c r="AR363" s="91"/>
      <c r="AS363" s="91"/>
      <c r="AT363" s="91"/>
      <c r="AU363" s="91"/>
      <c r="AV363" s="91"/>
      <c r="AW363" s="91"/>
      <c r="AX363" s="91"/>
      <c r="AY363" s="91"/>
      <c r="AZ363" s="91"/>
      <c r="BA363" s="91"/>
      <c r="BB363" s="91"/>
      <c r="BC363" s="91"/>
      <c r="BD363" s="91"/>
      <c r="BE363" s="91"/>
      <c r="BF363" s="91"/>
      <c r="BG363" s="91"/>
      <c r="BH363" s="91"/>
      <c r="BI363" s="91"/>
      <c r="BJ363" s="51" t="s">
        <v>4533</v>
      </c>
      <c r="BK363" s="91"/>
      <c r="BL363" s="91"/>
      <c r="BM363" s="91"/>
      <c r="BN363" s="91"/>
      <c r="BO363" s="91"/>
      <c r="BP363" s="91"/>
      <c r="BQ363" s="91"/>
      <c r="BR363" s="91"/>
      <c r="BS363" s="91"/>
      <c r="BT363" s="91"/>
      <c r="BU363" s="91"/>
      <c r="BV363" s="91"/>
      <c r="BW363" s="90"/>
      <c r="BX363" s="90"/>
      <c r="BY363" s="90"/>
      <c r="BZ363" s="92"/>
      <c r="CA363" s="92"/>
      <c r="CB363" s="92"/>
      <c r="CC363" s="92"/>
      <c r="CD363" s="92"/>
      <c r="CE363" s="92"/>
      <c r="CF363" s="92"/>
      <c r="CG363" s="92"/>
      <c r="CH363" s="92"/>
      <c r="CI363" s="92"/>
      <c r="CJ363" s="92"/>
      <c r="CK363" s="92"/>
      <c r="CL363" s="92"/>
      <c r="CM363" s="92"/>
      <c r="CN363" s="92"/>
      <c r="CO363" s="92"/>
      <c r="CP363" s="92"/>
      <c r="CQ363" s="92"/>
      <c r="CR363" s="92"/>
      <c r="CS363" s="53" t="s">
        <v>4534</v>
      </c>
      <c r="CT363" s="92"/>
      <c r="CU363" s="92"/>
      <c r="CV363" s="92"/>
      <c r="CW363" s="92"/>
      <c r="CX363" s="92"/>
      <c r="CY363" s="92"/>
      <c r="CZ363" s="92"/>
      <c r="DA363" s="92"/>
      <c r="DB363" s="92"/>
      <c r="DC363" s="92"/>
      <c r="DD363" s="92"/>
      <c r="DE363" s="92"/>
    </row>
    <row r="364" spans="34:109" hidden="1">
      <c r="AH364" s="90"/>
      <c r="AI364" s="90"/>
      <c r="AJ364" s="90"/>
      <c r="AK364" s="90"/>
      <c r="AL364" s="47" t="str">
        <f t="shared" si="10"/>
        <v/>
      </c>
      <c r="AM364" s="47" t="str">
        <f t="shared" si="11"/>
        <v/>
      </c>
      <c r="AO364" s="90"/>
      <c r="AP364" s="43">
        <v>362</v>
      </c>
      <c r="AQ364" s="91"/>
      <c r="AR364" s="91"/>
      <c r="AS364" s="91"/>
      <c r="AT364" s="91"/>
      <c r="AU364" s="91"/>
      <c r="AV364" s="91"/>
      <c r="AW364" s="91"/>
      <c r="AX364" s="91"/>
      <c r="AY364" s="91"/>
      <c r="AZ364" s="91"/>
      <c r="BA364" s="91"/>
      <c r="BB364" s="91"/>
      <c r="BC364" s="91"/>
      <c r="BD364" s="91"/>
      <c r="BE364" s="91"/>
      <c r="BF364" s="91"/>
      <c r="BG364" s="91"/>
      <c r="BH364" s="91"/>
      <c r="BI364" s="91"/>
      <c r="BJ364" s="51" t="s">
        <v>4535</v>
      </c>
      <c r="BK364" s="91"/>
      <c r="BL364" s="91"/>
      <c r="BM364" s="91"/>
      <c r="BN364" s="91"/>
      <c r="BO364" s="91"/>
      <c r="BP364" s="91"/>
      <c r="BQ364" s="91"/>
      <c r="BR364" s="91"/>
      <c r="BS364" s="91"/>
      <c r="BT364" s="91"/>
      <c r="BU364" s="91"/>
      <c r="BV364" s="91"/>
      <c r="BW364" s="90"/>
      <c r="BX364" s="90"/>
      <c r="BY364" s="90"/>
      <c r="BZ364" s="92"/>
      <c r="CA364" s="92"/>
      <c r="CB364" s="92"/>
      <c r="CC364" s="92"/>
      <c r="CD364" s="92"/>
      <c r="CE364" s="92"/>
      <c r="CF364" s="92"/>
      <c r="CG364" s="92"/>
      <c r="CH364" s="92"/>
      <c r="CI364" s="92"/>
      <c r="CJ364" s="92"/>
      <c r="CK364" s="92"/>
      <c r="CL364" s="92"/>
      <c r="CM364" s="92"/>
      <c r="CN364" s="92"/>
      <c r="CO364" s="92"/>
      <c r="CP364" s="92"/>
      <c r="CQ364" s="92"/>
      <c r="CR364" s="92"/>
      <c r="CS364" s="53" t="s">
        <v>4536</v>
      </c>
      <c r="CT364" s="92"/>
      <c r="CU364" s="92"/>
      <c r="CV364" s="92"/>
      <c r="CW364" s="92"/>
      <c r="CX364" s="92"/>
      <c r="CY364" s="92"/>
      <c r="CZ364" s="92"/>
      <c r="DA364" s="92"/>
      <c r="DB364" s="92"/>
      <c r="DC364" s="92"/>
      <c r="DD364" s="92"/>
      <c r="DE364" s="92"/>
    </row>
    <row r="365" spans="34:109" hidden="1">
      <c r="AH365" s="90"/>
      <c r="AI365" s="90"/>
      <c r="AJ365" s="90"/>
      <c r="AK365" s="90"/>
      <c r="AL365" s="47" t="str">
        <f t="shared" si="10"/>
        <v/>
      </c>
      <c r="AM365" s="47" t="str">
        <f t="shared" si="11"/>
        <v/>
      </c>
      <c r="AO365" s="90"/>
      <c r="AP365" s="43">
        <v>363</v>
      </c>
      <c r="AQ365" s="91"/>
      <c r="AR365" s="91"/>
      <c r="AS365" s="91"/>
      <c r="AT365" s="91"/>
      <c r="AU365" s="91"/>
      <c r="AV365" s="91"/>
      <c r="AW365" s="91"/>
      <c r="AX365" s="91"/>
      <c r="AY365" s="91"/>
      <c r="AZ365" s="91"/>
      <c r="BA365" s="91"/>
      <c r="BB365" s="91"/>
      <c r="BC365" s="91"/>
      <c r="BD365" s="91"/>
      <c r="BE365" s="91"/>
      <c r="BF365" s="91"/>
      <c r="BG365" s="91"/>
      <c r="BH365" s="91"/>
      <c r="BI365" s="91"/>
      <c r="BJ365" s="51" t="s">
        <v>4537</v>
      </c>
      <c r="BK365" s="91"/>
      <c r="BL365" s="91"/>
      <c r="BM365" s="91"/>
      <c r="BN365" s="91"/>
      <c r="BO365" s="91"/>
      <c r="BP365" s="91"/>
      <c r="BQ365" s="91"/>
      <c r="BR365" s="91"/>
      <c r="BS365" s="91"/>
      <c r="BT365" s="91"/>
      <c r="BU365" s="91"/>
      <c r="BV365" s="91"/>
      <c r="BW365" s="90"/>
      <c r="BX365" s="90"/>
      <c r="BY365" s="90"/>
      <c r="BZ365" s="92"/>
      <c r="CA365" s="92"/>
      <c r="CB365" s="92"/>
      <c r="CC365" s="92"/>
      <c r="CD365" s="92"/>
      <c r="CE365" s="92"/>
      <c r="CF365" s="92"/>
      <c r="CG365" s="92"/>
      <c r="CH365" s="92"/>
      <c r="CI365" s="92"/>
      <c r="CJ365" s="92"/>
      <c r="CK365" s="92"/>
      <c r="CL365" s="92"/>
      <c r="CM365" s="92"/>
      <c r="CN365" s="92"/>
      <c r="CO365" s="92"/>
      <c r="CP365" s="92"/>
      <c r="CQ365" s="92"/>
      <c r="CR365" s="92"/>
      <c r="CS365" s="53" t="s">
        <v>4538</v>
      </c>
      <c r="CT365" s="92"/>
      <c r="CU365" s="92"/>
      <c r="CV365" s="92"/>
      <c r="CW365" s="92"/>
      <c r="CX365" s="92"/>
      <c r="CY365" s="92"/>
      <c r="CZ365" s="92"/>
      <c r="DA365" s="92"/>
      <c r="DB365" s="92"/>
      <c r="DC365" s="92"/>
      <c r="DD365" s="92"/>
      <c r="DE365" s="92"/>
    </row>
    <row r="366" spans="34:109" hidden="1">
      <c r="AH366" s="90"/>
      <c r="AI366" s="90"/>
      <c r="AJ366" s="90"/>
      <c r="AK366" s="90"/>
      <c r="AL366" s="47" t="str">
        <f t="shared" si="10"/>
        <v/>
      </c>
      <c r="AM366" s="47" t="str">
        <f t="shared" si="11"/>
        <v/>
      </c>
      <c r="AO366" s="90"/>
      <c r="AP366" s="43">
        <v>364</v>
      </c>
      <c r="AQ366" s="91"/>
      <c r="AR366" s="91"/>
      <c r="AS366" s="91"/>
      <c r="AT366" s="91"/>
      <c r="AU366" s="91"/>
      <c r="AV366" s="91"/>
      <c r="AW366" s="91"/>
      <c r="AX366" s="91"/>
      <c r="AY366" s="91"/>
      <c r="AZ366" s="91"/>
      <c r="BA366" s="91"/>
      <c r="BB366" s="91"/>
      <c r="BC366" s="91"/>
      <c r="BD366" s="91"/>
      <c r="BE366" s="91"/>
      <c r="BF366" s="91"/>
      <c r="BG366" s="91"/>
      <c r="BH366" s="91"/>
      <c r="BI366" s="91"/>
      <c r="BJ366" s="51" t="s">
        <v>4539</v>
      </c>
      <c r="BK366" s="91"/>
      <c r="BL366" s="91"/>
      <c r="BM366" s="91"/>
      <c r="BN366" s="91"/>
      <c r="BO366" s="91"/>
      <c r="BP366" s="91"/>
      <c r="BQ366" s="91"/>
      <c r="BR366" s="91"/>
      <c r="BS366" s="91"/>
      <c r="BT366" s="91"/>
      <c r="BU366" s="91"/>
      <c r="BV366" s="91"/>
      <c r="BW366" s="90"/>
      <c r="BX366" s="90"/>
      <c r="BY366" s="90"/>
      <c r="BZ366" s="92"/>
      <c r="CA366" s="92"/>
      <c r="CB366" s="92"/>
      <c r="CC366" s="92"/>
      <c r="CD366" s="92"/>
      <c r="CE366" s="92"/>
      <c r="CF366" s="92"/>
      <c r="CG366" s="92"/>
      <c r="CH366" s="92"/>
      <c r="CI366" s="92"/>
      <c r="CJ366" s="92"/>
      <c r="CK366" s="92"/>
      <c r="CL366" s="92"/>
      <c r="CM366" s="92"/>
      <c r="CN366" s="92"/>
      <c r="CO366" s="92"/>
      <c r="CP366" s="92"/>
      <c r="CQ366" s="92"/>
      <c r="CR366" s="92"/>
      <c r="CS366" s="53" t="s">
        <v>4540</v>
      </c>
      <c r="CT366" s="92"/>
      <c r="CU366" s="92"/>
      <c r="CV366" s="92"/>
      <c r="CW366" s="92"/>
      <c r="CX366" s="92"/>
      <c r="CY366" s="92"/>
      <c r="CZ366" s="92"/>
      <c r="DA366" s="92"/>
      <c r="DB366" s="92"/>
      <c r="DC366" s="92"/>
      <c r="DD366" s="92"/>
      <c r="DE366" s="92"/>
    </row>
    <row r="367" spans="34:109" hidden="1">
      <c r="AH367" s="90"/>
      <c r="AI367" s="90"/>
      <c r="AJ367" s="90"/>
      <c r="AK367" s="90"/>
      <c r="AL367" s="47" t="str">
        <f t="shared" si="10"/>
        <v/>
      </c>
      <c r="AM367" s="47" t="str">
        <f t="shared" si="11"/>
        <v/>
      </c>
      <c r="AO367" s="90"/>
      <c r="AP367" s="43">
        <v>365</v>
      </c>
      <c r="AQ367" s="91"/>
      <c r="AR367" s="91"/>
      <c r="AS367" s="91"/>
      <c r="AT367" s="91"/>
      <c r="AU367" s="91"/>
      <c r="AV367" s="91"/>
      <c r="AW367" s="91"/>
      <c r="AX367" s="91"/>
      <c r="AY367" s="91"/>
      <c r="AZ367" s="91"/>
      <c r="BA367" s="91"/>
      <c r="BB367" s="91"/>
      <c r="BC367" s="91"/>
      <c r="BD367" s="91"/>
      <c r="BE367" s="91"/>
      <c r="BF367" s="91"/>
      <c r="BG367" s="91"/>
      <c r="BH367" s="91"/>
      <c r="BI367" s="91"/>
      <c r="BJ367" s="51" t="s">
        <v>4541</v>
      </c>
      <c r="BK367" s="91"/>
      <c r="BL367" s="91"/>
      <c r="BM367" s="91"/>
      <c r="BN367" s="91"/>
      <c r="BO367" s="91"/>
      <c r="BP367" s="91"/>
      <c r="BQ367" s="91"/>
      <c r="BR367" s="91"/>
      <c r="BS367" s="91"/>
      <c r="BT367" s="91"/>
      <c r="BU367" s="91"/>
      <c r="BV367" s="91"/>
      <c r="BW367" s="90"/>
      <c r="BX367" s="90"/>
      <c r="BY367" s="90"/>
      <c r="BZ367" s="92"/>
      <c r="CA367" s="92"/>
      <c r="CB367" s="92"/>
      <c r="CC367" s="92"/>
      <c r="CD367" s="92"/>
      <c r="CE367" s="92"/>
      <c r="CF367" s="92"/>
      <c r="CG367" s="92"/>
      <c r="CH367" s="92"/>
      <c r="CI367" s="92"/>
      <c r="CJ367" s="92"/>
      <c r="CK367" s="92"/>
      <c r="CL367" s="92"/>
      <c r="CM367" s="92"/>
      <c r="CN367" s="92"/>
      <c r="CO367" s="92"/>
      <c r="CP367" s="92"/>
      <c r="CQ367" s="92"/>
      <c r="CR367" s="92"/>
      <c r="CS367" s="53" t="s">
        <v>4542</v>
      </c>
      <c r="CT367" s="92"/>
      <c r="CU367" s="92"/>
      <c r="CV367" s="92"/>
      <c r="CW367" s="92"/>
      <c r="CX367" s="92"/>
      <c r="CY367" s="92"/>
      <c r="CZ367" s="92"/>
      <c r="DA367" s="92"/>
      <c r="DB367" s="92"/>
      <c r="DC367" s="92"/>
      <c r="DD367" s="92"/>
      <c r="DE367" s="92"/>
    </row>
    <row r="368" spans="34:109" hidden="1">
      <c r="AH368" s="90"/>
      <c r="AI368" s="90"/>
      <c r="AJ368" s="90"/>
      <c r="AK368" s="90"/>
      <c r="AL368" s="47" t="str">
        <f t="shared" si="10"/>
        <v/>
      </c>
      <c r="AM368" s="47" t="str">
        <f t="shared" si="11"/>
        <v/>
      </c>
      <c r="AO368" s="90"/>
      <c r="AP368" s="43">
        <v>366</v>
      </c>
      <c r="AQ368" s="91"/>
      <c r="AR368" s="91"/>
      <c r="AS368" s="91"/>
      <c r="AT368" s="91"/>
      <c r="AU368" s="91"/>
      <c r="AV368" s="91"/>
      <c r="AW368" s="91"/>
      <c r="AX368" s="91"/>
      <c r="AY368" s="91"/>
      <c r="AZ368" s="91"/>
      <c r="BA368" s="91"/>
      <c r="BB368" s="91"/>
      <c r="BC368" s="91"/>
      <c r="BD368" s="91"/>
      <c r="BE368" s="91"/>
      <c r="BF368" s="91"/>
      <c r="BG368" s="91"/>
      <c r="BH368" s="91"/>
      <c r="BI368" s="91"/>
      <c r="BJ368" s="51" t="s">
        <v>4543</v>
      </c>
      <c r="BK368" s="91"/>
      <c r="BL368" s="91"/>
      <c r="BM368" s="91"/>
      <c r="BN368" s="91"/>
      <c r="BO368" s="91"/>
      <c r="BP368" s="91"/>
      <c r="BQ368" s="91"/>
      <c r="BR368" s="91"/>
      <c r="BS368" s="91"/>
      <c r="BT368" s="91"/>
      <c r="BU368" s="91"/>
      <c r="BV368" s="91"/>
      <c r="BW368" s="90"/>
      <c r="BX368" s="90"/>
      <c r="BY368" s="90"/>
      <c r="BZ368" s="92"/>
      <c r="CA368" s="92"/>
      <c r="CB368" s="92"/>
      <c r="CC368" s="92"/>
      <c r="CD368" s="92"/>
      <c r="CE368" s="92"/>
      <c r="CF368" s="92"/>
      <c r="CG368" s="92"/>
      <c r="CH368" s="92"/>
      <c r="CI368" s="92"/>
      <c r="CJ368" s="92"/>
      <c r="CK368" s="92"/>
      <c r="CL368" s="92"/>
      <c r="CM368" s="92"/>
      <c r="CN368" s="92"/>
      <c r="CO368" s="92"/>
      <c r="CP368" s="92"/>
      <c r="CQ368" s="92"/>
      <c r="CR368" s="92"/>
      <c r="CS368" s="53" t="s">
        <v>4544</v>
      </c>
      <c r="CT368" s="92"/>
      <c r="CU368" s="92"/>
      <c r="CV368" s="92"/>
      <c r="CW368" s="92"/>
      <c r="CX368" s="92"/>
      <c r="CY368" s="92"/>
      <c r="CZ368" s="92"/>
      <c r="DA368" s="92"/>
      <c r="DB368" s="92"/>
      <c r="DC368" s="92"/>
      <c r="DD368" s="92"/>
      <c r="DE368" s="92"/>
    </row>
    <row r="369" spans="34:109" hidden="1">
      <c r="AH369" s="90"/>
      <c r="AI369" s="90"/>
      <c r="AJ369" s="90"/>
      <c r="AK369" s="90"/>
      <c r="AL369" s="47" t="str">
        <f t="shared" si="10"/>
        <v/>
      </c>
      <c r="AM369" s="47" t="str">
        <f t="shared" si="11"/>
        <v/>
      </c>
      <c r="AO369" s="90"/>
      <c r="AP369" s="43">
        <v>367</v>
      </c>
      <c r="AQ369" s="91"/>
      <c r="AR369" s="91"/>
      <c r="AS369" s="91"/>
      <c r="AT369" s="91"/>
      <c r="AU369" s="91"/>
      <c r="AV369" s="91"/>
      <c r="AW369" s="91"/>
      <c r="AX369" s="91"/>
      <c r="AY369" s="91"/>
      <c r="AZ369" s="91"/>
      <c r="BA369" s="91"/>
      <c r="BB369" s="91"/>
      <c r="BC369" s="91"/>
      <c r="BD369" s="91"/>
      <c r="BE369" s="91"/>
      <c r="BF369" s="91"/>
      <c r="BG369" s="91"/>
      <c r="BH369" s="91"/>
      <c r="BI369" s="91"/>
      <c r="BJ369" s="51" t="s">
        <v>4545</v>
      </c>
      <c r="BK369" s="91"/>
      <c r="BL369" s="91"/>
      <c r="BM369" s="91"/>
      <c r="BN369" s="91"/>
      <c r="BO369" s="91"/>
      <c r="BP369" s="91"/>
      <c r="BQ369" s="91"/>
      <c r="BR369" s="91"/>
      <c r="BS369" s="91"/>
      <c r="BT369" s="91"/>
      <c r="BU369" s="91"/>
      <c r="BV369" s="91"/>
      <c r="BW369" s="90"/>
      <c r="BX369" s="90"/>
      <c r="BY369" s="90"/>
      <c r="BZ369" s="92"/>
      <c r="CA369" s="92"/>
      <c r="CB369" s="92"/>
      <c r="CC369" s="92"/>
      <c r="CD369" s="92"/>
      <c r="CE369" s="92"/>
      <c r="CF369" s="92"/>
      <c r="CG369" s="92"/>
      <c r="CH369" s="92"/>
      <c r="CI369" s="92"/>
      <c r="CJ369" s="92"/>
      <c r="CK369" s="92"/>
      <c r="CL369" s="92"/>
      <c r="CM369" s="92"/>
      <c r="CN369" s="92"/>
      <c r="CO369" s="92"/>
      <c r="CP369" s="92"/>
      <c r="CQ369" s="92"/>
      <c r="CR369" s="92"/>
      <c r="CS369" s="53" t="s">
        <v>4546</v>
      </c>
      <c r="CT369" s="92"/>
      <c r="CU369" s="92"/>
      <c r="CV369" s="92"/>
      <c r="CW369" s="92"/>
      <c r="CX369" s="92"/>
      <c r="CY369" s="92"/>
      <c r="CZ369" s="92"/>
      <c r="DA369" s="92"/>
      <c r="DB369" s="92"/>
      <c r="DC369" s="92"/>
      <c r="DD369" s="92"/>
      <c r="DE369" s="92"/>
    </row>
    <row r="370" spans="34:109" hidden="1">
      <c r="AH370" s="90"/>
      <c r="AI370" s="90"/>
      <c r="AJ370" s="90"/>
      <c r="AK370" s="90"/>
      <c r="AL370" s="47" t="str">
        <f t="shared" si="10"/>
        <v/>
      </c>
      <c r="AM370" s="47" t="str">
        <f t="shared" si="11"/>
        <v/>
      </c>
      <c r="AO370" s="90"/>
      <c r="AP370" s="43">
        <v>368</v>
      </c>
      <c r="AQ370" s="91"/>
      <c r="AR370" s="91"/>
      <c r="AS370" s="91"/>
      <c r="AT370" s="91"/>
      <c r="AU370" s="91"/>
      <c r="AV370" s="91"/>
      <c r="AW370" s="91"/>
      <c r="AX370" s="91"/>
      <c r="AY370" s="91"/>
      <c r="AZ370" s="91"/>
      <c r="BA370" s="91"/>
      <c r="BB370" s="91"/>
      <c r="BC370" s="91"/>
      <c r="BD370" s="91"/>
      <c r="BE370" s="91"/>
      <c r="BF370" s="91"/>
      <c r="BG370" s="91"/>
      <c r="BH370" s="91"/>
      <c r="BI370" s="91"/>
      <c r="BJ370" s="51" t="s">
        <v>4547</v>
      </c>
      <c r="BK370" s="91"/>
      <c r="BL370" s="91"/>
      <c r="BM370" s="91"/>
      <c r="BN370" s="91"/>
      <c r="BO370" s="91"/>
      <c r="BP370" s="91"/>
      <c r="BQ370" s="91"/>
      <c r="BR370" s="91"/>
      <c r="BS370" s="91"/>
      <c r="BT370" s="91"/>
      <c r="BU370" s="91"/>
      <c r="BV370" s="91"/>
      <c r="BW370" s="90"/>
      <c r="BX370" s="90"/>
      <c r="BY370" s="90"/>
      <c r="BZ370" s="92"/>
      <c r="CA370" s="92"/>
      <c r="CB370" s="92"/>
      <c r="CC370" s="92"/>
      <c r="CD370" s="92"/>
      <c r="CE370" s="92"/>
      <c r="CF370" s="92"/>
      <c r="CG370" s="92"/>
      <c r="CH370" s="92"/>
      <c r="CI370" s="92"/>
      <c r="CJ370" s="92"/>
      <c r="CK370" s="92"/>
      <c r="CL370" s="92"/>
      <c r="CM370" s="92"/>
      <c r="CN370" s="92"/>
      <c r="CO370" s="92"/>
      <c r="CP370" s="92"/>
      <c r="CQ370" s="92"/>
      <c r="CR370" s="92"/>
      <c r="CS370" s="53" t="s">
        <v>4548</v>
      </c>
      <c r="CT370" s="92"/>
      <c r="CU370" s="92"/>
      <c r="CV370" s="92"/>
      <c r="CW370" s="92"/>
      <c r="CX370" s="92"/>
      <c r="CY370" s="92"/>
      <c r="CZ370" s="92"/>
      <c r="DA370" s="92"/>
      <c r="DB370" s="92"/>
      <c r="DC370" s="92"/>
      <c r="DD370" s="92"/>
      <c r="DE370" s="92"/>
    </row>
    <row r="371" spans="34:109" hidden="1">
      <c r="AH371" s="90"/>
      <c r="AI371" s="90"/>
      <c r="AJ371" s="90"/>
      <c r="AK371" s="90"/>
      <c r="AL371" s="47" t="str">
        <f t="shared" si="10"/>
        <v/>
      </c>
      <c r="AM371" s="47" t="str">
        <f t="shared" si="11"/>
        <v/>
      </c>
      <c r="AO371" s="90"/>
      <c r="AP371" s="43">
        <v>369</v>
      </c>
      <c r="AQ371" s="91"/>
      <c r="AR371" s="91"/>
      <c r="AS371" s="91"/>
      <c r="AT371" s="91"/>
      <c r="AU371" s="91"/>
      <c r="AV371" s="91"/>
      <c r="AW371" s="91"/>
      <c r="AX371" s="91"/>
      <c r="AY371" s="91"/>
      <c r="AZ371" s="91"/>
      <c r="BA371" s="91"/>
      <c r="BB371" s="91"/>
      <c r="BC371" s="91"/>
      <c r="BD371" s="91"/>
      <c r="BE371" s="91"/>
      <c r="BF371" s="91"/>
      <c r="BG371" s="91"/>
      <c r="BH371" s="91"/>
      <c r="BI371" s="91"/>
      <c r="BJ371" s="51" t="s">
        <v>4549</v>
      </c>
      <c r="BK371" s="91"/>
      <c r="BL371" s="91"/>
      <c r="BM371" s="91"/>
      <c r="BN371" s="91"/>
      <c r="BO371" s="91"/>
      <c r="BP371" s="91"/>
      <c r="BQ371" s="91"/>
      <c r="BR371" s="91"/>
      <c r="BS371" s="91"/>
      <c r="BT371" s="91"/>
      <c r="BU371" s="91"/>
      <c r="BV371" s="91"/>
      <c r="BW371" s="90"/>
      <c r="BX371" s="90"/>
      <c r="BY371" s="90"/>
      <c r="BZ371" s="92"/>
      <c r="CA371" s="92"/>
      <c r="CB371" s="92"/>
      <c r="CC371" s="92"/>
      <c r="CD371" s="92"/>
      <c r="CE371" s="92"/>
      <c r="CF371" s="92"/>
      <c r="CG371" s="92"/>
      <c r="CH371" s="92"/>
      <c r="CI371" s="92"/>
      <c r="CJ371" s="92"/>
      <c r="CK371" s="92"/>
      <c r="CL371" s="92"/>
      <c r="CM371" s="92"/>
      <c r="CN371" s="92"/>
      <c r="CO371" s="92"/>
      <c r="CP371" s="92"/>
      <c r="CQ371" s="92"/>
      <c r="CR371" s="92"/>
      <c r="CS371" s="53" t="s">
        <v>4550</v>
      </c>
      <c r="CT371" s="92"/>
      <c r="CU371" s="92"/>
      <c r="CV371" s="92"/>
      <c r="CW371" s="92"/>
      <c r="CX371" s="92"/>
      <c r="CY371" s="92"/>
      <c r="CZ371" s="92"/>
      <c r="DA371" s="92"/>
      <c r="DB371" s="92"/>
      <c r="DC371" s="92"/>
      <c r="DD371" s="92"/>
      <c r="DE371" s="92"/>
    </row>
    <row r="372" spans="34:109" hidden="1">
      <c r="AH372" s="90"/>
      <c r="AI372" s="90"/>
      <c r="AJ372" s="90"/>
      <c r="AK372" s="90"/>
      <c r="AL372" s="47" t="str">
        <f t="shared" si="10"/>
        <v/>
      </c>
      <c r="AM372" s="47" t="str">
        <f t="shared" si="11"/>
        <v/>
      </c>
      <c r="AO372" s="90"/>
      <c r="AP372" s="43">
        <v>370</v>
      </c>
      <c r="AQ372" s="91"/>
      <c r="AR372" s="91"/>
      <c r="AS372" s="91"/>
      <c r="AT372" s="91"/>
      <c r="AU372" s="91"/>
      <c r="AV372" s="91"/>
      <c r="AW372" s="91"/>
      <c r="AX372" s="91"/>
      <c r="AY372" s="91"/>
      <c r="AZ372" s="91"/>
      <c r="BA372" s="91"/>
      <c r="BB372" s="91"/>
      <c r="BC372" s="91"/>
      <c r="BD372" s="91"/>
      <c r="BE372" s="91"/>
      <c r="BF372" s="91"/>
      <c r="BG372" s="91"/>
      <c r="BH372" s="91"/>
      <c r="BI372" s="91"/>
      <c r="BJ372" s="51" t="s">
        <v>4551</v>
      </c>
      <c r="BK372" s="91"/>
      <c r="BL372" s="91"/>
      <c r="BM372" s="91"/>
      <c r="BN372" s="91"/>
      <c r="BO372" s="91"/>
      <c r="BP372" s="91"/>
      <c r="BQ372" s="91"/>
      <c r="BR372" s="91"/>
      <c r="BS372" s="91"/>
      <c r="BT372" s="91"/>
      <c r="BU372" s="91"/>
      <c r="BV372" s="91"/>
      <c r="BW372" s="90"/>
      <c r="BX372" s="90"/>
      <c r="BY372" s="90"/>
      <c r="BZ372" s="92"/>
      <c r="CA372" s="92"/>
      <c r="CB372" s="92"/>
      <c r="CC372" s="92"/>
      <c r="CD372" s="92"/>
      <c r="CE372" s="92"/>
      <c r="CF372" s="92"/>
      <c r="CG372" s="92"/>
      <c r="CH372" s="92"/>
      <c r="CI372" s="92"/>
      <c r="CJ372" s="92"/>
      <c r="CK372" s="92"/>
      <c r="CL372" s="92"/>
      <c r="CM372" s="92"/>
      <c r="CN372" s="92"/>
      <c r="CO372" s="92"/>
      <c r="CP372" s="92"/>
      <c r="CQ372" s="92"/>
      <c r="CR372" s="92"/>
      <c r="CS372" s="53" t="s">
        <v>4552</v>
      </c>
      <c r="CT372" s="92"/>
      <c r="CU372" s="92"/>
      <c r="CV372" s="92"/>
      <c r="CW372" s="92"/>
      <c r="CX372" s="92"/>
      <c r="CY372" s="92"/>
      <c r="CZ372" s="92"/>
      <c r="DA372" s="92"/>
      <c r="DB372" s="92"/>
      <c r="DC372" s="92"/>
      <c r="DD372" s="92"/>
      <c r="DE372" s="92"/>
    </row>
    <row r="373" spans="34:109" hidden="1">
      <c r="AH373" s="90"/>
      <c r="AI373" s="90"/>
      <c r="AJ373" s="90"/>
      <c r="AK373" s="90"/>
      <c r="AL373" s="47" t="str">
        <f t="shared" si="10"/>
        <v/>
      </c>
      <c r="AM373" s="47" t="str">
        <f t="shared" si="11"/>
        <v/>
      </c>
      <c r="AO373" s="90"/>
      <c r="AP373" s="43">
        <v>371</v>
      </c>
      <c r="AQ373" s="91"/>
      <c r="AR373" s="91"/>
      <c r="AS373" s="91"/>
      <c r="AT373" s="91"/>
      <c r="AU373" s="91"/>
      <c r="AV373" s="91"/>
      <c r="AW373" s="91"/>
      <c r="AX373" s="91"/>
      <c r="AY373" s="91"/>
      <c r="AZ373" s="91"/>
      <c r="BA373" s="91"/>
      <c r="BB373" s="91"/>
      <c r="BC373" s="91"/>
      <c r="BD373" s="91"/>
      <c r="BE373" s="91"/>
      <c r="BF373" s="91"/>
      <c r="BG373" s="91"/>
      <c r="BH373" s="91"/>
      <c r="BI373" s="91"/>
      <c r="BJ373" s="51" t="s">
        <v>4553</v>
      </c>
      <c r="BK373" s="91"/>
      <c r="BL373" s="91"/>
      <c r="BM373" s="91"/>
      <c r="BN373" s="91"/>
      <c r="BO373" s="91"/>
      <c r="BP373" s="91"/>
      <c r="BQ373" s="91"/>
      <c r="BR373" s="91"/>
      <c r="BS373" s="91"/>
      <c r="BT373" s="91"/>
      <c r="BU373" s="91"/>
      <c r="BV373" s="91"/>
      <c r="BW373" s="90"/>
      <c r="BX373" s="90"/>
      <c r="BY373" s="90"/>
      <c r="BZ373" s="92"/>
      <c r="CA373" s="92"/>
      <c r="CB373" s="92"/>
      <c r="CC373" s="92"/>
      <c r="CD373" s="92"/>
      <c r="CE373" s="92"/>
      <c r="CF373" s="92"/>
      <c r="CG373" s="92"/>
      <c r="CH373" s="92"/>
      <c r="CI373" s="92"/>
      <c r="CJ373" s="92"/>
      <c r="CK373" s="92"/>
      <c r="CL373" s="92"/>
      <c r="CM373" s="92"/>
      <c r="CN373" s="92"/>
      <c r="CO373" s="92"/>
      <c r="CP373" s="92"/>
      <c r="CQ373" s="92"/>
      <c r="CR373" s="92"/>
      <c r="CS373" s="53" t="s">
        <v>4554</v>
      </c>
      <c r="CT373" s="92"/>
      <c r="CU373" s="92"/>
      <c r="CV373" s="92"/>
      <c r="CW373" s="92"/>
      <c r="CX373" s="92"/>
      <c r="CY373" s="92"/>
      <c r="CZ373" s="92"/>
      <c r="DA373" s="92"/>
      <c r="DB373" s="92"/>
      <c r="DC373" s="92"/>
      <c r="DD373" s="92"/>
      <c r="DE373" s="92"/>
    </row>
    <row r="374" spans="34:109" hidden="1">
      <c r="AH374" s="90"/>
      <c r="AI374" s="90"/>
      <c r="AJ374" s="90"/>
      <c r="AK374" s="90"/>
      <c r="AL374" s="47" t="str">
        <f t="shared" si="10"/>
        <v/>
      </c>
      <c r="AM374" s="47" t="str">
        <f t="shared" si="11"/>
        <v/>
      </c>
      <c r="AO374" s="90"/>
      <c r="AP374" s="43">
        <v>372</v>
      </c>
      <c r="AQ374" s="91"/>
      <c r="AR374" s="91"/>
      <c r="AS374" s="91"/>
      <c r="AT374" s="91"/>
      <c r="AU374" s="91"/>
      <c r="AV374" s="91"/>
      <c r="AW374" s="91"/>
      <c r="AX374" s="91"/>
      <c r="AY374" s="91"/>
      <c r="AZ374" s="91"/>
      <c r="BA374" s="91"/>
      <c r="BB374" s="91"/>
      <c r="BC374" s="91"/>
      <c r="BD374" s="91"/>
      <c r="BE374" s="91"/>
      <c r="BF374" s="91"/>
      <c r="BG374" s="91"/>
      <c r="BH374" s="91"/>
      <c r="BI374" s="91"/>
      <c r="BJ374" s="51" t="s">
        <v>4555</v>
      </c>
      <c r="BK374" s="91"/>
      <c r="BL374" s="91"/>
      <c r="BM374" s="91"/>
      <c r="BN374" s="91"/>
      <c r="BO374" s="91"/>
      <c r="BP374" s="91"/>
      <c r="BQ374" s="91"/>
      <c r="BR374" s="91"/>
      <c r="BS374" s="91"/>
      <c r="BT374" s="91"/>
      <c r="BU374" s="91"/>
      <c r="BV374" s="91"/>
      <c r="BW374" s="90"/>
      <c r="BX374" s="90"/>
      <c r="BY374" s="90"/>
      <c r="BZ374" s="92"/>
      <c r="CA374" s="92"/>
      <c r="CB374" s="92"/>
      <c r="CC374" s="92"/>
      <c r="CD374" s="92"/>
      <c r="CE374" s="92"/>
      <c r="CF374" s="92"/>
      <c r="CG374" s="92"/>
      <c r="CH374" s="92"/>
      <c r="CI374" s="92"/>
      <c r="CJ374" s="92"/>
      <c r="CK374" s="92"/>
      <c r="CL374" s="92"/>
      <c r="CM374" s="92"/>
      <c r="CN374" s="92"/>
      <c r="CO374" s="92"/>
      <c r="CP374" s="92"/>
      <c r="CQ374" s="92"/>
      <c r="CR374" s="92"/>
      <c r="CS374" s="53" t="s">
        <v>4556</v>
      </c>
      <c r="CT374" s="92"/>
      <c r="CU374" s="92"/>
      <c r="CV374" s="92"/>
      <c r="CW374" s="92"/>
      <c r="CX374" s="92"/>
      <c r="CY374" s="92"/>
      <c r="CZ374" s="92"/>
      <c r="DA374" s="92"/>
      <c r="DB374" s="92"/>
      <c r="DC374" s="92"/>
      <c r="DD374" s="92"/>
      <c r="DE374" s="92"/>
    </row>
    <row r="375" spans="34:109" hidden="1">
      <c r="AH375" s="43"/>
      <c r="AI375" s="43"/>
      <c r="AJ375" s="43"/>
      <c r="AK375" s="43"/>
      <c r="AL375" s="47" t="str">
        <f t="shared" si="10"/>
        <v/>
      </c>
      <c r="AM375" s="47" t="str">
        <f t="shared" si="11"/>
        <v/>
      </c>
      <c r="AO375" s="43"/>
      <c r="AP375" s="43">
        <v>373</v>
      </c>
      <c r="AQ375" s="51"/>
      <c r="AR375" s="51"/>
      <c r="AS375" s="51"/>
      <c r="AT375" s="51"/>
      <c r="AU375" s="51"/>
      <c r="AV375" s="51"/>
      <c r="AW375" s="51"/>
      <c r="AX375" s="51"/>
      <c r="AY375" s="51"/>
      <c r="AZ375" s="51"/>
      <c r="BA375" s="51"/>
      <c r="BB375" s="51"/>
      <c r="BC375" s="51"/>
      <c r="BD375" s="51"/>
      <c r="BE375" s="51"/>
      <c r="BF375" s="51"/>
      <c r="BG375" s="51"/>
      <c r="BH375" s="51"/>
      <c r="BI375" s="51"/>
      <c r="BJ375" s="51" t="s">
        <v>4557</v>
      </c>
      <c r="BK375" s="51"/>
      <c r="BL375" s="51"/>
      <c r="BM375" s="51"/>
      <c r="BN375" s="51"/>
      <c r="BO375" s="51"/>
      <c r="BP375" s="51"/>
      <c r="BQ375" s="51"/>
      <c r="BR375" s="51"/>
      <c r="BS375" s="51"/>
      <c r="BT375" s="51"/>
      <c r="BU375" s="51"/>
      <c r="BV375" s="51"/>
      <c r="BW375" s="43"/>
      <c r="BX375" s="43"/>
      <c r="BY375" s="43"/>
      <c r="BZ375" s="53"/>
      <c r="CA375" s="53"/>
      <c r="CB375" s="53"/>
      <c r="CC375" s="53"/>
      <c r="CD375" s="53"/>
      <c r="CE375" s="53"/>
      <c r="CF375" s="53"/>
      <c r="CG375" s="53"/>
      <c r="CH375" s="53"/>
      <c r="CI375" s="53"/>
      <c r="CJ375" s="53"/>
      <c r="CK375" s="53"/>
      <c r="CL375" s="53"/>
      <c r="CM375" s="53"/>
      <c r="CN375" s="53"/>
      <c r="CO375" s="53"/>
      <c r="CP375" s="53"/>
      <c r="CQ375" s="53"/>
      <c r="CR375" s="53"/>
      <c r="CS375" s="53" t="s">
        <v>4558</v>
      </c>
      <c r="CT375" s="53"/>
      <c r="CU375" s="53"/>
      <c r="CV375" s="53"/>
      <c r="CW375" s="53"/>
      <c r="CX375" s="53"/>
      <c r="CY375" s="53"/>
      <c r="CZ375" s="53"/>
      <c r="DA375" s="53"/>
      <c r="DB375" s="53"/>
      <c r="DC375" s="53"/>
      <c r="DD375" s="53"/>
      <c r="DE375" s="53"/>
    </row>
    <row r="376" spans="34:109" hidden="1">
      <c r="AH376" s="43"/>
      <c r="AI376" s="43"/>
      <c r="AJ376" s="43"/>
      <c r="AK376" s="43"/>
      <c r="AL376" s="47" t="str">
        <f t="shared" si="10"/>
        <v/>
      </c>
      <c r="AM376" s="47" t="str">
        <f t="shared" si="11"/>
        <v/>
      </c>
      <c r="AO376" s="43"/>
      <c r="AP376" s="43">
        <v>374</v>
      </c>
      <c r="AQ376" s="51"/>
      <c r="AR376" s="51"/>
      <c r="AS376" s="51"/>
      <c r="AT376" s="51"/>
      <c r="AU376" s="51"/>
      <c r="AV376" s="51"/>
      <c r="AW376" s="51"/>
      <c r="AX376" s="51"/>
      <c r="AY376" s="51"/>
      <c r="AZ376" s="51"/>
      <c r="BA376" s="51"/>
      <c r="BB376" s="51"/>
      <c r="BC376" s="51"/>
      <c r="BD376" s="51"/>
      <c r="BE376" s="51"/>
      <c r="BF376" s="51"/>
      <c r="BG376" s="51"/>
      <c r="BH376" s="51"/>
      <c r="BI376" s="51"/>
      <c r="BJ376" s="51" t="s">
        <v>4559</v>
      </c>
      <c r="BK376" s="51"/>
      <c r="BL376" s="51"/>
      <c r="BM376" s="51"/>
      <c r="BN376" s="51"/>
      <c r="BO376" s="51"/>
      <c r="BP376" s="51"/>
      <c r="BQ376" s="51"/>
      <c r="BR376" s="51"/>
      <c r="BS376" s="51"/>
      <c r="BT376" s="51"/>
      <c r="BU376" s="51"/>
      <c r="BV376" s="51"/>
      <c r="BW376" s="43"/>
      <c r="BX376" s="43"/>
      <c r="BY376" s="43"/>
      <c r="BZ376" s="53"/>
      <c r="CA376" s="53"/>
      <c r="CB376" s="53"/>
      <c r="CC376" s="53"/>
      <c r="CD376" s="53"/>
      <c r="CE376" s="53"/>
      <c r="CF376" s="53"/>
      <c r="CG376" s="53"/>
      <c r="CH376" s="53"/>
      <c r="CI376" s="53"/>
      <c r="CJ376" s="53"/>
      <c r="CK376" s="53"/>
      <c r="CL376" s="53"/>
      <c r="CM376" s="53"/>
      <c r="CN376" s="53"/>
      <c r="CO376" s="53"/>
      <c r="CP376" s="53"/>
      <c r="CQ376" s="53"/>
      <c r="CR376" s="53"/>
      <c r="CS376" s="53" t="s">
        <v>4560</v>
      </c>
      <c r="CT376" s="53"/>
      <c r="CU376" s="53"/>
      <c r="CV376" s="53"/>
      <c r="CW376" s="53"/>
      <c r="CX376" s="53"/>
      <c r="CY376" s="53"/>
      <c r="CZ376" s="53"/>
      <c r="DA376" s="53"/>
      <c r="DB376" s="53"/>
      <c r="DC376" s="53"/>
      <c r="DD376" s="53"/>
      <c r="DE376" s="53"/>
    </row>
    <row r="377" spans="34:109" hidden="1">
      <c r="AH377" s="90"/>
      <c r="AI377" s="90"/>
      <c r="AJ377" s="90"/>
      <c r="AK377" s="90"/>
      <c r="AL377" s="47" t="str">
        <f t="shared" si="10"/>
        <v/>
      </c>
      <c r="AM377" s="47" t="str">
        <f t="shared" si="11"/>
        <v/>
      </c>
      <c r="AO377" s="90"/>
      <c r="AP377" s="43">
        <v>375</v>
      </c>
      <c r="AQ377" s="91"/>
      <c r="AR377" s="91"/>
      <c r="AS377" s="91"/>
      <c r="AT377" s="91"/>
      <c r="AU377" s="91"/>
      <c r="AV377" s="91"/>
      <c r="AW377" s="91"/>
      <c r="AX377" s="91"/>
      <c r="AY377" s="91"/>
      <c r="AZ377" s="91"/>
      <c r="BA377" s="91"/>
      <c r="BB377" s="91"/>
      <c r="BC377" s="91"/>
      <c r="BD377" s="91"/>
      <c r="BE377" s="91"/>
      <c r="BF377" s="91"/>
      <c r="BG377" s="91"/>
      <c r="BH377" s="91"/>
      <c r="BI377" s="91"/>
      <c r="BJ377" s="51" t="s">
        <v>4561</v>
      </c>
      <c r="BK377" s="91"/>
      <c r="BL377" s="91"/>
      <c r="BM377" s="91"/>
      <c r="BN377" s="91"/>
      <c r="BO377" s="91"/>
      <c r="BP377" s="91"/>
      <c r="BQ377" s="91"/>
      <c r="BR377" s="91"/>
      <c r="BS377" s="91"/>
      <c r="BT377" s="91"/>
      <c r="BU377" s="91"/>
      <c r="BV377" s="91"/>
      <c r="BW377" s="90"/>
      <c r="BX377" s="90"/>
      <c r="BY377" s="90"/>
      <c r="BZ377" s="92"/>
      <c r="CA377" s="92"/>
      <c r="CB377" s="92"/>
      <c r="CC377" s="92"/>
      <c r="CD377" s="92"/>
      <c r="CE377" s="92"/>
      <c r="CF377" s="92"/>
      <c r="CG377" s="92"/>
      <c r="CH377" s="92"/>
      <c r="CI377" s="92"/>
      <c r="CJ377" s="92"/>
      <c r="CK377" s="92"/>
      <c r="CL377" s="92"/>
      <c r="CM377" s="92"/>
      <c r="CN377" s="92"/>
      <c r="CO377" s="92"/>
      <c r="CP377" s="92"/>
      <c r="CQ377" s="92"/>
      <c r="CR377" s="92"/>
      <c r="CS377" s="53" t="s">
        <v>4562</v>
      </c>
      <c r="CT377" s="92"/>
      <c r="CU377" s="92"/>
      <c r="CV377" s="92"/>
      <c r="CW377" s="92"/>
      <c r="CX377" s="92"/>
      <c r="CY377" s="92"/>
      <c r="CZ377" s="92"/>
      <c r="DA377" s="92"/>
      <c r="DB377" s="92"/>
      <c r="DC377" s="92"/>
      <c r="DD377" s="92"/>
      <c r="DE377" s="92"/>
    </row>
    <row r="378" spans="34:109" hidden="1">
      <c r="AH378" s="90"/>
      <c r="AI378" s="90"/>
      <c r="AJ378" s="90"/>
      <c r="AK378" s="90"/>
      <c r="AL378" s="47" t="str">
        <f t="shared" si="10"/>
        <v/>
      </c>
      <c r="AM378" s="47" t="str">
        <f t="shared" si="11"/>
        <v/>
      </c>
      <c r="AO378" s="90"/>
      <c r="AP378" s="43">
        <v>376</v>
      </c>
      <c r="AQ378" s="91"/>
      <c r="AR378" s="91"/>
      <c r="AS378" s="91"/>
      <c r="AT378" s="91"/>
      <c r="AU378" s="91"/>
      <c r="AV378" s="91"/>
      <c r="AW378" s="91"/>
      <c r="AX378" s="91"/>
      <c r="AY378" s="91"/>
      <c r="AZ378" s="91"/>
      <c r="BA378" s="91"/>
      <c r="BB378" s="91"/>
      <c r="BC378" s="91"/>
      <c r="BD378" s="91"/>
      <c r="BE378" s="91"/>
      <c r="BF378" s="91"/>
      <c r="BG378" s="91"/>
      <c r="BH378" s="91"/>
      <c r="BI378" s="91"/>
      <c r="BJ378" s="51" t="s">
        <v>4563</v>
      </c>
      <c r="BK378" s="91"/>
      <c r="BL378" s="91"/>
      <c r="BM378" s="91"/>
      <c r="BN378" s="91"/>
      <c r="BO378" s="91"/>
      <c r="BP378" s="91"/>
      <c r="BQ378" s="91"/>
      <c r="BR378" s="91"/>
      <c r="BS378" s="91"/>
      <c r="BT378" s="91"/>
      <c r="BU378" s="91"/>
      <c r="BV378" s="91"/>
      <c r="BW378" s="90"/>
      <c r="BX378" s="90"/>
      <c r="BY378" s="90"/>
      <c r="BZ378" s="92"/>
      <c r="CA378" s="92"/>
      <c r="CB378" s="92"/>
      <c r="CC378" s="92"/>
      <c r="CD378" s="92"/>
      <c r="CE378" s="92"/>
      <c r="CF378" s="92"/>
      <c r="CG378" s="92"/>
      <c r="CH378" s="92"/>
      <c r="CI378" s="92"/>
      <c r="CJ378" s="92"/>
      <c r="CK378" s="92"/>
      <c r="CL378" s="92"/>
      <c r="CM378" s="92"/>
      <c r="CN378" s="92"/>
      <c r="CO378" s="92"/>
      <c r="CP378" s="92"/>
      <c r="CQ378" s="92"/>
      <c r="CR378" s="92"/>
      <c r="CS378" s="53" t="s">
        <v>4564</v>
      </c>
      <c r="CT378" s="92"/>
      <c r="CU378" s="92"/>
      <c r="CV378" s="92"/>
      <c r="CW378" s="92"/>
      <c r="CX378" s="92"/>
      <c r="CY378" s="92"/>
      <c r="CZ378" s="92"/>
      <c r="DA378" s="92"/>
      <c r="DB378" s="92"/>
      <c r="DC378" s="92"/>
      <c r="DD378" s="92"/>
      <c r="DE378" s="92"/>
    </row>
    <row r="379" spans="34:109" hidden="1">
      <c r="AH379" s="90"/>
      <c r="AI379" s="90"/>
      <c r="AJ379" s="90"/>
      <c r="AK379" s="90"/>
      <c r="AL379" s="47" t="str">
        <f t="shared" si="10"/>
        <v/>
      </c>
      <c r="AM379" s="47" t="str">
        <f t="shared" si="11"/>
        <v/>
      </c>
      <c r="AO379" s="90"/>
      <c r="AP379" s="43">
        <v>377</v>
      </c>
      <c r="AQ379" s="91"/>
      <c r="AR379" s="91"/>
      <c r="AS379" s="91"/>
      <c r="AT379" s="91"/>
      <c r="AU379" s="91"/>
      <c r="AV379" s="91"/>
      <c r="AW379" s="91"/>
      <c r="AX379" s="91"/>
      <c r="AY379" s="91"/>
      <c r="AZ379" s="91"/>
      <c r="BA379" s="91"/>
      <c r="BB379" s="91"/>
      <c r="BC379" s="91"/>
      <c r="BD379" s="91"/>
      <c r="BE379" s="91"/>
      <c r="BF379" s="91"/>
      <c r="BG379" s="91"/>
      <c r="BH379" s="91"/>
      <c r="BI379" s="91"/>
      <c r="BJ379" s="51" t="s">
        <v>4565</v>
      </c>
      <c r="BK379" s="91"/>
      <c r="BL379" s="91"/>
      <c r="BM379" s="91"/>
      <c r="BN379" s="91"/>
      <c r="BO379" s="91"/>
      <c r="BP379" s="91"/>
      <c r="BQ379" s="91"/>
      <c r="BR379" s="91"/>
      <c r="BS379" s="91"/>
      <c r="BT379" s="91"/>
      <c r="BU379" s="91"/>
      <c r="BV379" s="91"/>
      <c r="BW379" s="90"/>
      <c r="BX379" s="90"/>
      <c r="BY379" s="90"/>
      <c r="BZ379" s="92"/>
      <c r="CA379" s="92"/>
      <c r="CB379" s="92"/>
      <c r="CC379" s="92"/>
      <c r="CD379" s="92"/>
      <c r="CE379" s="92"/>
      <c r="CF379" s="92"/>
      <c r="CG379" s="92"/>
      <c r="CH379" s="92"/>
      <c r="CI379" s="92"/>
      <c r="CJ379" s="92"/>
      <c r="CK379" s="92"/>
      <c r="CL379" s="92"/>
      <c r="CM379" s="92"/>
      <c r="CN379" s="92"/>
      <c r="CO379" s="92"/>
      <c r="CP379" s="92"/>
      <c r="CQ379" s="92"/>
      <c r="CR379" s="92"/>
      <c r="CS379" s="53" t="s">
        <v>4566</v>
      </c>
      <c r="CT379" s="92"/>
      <c r="CU379" s="92"/>
      <c r="CV379" s="92"/>
      <c r="CW379" s="92"/>
      <c r="CX379" s="92"/>
      <c r="CY379" s="92"/>
      <c r="CZ379" s="92"/>
      <c r="DA379" s="92"/>
      <c r="DB379" s="92"/>
      <c r="DC379" s="92"/>
      <c r="DD379" s="92"/>
      <c r="DE379" s="92"/>
    </row>
    <row r="380" spans="34:109" hidden="1">
      <c r="AH380" s="90"/>
      <c r="AI380" s="90"/>
      <c r="AJ380" s="90"/>
      <c r="AK380" s="90"/>
      <c r="AL380" s="47" t="str">
        <f t="shared" si="10"/>
        <v/>
      </c>
      <c r="AM380" s="47" t="str">
        <f t="shared" si="11"/>
        <v/>
      </c>
      <c r="AO380" s="90"/>
      <c r="AP380" s="43">
        <v>378</v>
      </c>
      <c r="AQ380" s="91"/>
      <c r="AR380" s="91"/>
      <c r="AS380" s="91"/>
      <c r="AT380" s="91"/>
      <c r="AU380" s="91"/>
      <c r="AV380" s="91"/>
      <c r="AW380" s="91"/>
      <c r="AX380" s="91"/>
      <c r="AY380" s="91"/>
      <c r="AZ380" s="91"/>
      <c r="BA380" s="91"/>
      <c r="BB380" s="91"/>
      <c r="BC380" s="91"/>
      <c r="BD380" s="91"/>
      <c r="BE380" s="91"/>
      <c r="BF380" s="91"/>
      <c r="BG380" s="91"/>
      <c r="BH380" s="91"/>
      <c r="BI380" s="91"/>
      <c r="BJ380" s="51" t="s">
        <v>4567</v>
      </c>
      <c r="BK380" s="91"/>
      <c r="BL380" s="91"/>
      <c r="BM380" s="91"/>
      <c r="BN380" s="91"/>
      <c r="BO380" s="91"/>
      <c r="BP380" s="91"/>
      <c r="BQ380" s="91"/>
      <c r="BR380" s="91"/>
      <c r="BS380" s="91"/>
      <c r="BT380" s="91"/>
      <c r="BU380" s="91"/>
      <c r="BV380" s="91"/>
      <c r="BW380" s="90"/>
      <c r="BX380" s="90"/>
      <c r="BY380" s="90"/>
      <c r="BZ380" s="92"/>
      <c r="CA380" s="92"/>
      <c r="CB380" s="92"/>
      <c r="CC380" s="92"/>
      <c r="CD380" s="92"/>
      <c r="CE380" s="92"/>
      <c r="CF380" s="92"/>
      <c r="CG380" s="92"/>
      <c r="CH380" s="92"/>
      <c r="CI380" s="92"/>
      <c r="CJ380" s="92"/>
      <c r="CK380" s="92"/>
      <c r="CL380" s="92"/>
      <c r="CM380" s="92"/>
      <c r="CN380" s="92"/>
      <c r="CO380" s="92"/>
      <c r="CP380" s="92"/>
      <c r="CQ380" s="92"/>
      <c r="CR380" s="92"/>
      <c r="CS380" s="53" t="s">
        <v>4568</v>
      </c>
      <c r="CT380" s="92"/>
      <c r="CU380" s="92"/>
      <c r="CV380" s="92"/>
      <c r="CW380" s="92"/>
      <c r="CX380" s="92"/>
      <c r="CY380" s="92"/>
      <c r="CZ380" s="92"/>
      <c r="DA380" s="92"/>
      <c r="DB380" s="92"/>
      <c r="DC380" s="92"/>
      <c r="DD380" s="92"/>
      <c r="DE380" s="92"/>
    </row>
    <row r="381" spans="34:109" hidden="1">
      <c r="AH381" s="90"/>
      <c r="AI381" s="90"/>
      <c r="AJ381" s="90"/>
      <c r="AK381" s="90"/>
      <c r="AL381" s="47" t="str">
        <f t="shared" si="10"/>
        <v/>
      </c>
      <c r="AM381" s="47" t="str">
        <f t="shared" si="11"/>
        <v/>
      </c>
      <c r="AO381" s="90"/>
      <c r="AP381" s="43">
        <v>379</v>
      </c>
      <c r="AQ381" s="91"/>
      <c r="AR381" s="91"/>
      <c r="AS381" s="91"/>
      <c r="AT381" s="91"/>
      <c r="AU381" s="91"/>
      <c r="AV381" s="91"/>
      <c r="AW381" s="91"/>
      <c r="AX381" s="91"/>
      <c r="AY381" s="91"/>
      <c r="AZ381" s="91"/>
      <c r="BA381" s="91"/>
      <c r="BB381" s="91"/>
      <c r="BC381" s="91"/>
      <c r="BD381" s="91"/>
      <c r="BE381" s="91"/>
      <c r="BF381" s="91"/>
      <c r="BG381" s="91"/>
      <c r="BH381" s="91"/>
      <c r="BI381" s="91"/>
      <c r="BJ381" s="51" t="s">
        <v>4569</v>
      </c>
      <c r="BK381" s="91"/>
      <c r="BL381" s="91"/>
      <c r="BM381" s="91"/>
      <c r="BN381" s="91"/>
      <c r="BO381" s="91"/>
      <c r="BP381" s="91"/>
      <c r="BQ381" s="91"/>
      <c r="BR381" s="91"/>
      <c r="BS381" s="91"/>
      <c r="BT381" s="91"/>
      <c r="BU381" s="91"/>
      <c r="BV381" s="91"/>
      <c r="BW381" s="90"/>
      <c r="BX381" s="90"/>
      <c r="BY381" s="90"/>
      <c r="BZ381" s="92"/>
      <c r="CA381" s="92"/>
      <c r="CB381" s="92"/>
      <c r="CC381" s="92"/>
      <c r="CD381" s="92"/>
      <c r="CE381" s="92"/>
      <c r="CF381" s="92"/>
      <c r="CG381" s="92"/>
      <c r="CH381" s="92"/>
      <c r="CI381" s="92"/>
      <c r="CJ381" s="92"/>
      <c r="CK381" s="92"/>
      <c r="CL381" s="92"/>
      <c r="CM381" s="92"/>
      <c r="CN381" s="92"/>
      <c r="CO381" s="92"/>
      <c r="CP381" s="92"/>
      <c r="CQ381" s="92"/>
      <c r="CR381" s="92"/>
      <c r="CS381" s="53" t="s">
        <v>4570</v>
      </c>
      <c r="CT381" s="92"/>
      <c r="CU381" s="92"/>
      <c r="CV381" s="92"/>
      <c r="CW381" s="92"/>
      <c r="CX381" s="92"/>
      <c r="CY381" s="92"/>
      <c r="CZ381" s="92"/>
      <c r="DA381" s="92"/>
      <c r="DB381" s="92"/>
      <c r="DC381" s="92"/>
      <c r="DD381" s="92"/>
      <c r="DE381" s="92"/>
    </row>
    <row r="382" spans="34:109" hidden="1">
      <c r="AH382" s="90"/>
      <c r="AI382" s="90"/>
      <c r="AJ382" s="90"/>
      <c r="AK382" s="90"/>
      <c r="AL382" s="47" t="str">
        <f t="shared" si="10"/>
        <v/>
      </c>
      <c r="AM382" s="47" t="str">
        <f t="shared" si="11"/>
        <v/>
      </c>
      <c r="AO382" s="90"/>
      <c r="AP382" s="43">
        <v>380</v>
      </c>
      <c r="AQ382" s="91"/>
      <c r="AR382" s="91"/>
      <c r="AS382" s="91"/>
      <c r="AT382" s="91"/>
      <c r="AU382" s="91"/>
      <c r="AV382" s="91"/>
      <c r="AW382" s="91"/>
      <c r="AX382" s="91"/>
      <c r="AY382" s="91"/>
      <c r="AZ382" s="91"/>
      <c r="BA382" s="91"/>
      <c r="BB382" s="91"/>
      <c r="BC382" s="91"/>
      <c r="BD382" s="91"/>
      <c r="BE382" s="91"/>
      <c r="BF382" s="91"/>
      <c r="BG382" s="91"/>
      <c r="BH382" s="91"/>
      <c r="BI382" s="91"/>
      <c r="BJ382" s="51" t="s">
        <v>4571</v>
      </c>
      <c r="BK382" s="91"/>
      <c r="BL382" s="91"/>
      <c r="BM382" s="91"/>
      <c r="BN382" s="91"/>
      <c r="BO382" s="91"/>
      <c r="BP382" s="91"/>
      <c r="BQ382" s="91"/>
      <c r="BR382" s="91"/>
      <c r="BS382" s="91"/>
      <c r="BT382" s="91"/>
      <c r="BU382" s="91"/>
      <c r="BV382" s="91"/>
      <c r="BW382" s="90"/>
      <c r="BX382" s="90"/>
      <c r="BY382" s="90"/>
      <c r="BZ382" s="92"/>
      <c r="CA382" s="92"/>
      <c r="CB382" s="92"/>
      <c r="CC382" s="92"/>
      <c r="CD382" s="92"/>
      <c r="CE382" s="92"/>
      <c r="CF382" s="92"/>
      <c r="CG382" s="92"/>
      <c r="CH382" s="92"/>
      <c r="CI382" s="92"/>
      <c r="CJ382" s="92"/>
      <c r="CK382" s="92"/>
      <c r="CL382" s="92"/>
      <c r="CM382" s="92"/>
      <c r="CN382" s="92"/>
      <c r="CO382" s="92"/>
      <c r="CP382" s="92"/>
      <c r="CQ382" s="92"/>
      <c r="CR382" s="92"/>
      <c r="CS382" s="53" t="s">
        <v>4572</v>
      </c>
      <c r="CT382" s="92"/>
      <c r="CU382" s="92"/>
      <c r="CV382" s="92"/>
      <c r="CW382" s="92"/>
      <c r="CX382" s="92"/>
      <c r="CY382" s="92"/>
      <c r="CZ382" s="92"/>
      <c r="DA382" s="92"/>
      <c r="DB382" s="92"/>
      <c r="DC382" s="92"/>
      <c r="DD382" s="92"/>
      <c r="DE382" s="92"/>
    </row>
    <row r="383" spans="34:109" hidden="1">
      <c r="AH383" s="90"/>
      <c r="AI383" s="90"/>
      <c r="AJ383" s="90"/>
      <c r="AK383" s="90"/>
      <c r="AL383" s="47" t="str">
        <f t="shared" si="10"/>
        <v/>
      </c>
      <c r="AM383" s="47" t="str">
        <f t="shared" si="11"/>
        <v/>
      </c>
      <c r="AO383" s="90"/>
      <c r="AP383" s="43">
        <v>381</v>
      </c>
      <c r="AQ383" s="91"/>
      <c r="AR383" s="91"/>
      <c r="AS383" s="91"/>
      <c r="AT383" s="91"/>
      <c r="AU383" s="91"/>
      <c r="AV383" s="91"/>
      <c r="AW383" s="91"/>
      <c r="AX383" s="91"/>
      <c r="AY383" s="91"/>
      <c r="AZ383" s="91"/>
      <c r="BA383" s="91"/>
      <c r="BB383" s="91"/>
      <c r="BC383" s="91"/>
      <c r="BD383" s="91"/>
      <c r="BE383" s="91"/>
      <c r="BF383" s="91"/>
      <c r="BG383" s="91"/>
      <c r="BH383" s="91"/>
      <c r="BI383" s="91"/>
      <c r="BJ383" s="51" t="s">
        <v>4573</v>
      </c>
      <c r="BK383" s="91"/>
      <c r="BL383" s="91"/>
      <c r="BM383" s="91"/>
      <c r="BN383" s="91"/>
      <c r="BO383" s="91"/>
      <c r="BP383" s="91"/>
      <c r="BQ383" s="91"/>
      <c r="BR383" s="91"/>
      <c r="BS383" s="91"/>
      <c r="BT383" s="91"/>
      <c r="BU383" s="91"/>
      <c r="BV383" s="91"/>
      <c r="BW383" s="90"/>
      <c r="BX383" s="90"/>
      <c r="BY383" s="90"/>
      <c r="BZ383" s="92"/>
      <c r="CA383" s="92"/>
      <c r="CB383" s="92"/>
      <c r="CC383" s="92"/>
      <c r="CD383" s="92"/>
      <c r="CE383" s="92"/>
      <c r="CF383" s="92"/>
      <c r="CG383" s="92"/>
      <c r="CH383" s="92"/>
      <c r="CI383" s="92"/>
      <c r="CJ383" s="92"/>
      <c r="CK383" s="92"/>
      <c r="CL383" s="92"/>
      <c r="CM383" s="92"/>
      <c r="CN383" s="92"/>
      <c r="CO383" s="92"/>
      <c r="CP383" s="92"/>
      <c r="CQ383" s="92"/>
      <c r="CR383" s="92"/>
      <c r="CS383" s="53" t="s">
        <v>4574</v>
      </c>
      <c r="CT383" s="92"/>
      <c r="CU383" s="92"/>
      <c r="CV383" s="92"/>
      <c r="CW383" s="92"/>
      <c r="CX383" s="92"/>
      <c r="CY383" s="92"/>
      <c r="CZ383" s="92"/>
      <c r="DA383" s="92"/>
      <c r="DB383" s="92"/>
      <c r="DC383" s="92"/>
      <c r="DD383" s="92"/>
      <c r="DE383" s="92"/>
    </row>
    <row r="384" spans="34:109" hidden="1">
      <c r="AH384" s="90"/>
      <c r="AI384" s="90"/>
      <c r="AJ384" s="90"/>
      <c r="AK384" s="90"/>
      <c r="AL384" s="47" t="str">
        <f t="shared" si="10"/>
        <v/>
      </c>
      <c r="AM384" s="47" t="str">
        <f t="shared" si="11"/>
        <v/>
      </c>
      <c r="AO384" s="90"/>
      <c r="AP384" s="43">
        <v>382</v>
      </c>
      <c r="AQ384" s="91"/>
      <c r="AR384" s="91"/>
      <c r="AS384" s="91"/>
      <c r="AT384" s="91"/>
      <c r="AU384" s="91"/>
      <c r="AV384" s="91"/>
      <c r="AW384" s="91"/>
      <c r="AX384" s="91"/>
      <c r="AY384" s="91"/>
      <c r="AZ384" s="91"/>
      <c r="BA384" s="91"/>
      <c r="BB384" s="91"/>
      <c r="BC384" s="91"/>
      <c r="BD384" s="91"/>
      <c r="BE384" s="91"/>
      <c r="BF384" s="91"/>
      <c r="BG384" s="91"/>
      <c r="BH384" s="91"/>
      <c r="BI384" s="91"/>
      <c r="BJ384" s="51" t="s">
        <v>4575</v>
      </c>
      <c r="BK384" s="91"/>
      <c r="BL384" s="91"/>
      <c r="BM384" s="91"/>
      <c r="BN384" s="91"/>
      <c r="BO384" s="91"/>
      <c r="BP384" s="91"/>
      <c r="BQ384" s="91"/>
      <c r="BR384" s="91"/>
      <c r="BS384" s="91"/>
      <c r="BT384" s="91"/>
      <c r="BU384" s="91"/>
      <c r="BV384" s="91"/>
      <c r="BW384" s="90"/>
      <c r="BX384" s="90"/>
      <c r="BY384" s="90"/>
      <c r="BZ384" s="92"/>
      <c r="CA384" s="92"/>
      <c r="CB384" s="92"/>
      <c r="CC384" s="92"/>
      <c r="CD384" s="92"/>
      <c r="CE384" s="92"/>
      <c r="CF384" s="92"/>
      <c r="CG384" s="92"/>
      <c r="CH384" s="92"/>
      <c r="CI384" s="92"/>
      <c r="CJ384" s="92"/>
      <c r="CK384" s="92"/>
      <c r="CL384" s="92"/>
      <c r="CM384" s="92"/>
      <c r="CN384" s="92"/>
      <c r="CO384" s="92"/>
      <c r="CP384" s="92"/>
      <c r="CQ384" s="92"/>
      <c r="CR384" s="92"/>
      <c r="CS384" s="53" t="s">
        <v>4576</v>
      </c>
      <c r="CT384" s="92"/>
      <c r="CU384" s="92"/>
      <c r="CV384" s="92"/>
      <c r="CW384" s="92"/>
      <c r="CX384" s="92"/>
      <c r="CY384" s="92"/>
      <c r="CZ384" s="92"/>
      <c r="DA384" s="92"/>
      <c r="DB384" s="92"/>
      <c r="DC384" s="92"/>
      <c r="DD384" s="92"/>
      <c r="DE384" s="92"/>
    </row>
    <row r="385" spans="34:109" hidden="1">
      <c r="AH385" s="90"/>
      <c r="AI385" s="90"/>
      <c r="AJ385" s="90"/>
      <c r="AK385" s="90"/>
      <c r="AL385" s="47" t="str">
        <f t="shared" si="10"/>
        <v/>
      </c>
      <c r="AM385" s="47" t="str">
        <f t="shared" si="11"/>
        <v/>
      </c>
      <c r="AO385" s="90"/>
      <c r="AP385" s="43">
        <v>383</v>
      </c>
      <c r="AQ385" s="91"/>
      <c r="AR385" s="91"/>
      <c r="AS385" s="91"/>
      <c r="AT385" s="91"/>
      <c r="AU385" s="91"/>
      <c r="AV385" s="91"/>
      <c r="AW385" s="91"/>
      <c r="AX385" s="91"/>
      <c r="AY385" s="91"/>
      <c r="AZ385" s="91"/>
      <c r="BA385" s="91"/>
      <c r="BB385" s="91"/>
      <c r="BC385" s="91"/>
      <c r="BD385" s="91"/>
      <c r="BE385" s="91"/>
      <c r="BF385" s="91"/>
      <c r="BG385" s="91"/>
      <c r="BH385" s="91"/>
      <c r="BI385" s="91"/>
      <c r="BJ385" s="51" t="s">
        <v>4577</v>
      </c>
      <c r="BK385" s="91"/>
      <c r="BL385" s="91"/>
      <c r="BM385" s="91"/>
      <c r="BN385" s="91"/>
      <c r="BO385" s="91"/>
      <c r="BP385" s="91"/>
      <c r="BQ385" s="91"/>
      <c r="BR385" s="91"/>
      <c r="BS385" s="91"/>
      <c r="BT385" s="91"/>
      <c r="BU385" s="91"/>
      <c r="BV385" s="91"/>
      <c r="BW385" s="90"/>
      <c r="BX385" s="90"/>
      <c r="BY385" s="90"/>
      <c r="BZ385" s="92"/>
      <c r="CA385" s="92"/>
      <c r="CB385" s="92"/>
      <c r="CC385" s="92"/>
      <c r="CD385" s="92"/>
      <c r="CE385" s="92"/>
      <c r="CF385" s="92"/>
      <c r="CG385" s="92"/>
      <c r="CH385" s="92"/>
      <c r="CI385" s="92"/>
      <c r="CJ385" s="92"/>
      <c r="CK385" s="92"/>
      <c r="CL385" s="92"/>
      <c r="CM385" s="92"/>
      <c r="CN385" s="92"/>
      <c r="CO385" s="92"/>
      <c r="CP385" s="92"/>
      <c r="CQ385" s="92"/>
      <c r="CR385" s="92"/>
      <c r="CS385" s="53" t="s">
        <v>4578</v>
      </c>
      <c r="CT385" s="92"/>
      <c r="CU385" s="92"/>
      <c r="CV385" s="92"/>
      <c r="CW385" s="92"/>
      <c r="CX385" s="92"/>
      <c r="CY385" s="92"/>
      <c r="CZ385" s="92"/>
      <c r="DA385" s="92"/>
      <c r="DB385" s="92"/>
      <c r="DC385" s="92"/>
      <c r="DD385" s="92"/>
      <c r="DE385" s="92"/>
    </row>
    <row r="386" spans="34:109" hidden="1">
      <c r="AH386" s="90"/>
      <c r="AI386" s="90"/>
      <c r="AJ386" s="90"/>
      <c r="AK386" s="90"/>
      <c r="AL386" s="47" t="str">
        <f t="shared" si="10"/>
        <v/>
      </c>
      <c r="AM386" s="47" t="str">
        <f t="shared" si="11"/>
        <v/>
      </c>
      <c r="AO386" s="90"/>
      <c r="AP386" s="43">
        <v>384</v>
      </c>
      <c r="AQ386" s="91"/>
      <c r="AR386" s="91"/>
      <c r="AS386" s="91"/>
      <c r="AT386" s="91"/>
      <c r="AU386" s="91"/>
      <c r="AV386" s="91"/>
      <c r="AW386" s="91"/>
      <c r="AX386" s="91"/>
      <c r="AY386" s="91"/>
      <c r="AZ386" s="91"/>
      <c r="BA386" s="91"/>
      <c r="BB386" s="91"/>
      <c r="BC386" s="91"/>
      <c r="BD386" s="91"/>
      <c r="BE386" s="91"/>
      <c r="BF386" s="91"/>
      <c r="BG386" s="91"/>
      <c r="BH386" s="91"/>
      <c r="BI386" s="91"/>
      <c r="BJ386" s="51" t="s">
        <v>4579</v>
      </c>
      <c r="BK386" s="91"/>
      <c r="BL386" s="91"/>
      <c r="BM386" s="91"/>
      <c r="BN386" s="91"/>
      <c r="BO386" s="91"/>
      <c r="BP386" s="91"/>
      <c r="BQ386" s="91"/>
      <c r="BR386" s="91"/>
      <c r="BS386" s="91"/>
      <c r="BT386" s="91"/>
      <c r="BU386" s="91"/>
      <c r="BV386" s="91"/>
      <c r="BW386" s="90"/>
      <c r="BX386" s="90"/>
      <c r="BY386" s="90"/>
      <c r="BZ386" s="92"/>
      <c r="CA386" s="92"/>
      <c r="CB386" s="92"/>
      <c r="CC386" s="92"/>
      <c r="CD386" s="92"/>
      <c r="CE386" s="92"/>
      <c r="CF386" s="92"/>
      <c r="CG386" s="92"/>
      <c r="CH386" s="92"/>
      <c r="CI386" s="92"/>
      <c r="CJ386" s="92"/>
      <c r="CK386" s="92"/>
      <c r="CL386" s="92"/>
      <c r="CM386" s="92"/>
      <c r="CN386" s="92"/>
      <c r="CO386" s="92"/>
      <c r="CP386" s="92"/>
      <c r="CQ386" s="92"/>
      <c r="CR386" s="92"/>
      <c r="CS386" s="53" t="s">
        <v>4580</v>
      </c>
      <c r="CT386" s="92"/>
      <c r="CU386" s="92"/>
      <c r="CV386" s="92"/>
      <c r="CW386" s="92"/>
      <c r="CX386" s="92"/>
      <c r="CY386" s="92"/>
      <c r="CZ386" s="92"/>
      <c r="DA386" s="92"/>
      <c r="DB386" s="92"/>
      <c r="DC386" s="92"/>
      <c r="DD386" s="92"/>
      <c r="DE386" s="92"/>
    </row>
    <row r="387" spans="34:109" hidden="1">
      <c r="AH387" s="90"/>
      <c r="AI387" s="90"/>
      <c r="AJ387" s="90"/>
      <c r="AK387" s="90"/>
      <c r="AL387" s="47" t="str">
        <f t="shared" si="10"/>
        <v/>
      </c>
      <c r="AM387" s="47" t="str">
        <f t="shared" si="11"/>
        <v/>
      </c>
      <c r="AO387" s="90"/>
      <c r="AP387" s="43">
        <v>385</v>
      </c>
      <c r="AQ387" s="91"/>
      <c r="AR387" s="91"/>
      <c r="AS387" s="91"/>
      <c r="AT387" s="91"/>
      <c r="AU387" s="91"/>
      <c r="AV387" s="91"/>
      <c r="AW387" s="91"/>
      <c r="AX387" s="91"/>
      <c r="AY387" s="91"/>
      <c r="AZ387" s="91"/>
      <c r="BA387" s="91"/>
      <c r="BB387" s="91"/>
      <c r="BC387" s="91"/>
      <c r="BD387" s="91"/>
      <c r="BE387" s="91"/>
      <c r="BF387" s="91"/>
      <c r="BG387" s="91"/>
      <c r="BH387" s="91"/>
      <c r="BI387" s="91"/>
      <c r="BJ387" s="51" t="s">
        <v>4581</v>
      </c>
      <c r="BK387" s="91"/>
      <c r="BL387" s="91"/>
      <c r="BM387" s="91"/>
      <c r="BN387" s="91"/>
      <c r="BO387" s="91"/>
      <c r="BP387" s="91"/>
      <c r="BQ387" s="91"/>
      <c r="BR387" s="91"/>
      <c r="BS387" s="91"/>
      <c r="BT387" s="91"/>
      <c r="BU387" s="91"/>
      <c r="BV387" s="91"/>
      <c r="BW387" s="90"/>
      <c r="BX387" s="90"/>
      <c r="BY387" s="90"/>
      <c r="BZ387" s="92"/>
      <c r="CA387" s="92"/>
      <c r="CB387" s="92"/>
      <c r="CC387" s="92"/>
      <c r="CD387" s="92"/>
      <c r="CE387" s="92"/>
      <c r="CF387" s="92"/>
      <c r="CG387" s="92"/>
      <c r="CH387" s="92"/>
      <c r="CI387" s="92"/>
      <c r="CJ387" s="92"/>
      <c r="CK387" s="92"/>
      <c r="CL387" s="92"/>
      <c r="CM387" s="92"/>
      <c r="CN387" s="92"/>
      <c r="CO387" s="92"/>
      <c r="CP387" s="92"/>
      <c r="CQ387" s="92"/>
      <c r="CR387" s="92"/>
      <c r="CS387" s="53" t="s">
        <v>4582</v>
      </c>
      <c r="CT387" s="92"/>
      <c r="CU387" s="92"/>
      <c r="CV387" s="92"/>
      <c r="CW387" s="92"/>
      <c r="CX387" s="92"/>
      <c r="CY387" s="92"/>
      <c r="CZ387" s="92"/>
      <c r="DA387" s="92"/>
      <c r="DB387" s="92"/>
      <c r="DC387" s="92"/>
      <c r="DD387" s="92"/>
      <c r="DE387" s="92"/>
    </row>
    <row r="388" spans="34:109" hidden="1">
      <c r="AH388" s="90"/>
      <c r="AI388" s="90"/>
      <c r="AJ388" s="90"/>
      <c r="AK388" s="90"/>
      <c r="AL388" s="47" t="str">
        <f t="shared" ref="AL388:AL451" si="12">IFERROR(IF(HLOOKUP($N$10, $BZ$3:$DE$574, $AP388, FALSE )="", "", HLOOKUP($N$10, $BZ$3:$DE$574, $AP388, FALSE)), "")</f>
        <v/>
      </c>
      <c r="AM388" s="47" t="str">
        <f t="shared" ref="AM388:AM451" si="13">IFERROR(IF(AL388="", "", HLOOKUP($N$10, $AQ$3:$BV$574, AP388, FALSE)), "")</f>
        <v/>
      </c>
      <c r="AO388" s="90"/>
      <c r="AP388" s="43">
        <v>386</v>
      </c>
      <c r="AQ388" s="91"/>
      <c r="AR388" s="91"/>
      <c r="AS388" s="91"/>
      <c r="AT388" s="91"/>
      <c r="AU388" s="91"/>
      <c r="AV388" s="91"/>
      <c r="AW388" s="91"/>
      <c r="AX388" s="91"/>
      <c r="AY388" s="91"/>
      <c r="AZ388" s="91"/>
      <c r="BA388" s="91"/>
      <c r="BB388" s="91"/>
      <c r="BC388" s="91"/>
      <c r="BD388" s="91"/>
      <c r="BE388" s="91"/>
      <c r="BF388" s="91"/>
      <c r="BG388" s="91"/>
      <c r="BH388" s="91"/>
      <c r="BI388" s="91"/>
      <c r="BJ388" s="51" t="s">
        <v>4583</v>
      </c>
      <c r="BK388" s="91"/>
      <c r="BL388" s="91"/>
      <c r="BM388" s="91"/>
      <c r="BN388" s="91"/>
      <c r="BO388" s="91"/>
      <c r="BP388" s="91"/>
      <c r="BQ388" s="91"/>
      <c r="BR388" s="91"/>
      <c r="BS388" s="91"/>
      <c r="BT388" s="91"/>
      <c r="BU388" s="91"/>
      <c r="BV388" s="91"/>
      <c r="BW388" s="90"/>
      <c r="BX388" s="90"/>
      <c r="BY388" s="90"/>
      <c r="BZ388" s="92"/>
      <c r="CA388" s="92"/>
      <c r="CB388" s="92"/>
      <c r="CC388" s="92"/>
      <c r="CD388" s="92"/>
      <c r="CE388" s="92"/>
      <c r="CF388" s="92"/>
      <c r="CG388" s="92"/>
      <c r="CH388" s="92"/>
      <c r="CI388" s="92"/>
      <c r="CJ388" s="92"/>
      <c r="CK388" s="92"/>
      <c r="CL388" s="92"/>
      <c r="CM388" s="92"/>
      <c r="CN388" s="92"/>
      <c r="CO388" s="92"/>
      <c r="CP388" s="92"/>
      <c r="CQ388" s="92"/>
      <c r="CR388" s="92"/>
      <c r="CS388" s="53" t="s">
        <v>4584</v>
      </c>
      <c r="CT388" s="92"/>
      <c r="CU388" s="92"/>
      <c r="CV388" s="92"/>
      <c r="CW388" s="92"/>
      <c r="CX388" s="92"/>
      <c r="CY388" s="92"/>
      <c r="CZ388" s="92"/>
      <c r="DA388" s="92"/>
      <c r="DB388" s="92"/>
      <c r="DC388" s="92"/>
      <c r="DD388" s="92"/>
      <c r="DE388" s="92"/>
    </row>
    <row r="389" spans="34:109" hidden="1">
      <c r="AH389" s="90"/>
      <c r="AI389" s="90"/>
      <c r="AJ389" s="90"/>
      <c r="AK389" s="90"/>
      <c r="AL389" s="47" t="str">
        <f t="shared" si="12"/>
        <v/>
      </c>
      <c r="AM389" s="47" t="str">
        <f t="shared" si="13"/>
        <v/>
      </c>
      <c r="AO389" s="90"/>
      <c r="AP389" s="43">
        <v>387</v>
      </c>
      <c r="AQ389" s="91"/>
      <c r="AR389" s="91"/>
      <c r="AS389" s="91"/>
      <c r="AT389" s="91"/>
      <c r="AU389" s="91"/>
      <c r="AV389" s="91"/>
      <c r="AW389" s="91"/>
      <c r="AX389" s="91"/>
      <c r="AY389" s="91"/>
      <c r="AZ389" s="91"/>
      <c r="BA389" s="91"/>
      <c r="BB389" s="91"/>
      <c r="BC389" s="91"/>
      <c r="BD389" s="91"/>
      <c r="BE389" s="91"/>
      <c r="BF389" s="91"/>
      <c r="BG389" s="91"/>
      <c r="BH389" s="91"/>
      <c r="BI389" s="91"/>
      <c r="BJ389" s="51" t="s">
        <v>4585</v>
      </c>
      <c r="BK389" s="91"/>
      <c r="BL389" s="91"/>
      <c r="BM389" s="91"/>
      <c r="BN389" s="91"/>
      <c r="BO389" s="91"/>
      <c r="BP389" s="91"/>
      <c r="BQ389" s="91"/>
      <c r="BR389" s="91"/>
      <c r="BS389" s="91"/>
      <c r="BT389" s="91"/>
      <c r="BU389" s="91"/>
      <c r="BV389" s="91"/>
      <c r="BW389" s="90"/>
      <c r="BX389" s="90"/>
      <c r="BY389" s="90"/>
      <c r="BZ389" s="92"/>
      <c r="CA389" s="92"/>
      <c r="CB389" s="92"/>
      <c r="CC389" s="92"/>
      <c r="CD389" s="92"/>
      <c r="CE389" s="92"/>
      <c r="CF389" s="92"/>
      <c r="CG389" s="92"/>
      <c r="CH389" s="92"/>
      <c r="CI389" s="92"/>
      <c r="CJ389" s="92"/>
      <c r="CK389" s="92"/>
      <c r="CL389" s="92"/>
      <c r="CM389" s="92"/>
      <c r="CN389" s="92"/>
      <c r="CO389" s="92"/>
      <c r="CP389" s="92"/>
      <c r="CQ389" s="92"/>
      <c r="CR389" s="92"/>
      <c r="CS389" s="53" t="s">
        <v>4586</v>
      </c>
      <c r="CT389" s="92"/>
      <c r="CU389" s="92"/>
      <c r="CV389" s="92"/>
      <c r="CW389" s="92"/>
      <c r="CX389" s="92"/>
      <c r="CY389" s="92"/>
      <c r="CZ389" s="92"/>
      <c r="DA389" s="92"/>
      <c r="DB389" s="92"/>
      <c r="DC389" s="92"/>
      <c r="DD389" s="92"/>
      <c r="DE389" s="92"/>
    </row>
    <row r="390" spans="34:109" hidden="1">
      <c r="AH390" s="90"/>
      <c r="AI390" s="90"/>
      <c r="AJ390" s="90"/>
      <c r="AK390" s="90"/>
      <c r="AL390" s="47" t="str">
        <f t="shared" si="12"/>
        <v/>
      </c>
      <c r="AM390" s="47" t="str">
        <f t="shared" si="13"/>
        <v/>
      </c>
      <c r="AO390" s="90"/>
      <c r="AP390" s="43">
        <v>388</v>
      </c>
      <c r="AQ390" s="91"/>
      <c r="AR390" s="91"/>
      <c r="AS390" s="91"/>
      <c r="AT390" s="91"/>
      <c r="AU390" s="91"/>
      <c r="AV390" s="91"/>
      <c r="AW390" s="91"/>
      <c r="AX390" s="91"/>
      <c r="AY390" s="91"/>
      <c r="AZ390" s="91"/>
      <c r="BA390" s="91"/>
      <c r="BB390" s="91"/>
      <c r="BC390" s="91"/>
      <c r="BD390" s="91"/>
      <c r="BE390" s="91"/>
      <c r="BF390" s="91"/>
      <c r="BG390" s="91"/>
      <c r="BH390" s="91"/>
      <c r="BI390" s="91"/>
      <c r="BJ390" s="51" t="s">
        <v>4587</v>
      </c>
      <c r="BK390" s="91"/>
      <c r="BL390" s="91"/>
      <c r="BM390" s="91"/>
      <c r="BN390" s="91"/>
      <c r="BO390" s="91"/>
      <c r="BP390" s="91"/>
      <c r="BQ390" s="91"/>
      <c r="BR390" s="91"/>
      <c r="BS390" s="91"/>
      <c r="BT390" s="91"/>
      <c r="BU390" s="91"/>
      <c r="BV390" s="91"/>
      <c r="BW390" s="90"/>
      <c r="BX390" s="90"/>
      <c r="BY390" s="90"/>
      <c r="BZ390" s="92"/>
      <c r="CA390" s="92"/>
      <c r="CB390" s="92"/>
      <c r="CC390" s="92"/>
      <c r="CD390" s="92"/>
      <c r="CE390" s="92"/>
      <c r="CF390" s="92"/>
      <c r="CG390" s="92"/>
      <c r="CH390" s="92"/>
      <c r="CI390" s="92"/>
      <c r="CJ390" s="92"/>
      <c r="CK390" s="92"/>
      <c r="CL390" s="92"/>
      <c r="CM390" s="92"/>
      <c r="CN390" s="92"/>
      <c r="CO390" s="92"/>
      <c r="CP390" s="92"/>
      <c r="CQ390" s="92"/>
      <c r="CR390" s="92"/>
      <c r="CS390" s="53" t="s">
        <v>4588</v>
      </c>
      <c r="CT390" s="92"/>
      <c r="CU390" s="92"/>
      <c r="CV390" s="92"/>
      <c r="CW390" s="92"/>
      <c r="CX390" s="92"/>
      <c r="CY390" s="92"/>
      <c r="CZ390" s="92"/>
      <c r="DA390" s="92"/>
      <c r="DB390" s="92"/>
      <c r="DC390" s="92"/>
      <c r="DD390" s="92"/>
      <c r="DE390" s="92"/>
    </row>
    <row r="391" spans="34:109" hidden="1">
      <c r="AH391" s="90"/>
      <c r="AI391" s="90"/>
      <c r="AJ391" s="90"/>
      <c r="AK391" s="90"/>
      <c r="AL391" s="47" t="str">
        <f t="shared" si="12"/>
        <v/>
      </c>
      <c r="AM391" s="47" t="str">
        <f t="shared" si="13"/>
        <v/>
      </c>
      <c r="AO391" s="90"/>
      <c r="AP391" s="43">
        <v>389</v>
      </c>
      <c r="AQ391" s="91"/>
      <c r="AR391" s="91"/>
      <c r="AS391" s="91"/>
      <c r="AT391" s="91"/>
      <c r="AU391" s="91"/>
      <c r="AV391" s="91"/>
      <c r="AW391" s="91"/>
      <c r="AX391" s="91"/>
      <c r="AY391" s="91"/>
      <c r="AZ391" s="91"/>
      <c r="BA391" s="91"/>
      <c r="BB391" s="91"/>
      <c r="BC391" s="91"/>
      <c r="BD391" s="91"/>
      <c r="BE391" s="91"/>
      <c r="BF391" s="91"/>
      <c r="BG391" s="91"/>
      <c r="BH391" s="91"/>
      <c r="BI391" s="91"/>
      <c r="BJ391" s="51" t="s">
        <v>4589</v>
      </c>
      <c r="BK391" s="91"/>
      <c r="BL391" s="91"/>
      <c r="BM391" s="91"/>
      <c r="BN391" s="91"/>
      <c r="BO391" s="91"/>
      <c r="BP391" s="91"/>
      <c r="BQ391" s="91"/>
      <c r="BR391" s="91"/>
      <c r="BS391" s="91"/>
      <c r="BT391" s="91"/>
      <c r="BU391" s="91"/>
      <c r="BV391" s="91"/>
      <c r="BW391" s="90"/>
      <c r="BX391" s="90"/>
      <c r="BY391" s="90"/>
      <c r="BZ391" s="92"/>
      <c r="CA391" s="92"/>
      <c r="CB391" s="92"/>
      <c r="CC391" s="92"/>
      <c r="CD391" s="92"/>
      <c r="CE391" s="92"/>
      <c r="CF391" s="92"/>
      <c r="CG391" s="92"/>
      <c r="CH391" s="92"/>
      <c r="CI391" s="92"/>
      <c r="CJ391" s="92"/>
      <c r="CK391" s="92"/>
      <c r="CL391" s="92"/>
      <c r="CM391" s="92"/>
      <c r="CN391" s="92"/>
      <c r="CO391" s="92"/>
      <c r="CP391" s="92"/>
      <c r="CQ391" s="92"/>
      <c r="CR391" s="92"/>
      <c r="CS391" s="53" t="s">
        <v>4590</v>
      </c>
      <c r="CT391" s="92"/>
      <c r="CU391" s="92"/>
      <c r="CV391" s="92"/>
      <c r="CW391" s="92"/>
      <c r="CX391" s="92"/>
      <c r="CY391" s="92"/>
      <c r="CZ391" s="92"/>
      <c r="DA391" s="92"/>
      <c r="DB391" s="92"/>
      <c r="DC391" s="92"/>
      <c r="DD391" s="92"/>
      <c r="DE391" s="92"/>
    </row>
    <row r="392" spans="34:109" hidden="1">
      <c r="AH392" s="90"/>
      <c r="AI392" s="90"/>
      <c r="AJ392" s="90"/>
      <c r="AK392" s="90"/>
      <c r="AL392" s="47" t="str">
        <f t="shared" si="12"/>
        <v/>
      </c>
      <c r="AM392" s="47" t="str">
        <f t="shared" si="13"/>
        <v/>
      </c>
      <c r="AO392" s="90"/>
      <c r="AP392" s="43">
        <v>390</v>
      </c>
      <c r="AQ392" s="91"/>
      <c r="AR392" s="91"/>
      <c r="AS392" s="91"/>
      <c r="AT392" s="91"/>
      <c r="AU392" s="91"/>
      <c r="AV392" s="91"/>
      <c r="AW392" s="91"/>
      <c r="AX392" s="91"/>
      <c r="AY392" s="91"/>
      <c r="AZ392" s="91"/>
      <c r="BA392" s="91"/>
      <c r="BB392" s="91"/>
      <c r="BC392" s="91"/>
      <c r="BD392" s="91"/>
      <c r="BE392" s="91"/>
      <c r="BF392" s="91"/>
      <c r="BG392" s="91"/>
      <c r="BH392" s="91"/>
      <c r="BI392" s="91"/>
      <c r="BJ392" s="51" t="s">
        <v>4591</v>
      </c>
      <c r="BK392" s="91"/>
      <c r="BL392" s="91"/>
      <c r="BM392" s="91"/>
      <c r="BN392" s="91"/>
      <c r="BO392" s="91"/>
      <c r="BP392" s="91"/>
      <c r="BQ392" s="91"/>
      <c r="BR392" s="91"/>
      <c r="BS392" s="91"/>
      <c r="BT392" s="91"/>
      <c r="BU392" s="91"/>
      <c r="BV392" s="91"/>
      <c r="BW392" s="90"/>
      <c r="BX392" s="90"/>
      <c r="BY392" s="90"/>
      <c r="BZ392" s="92"/>
      <c r="CA392" s="92"/>
      <c r="CB392" s="92"/>
      <c r="CC392" s="92"/>
      <c r="CD392" s="92"/>
      <c r="CE392" s="92"/>
      <c r="CF392" s="92"/>
      <c r="CG392" s="92"/>
      <c r="CH392" s="92"/>
      <c r="CI392" s="92"/>
      <c r="CJ392" s="92"/>
      <c r="CK392" s="92"/>
      <c r="CL392" s="92"/>
      <c r="CM392" s="92"/>
      <c r="CN392" s="92"/>
      <c r="CO392" s="92"/>
      <c r="CP392" s="92"/>
      <c r="CQ392" s="92"/>
      <c r="CR392" s="92"/>
      <c r="CS392" s="53" t="s">
        <v>4592</v>
      </c>
      <c r="CT392" s="92"/>
      <c r="CU392" s="92"/>
      <c r="CV392" s="92"/>
      <c r="CW392" s="92"/>
      <c r="CX392" s="92"/>
      <c r="CY392" s="92"/>
      <c r="CZ392" s="92"/>
      <c r="DA392" s="92"/>
      <c r="DB392" s="92"/>
      <c r="DC392" s="92"/>
      <c r="DD392" s="92"/>
      <c r="DE392" s="92"/>
    </row>
    <row r="393" spans="34:109" hidden="1">
      <c r="AH393" s="90"/>
      <c r="AI393" s="90"/>
      <c r="AJ393" s="90"/>
      <c r="AK393" s="90"/>
      <c r="AL393" s="47" t="str">
        <f t="shared" si="12"/>
        <v/>
      </c>
      <c r="AM393" s="47" t="str">
        <f t="shared" si="13"/>
        <v/>
      </c>
      <c r="AO393" s="90"/>
      <c r="AP393" s="43">
        <v>391</v>
      </c>
      <c r="AQ393" s="91"/>
      <c r="AR393" s="91"/>
      <c r="AS393" s="91"/>
      <c r="AT393" s="91"/>
      <c r="AU393" s="91"/>
      <c r="AV393" s="91"/>
      <c r="AW393" s="91"/>
      <c r="AX393" s="91"/>
      <c r="AY393" s="91"/>
      <c r="AZ393" s="91"/>
      <c r="BA393" s="91"/>
      <c r="BB393" s="91"/>
      <c r="BC393" s="91"/>
      <c r="BD393" s="91"/>
      <c r="BE393" s="91"/>
      <c r="BF393" s="91"/>
      <c r="BG393" s="91"/>
      <c r="BH393" s="91"/>
      <c r="BI393" s="91"/>
      <c r="BJ393" s="51" t="s">
        <v>4593</v>
      </c>
      <c r="BK393" s="91"/>
      <c r="BL393" s="91"/>
      <c r="BM393" s="91"/>
      <c r="BN393" s="91"/>
      <c r="BO393" s="91"/>
      <c r="BP393" s="91"/>
      <c r="BQ393" s="91"/>
      <c r="BR393" s="91"/>
      <c r="BS393" s="91"/>
      <c r="BT393" s="91"/>
      <c r="BU393" s="91"/>
      <c r="BV393" s="91"/>
      <c r="BW393" s="90"/>
      <c r="BX393" s="90"/>
      <c r="BY393" s="90"/>
      <c r="BZ393" s="92"/>
      <c r="CA393" s="92"/>
      <c r="CB393" s="92"/>
      <c r="CC393" s="92"/>
      <c r="CD393" s="92"/>
      <c r="CE393" s="92"/>
      <c r="CF393" s="92"/>
      <c r="CG393" s="92"/>
      <c r="CH393" s="92"/>
      <c r="CI393" s="92"/>
      <c r="CJ393" s="92"/>
      <c r="CK393" s="92"/>
      <c r="CL393" s="92"/>
      <c r="CM393" s="92"/>
      <c r="CN393" s="92"/>
      <c r="CO393" s="92"/>
      <c r="CP393" s="92"/>
      <c r="CQ393" s="92"/>
      <c r="CR393" s="92"/>
      <c r="CS393" s="53" t="s">
        <v>4594</v>
      </c>
      <c r="CT393" s="92"/>
      <c r="CU393" s="92"/>
      <c r="CV393" s="92"/>
      <c r="CW393" s="92"/>
      <c r="CX393" s="92"/>
      <c r="CY393" s="92"/>
      <c r="CZ393" s="92"/>
      <c r="DA393" s="92"/>
      <c r="DB393" s="92"/>
      <c r="DC393" s="92"/>
      <c r="DD393" s="92"/>
      <c r="DE393" s="92"/>
    </row>
    <row r="394" spans="34:109" hidden="1">
      <c r="AH394" s="90"/>
      <c r="AI394" s="90"/>
      <c r="AJ394" s="90"/>
      <c r="AK394" s="90"/>
      <c r="AL394" s="47" t="str">
        <f t="shared" si="12"/>
        <v/>
      </c>
      <c r="AM394" s="47" t="str">
        <f t="shared" si="13"/>
        <v/>
      </c>
      <c r="AO394" s="90"/>
      <c r="AP394" s="43">
        <v>392</v>
      </c>
      <c r="AQ394" s="91"/>
      <c r="AR394" s="91"/>
      <c r="AS394" s="91"/>
      <c r="AT394" s="91"/>
      <c r="AU394" s="91"/>
      <c r="AV394" s="91"/>
      <c r="AW394" s="91"/>
      <c r="AX394" s="91"/>
      <c r="AY394" s="91"/>
      <c r="AZ394" s="91"/>
      <c r="BA394" s="91"/>
      <c r="BB394" s="91"/>
      <c r="BC394" s="91"/>
      <c r="BD394" s="91"/>
      <c r="BE394" s="91"/>
      <c r="BF394" s="91"/>
      <c r="BG394" s="91"/>
      <c r="BH394" s="91"/>
      <c r="BI394" s="91"/>
      <c r="BJ394" s="51" t="s">
        <v>4595</v>
      </c>
      <c r="BK394" s="91"/>
      <c r="BL394" s="91"/>
      <c r="BM394" s="91"/>
      <c r="BN394" s="91"/>
      <c r="BO394" s="91"/>
      <c r="BP394" s="91"/>
      <c r="BQ394" s="91"/>
      <c r="BR394" s="91"/>
      <c r="BS394" s="91"/>
      <c r="BT394" s="91"/>
      <c r="BU394" s="91"/>
      <c r="BV394" s="91"/>
      <c r="BW394" s="90"/>
      <c r="BX394" s="90"/>
      <c r="BY394" s="90"/>
      <c r="BZ394" s="92"/>
      <c r="CA394" s="92"/>
      <c r="CB394" s="92"/>
      <c r="CC394" s="92"/>
      <c r="CD394" s="92"/>
      <c r="CE394" s="92"/>
      <c r="CF394" s="92"/>
      <c r="CG394" s="92"/>
      <c r="CH394" s="92"/>
      <c r="CI394" s="92"/>
      <c r="CJ394" s="92"/>
      <c r="CK394" s="92"/>
      <c r="CL394" s="92"/>
      <c r="CM394" s="92"/>
      <c r="CN394" s="92"/>
      <c r="CO394" s="92"/>
      <c r="CP394" s="92"/>
      <c r="CQ394" s="92"/>
      <c r="CR394" s="92"/>
      <c r="CS394" s="53" t="s">
        <v>4596</v>
      </c>
      <c r="CT394" s="92"/>
      <c r="CU394" s="92"/>
      <c r="CV394" s="92"/>
      <c r="CW394" s="92"/>
      <c r="CX394" s="92"/>
      <c r="CY394" s="92"/>
      <c r="CZ394" s="92"/>
      <c r="DA394" s="92"/>
      <c r="DB394" s="92"/>
      <c r="DC394" s="92"/>
      <c r="DD394" s="92"/>
      <c r="DE394" s="92"/>
    </row>
    <row r="395" spans="34:109" hidden="1">
      <c r="AH395" s="90"/>
      <c r="AI395" s="90"/>
      <c r="AJ395" s="90"/>
      <c r="AK395" s="90"/>
      <c r="AL395" s="47" t="str">
        <f t="shared" si="12"/>
        <v/>
      </c>
      <c r="AM395" s="47" t="str">
        <f t="shared" si="13"/>
        <v/>
      </c>
      <c r="AO395" s="90"/>
      <c r="AP395" s="43">
        <v>393</v>
      </c>
      <c r="AQ395" s="91"/>
      <c r="AR395" s="91"/>
      <c r="AS395" s="91"/>
      <c r="AT395" s="91"/>
      <c r="AU395" s="91"/>
      <c r="AV395" s="91"/>
      <c r="AW395" s="91"/>
      <c r="AX395" s="91"/>
      <c r="AY395" s="91"/>
      <c r="AZ395" s="91"/>
      <c r="BA395" s="91"/>
      <c r="BB395" s="91"/>
      <c r="BC395" s="91"/>
      <c r="BD395" s="91"/>
      <c r="BE395" s="91"/>
      <c r="BF395" s="91"/>
      <c r="BG395" s="91"/>
      <c r="BH395" s="91"/>
      <c r="BI395" s="91"/>
      <c r="BJ395" s="51" t="s">
        <v>4597</v>
      </c>
      <c r="BK395" s="91"/>
      <c r="BL395" s="91"/>
      <c r="BM395" s="91"/>
      <c r="BN395" s="91"/>
      <c r="BO395" s="91"/>
      <c r="BP395" s="91"/>
      <c r="BQ395" s="91"/>
      <c r="BR395" s="91"/>
      <c r="BS395" s="91"/>
      <c r="BT395" s="91"/>
      <c r="BU395" s="91"/>
      <c r="BV395" s="91"/>
      <c r="BW395" s="90"/>
      <c r="BX395" s="90"/>
      <c r="BY395" s="90"/>
      <c r="BZ395" s="92"/>
      <c r="CA395" s="92"/>
      <c r="CB395" s="92"/>
      <c r="CC395" s="92"/>
      <c r="CD395" s="92"/>
      <c r="CE395" s="92"/>
      <c r="CF395" s="92"/>
      <c r="CG395" s="92"/>
      <c r="CH395" s="92"/>
      <c r="CI395" s="92"/>
      <c r="CJ395" s="92"/>
      <c r="CK395" s="92"/>
      <c r="CL395" s="92"/>
      <c r="CM395" s="92"/>
      <c r="CN395" s="92"/>
      <c r="CO395" s="92"/>
      <c r="CP395" s="92"/>
      <c r="CQ395" s="92"/>
      <c r="CR395" s="92"/>
      <c r="CS395" s="53" t="s">
        <v>4598</v>
      </c>
      <c r="CT395" s="92"/>
      <c r="CU395" s="92"/>
      <c r="CV395" s="92"/>
      <c r="CW395" s="92"/>
      <c r="CX395" s="92"/>
      <c r="CY395" s="92"/>
      <c r="CZ395" s="92"/>
      <c r="DA395" s="92"/>
      <c r="DB395" s="92"/>
      <c r="DC395" s="92"/>
      <c r="DD395" s="92"/>
      <c r="DE395" s="92"/>
    </row>
    <row r="396" spans="34:109" hidden="1">
      <c r="AH396" s="90"/>
      <c r="AI396" s="90"/>
      <c r="AJ396" s="90"/>
      <c r="AK396" s="90"/>
      <c r="AL396" s="47" t="str">
        <f t="shared" si="12"/>
        <v/>
      </c>
      <c r="AM396" s="47" t="str">
        <f t="shared" si="13"/>
        <v/>
      </c>
      <c r="AO396" s="90"/>
      <c r="AP396" s="43">
        <v>394</v>
      </c>
      <c r="AQ396" s="91"/>
      <c r="AR396" s="91"/>
      <c r="AS396" s="91"/>
      <c r="AT396" s="91"/>
      <c r="AU396" s="91"/>
      <c r="AV396" s="91"/>
      <c r="AW396" s="91"/>
      <c r="AX396" s="91"/>
      <c r="AY396" s="91"/>
      <c r="AZ396" s="91"/>
      <c r="BA396" s="91"/>
      <c r="BB396" s="91"/>
      <c r="BC396" s="91"/>
      <c r="BD396" s="91"/>
      <c r="BE396" s="91"/>
      <c r="BF396" s="91"/>
      <c r="BG396" s="91"/>
      <c r="BH396" s="91"/>
      <c r="BI396" s="91"/>
      <c r="BJ396" s="51" t="s">
        <v>4599</v>
      </c>
      <c r="BK396" s="91"/>
      <c r="BL396" s="91"/>
      <c r="BM396" s="91"/>
      <c r="BN396" s="91"/>
      <c r="BO396" s="91"/>
      <c r="BP396" s="91"/>
      <c r="BQ396" s="91"/>
      <c r="BR396" s="91"/>
      <c r="BS396" s="91"/>
      <c r="BT396" s="91"/>
      <c r="BU396" s="91"/>
      <c r="BV396" s="91"/>
      <c r="BW396" s="90"/>
      <c r="BX396" s="90"/>
      <c r="BY396" s="90"/>
      <c r="BZ396" s="92"/>
      <c r="CA396" s="92"/>
      <c r="CB396" s="92"/>
      <c r="CC396" s="92"/>
      <c r="CD396" s="92"/>
      <c r="CE396" s="92"/>
      <c r="CF396" s="92"/>
      <c r="CG396" s="92"/>
      <c r="CH396" s="92"/>
      <c r="CI396" s="92"/>
      <c r="CJ396" s="92"/>
      <c r="CK396" s="92"/>
      <c r="CL396" s="92"/>
      <c r="CM396" s="92"/>
      <c r="CN396" s="92"/>
      <c r="CO396" s="92"/>
      <c r="CP396" s="92"/>
      <c r="CQ396" s="92"/>
      <c r="CR396" s="92"/>
      <c r="CS396" s="53" t="s">
        <v>4600</v>
      </c>
      <c r="CT396" s="92"/>
      <c r="CU396" s="92"/>
      <c r="CV396" s="92"/>
      <c r="CW396" s="92"/>
      <c r="CX396" s="92"/>
      <c r="CY396" s="92"/>
      <c r="CZ396" s="92"/>
      <c r="DA396" s="92"/>
      <c r="DB396" s="92"/>
      <c r="DC396" s="92"/>
      <c r="DD396" s="92"/>
      <c r="DE396" s="92"/>
    </row>
    <row r="397" spans="34:109" hidden="1">
      <c r="AH397" s="90"/>
      <c r="AI397" s="90"/>
      <c r="AJ397" s="90"/>
      <c r="AK397" s="90"/>
      <c r="AL397" s="47" t="str">
        <f t="shared" si="12"/>
        <v/>
      </c>
      <c r="AM397" s="47" t="str">
        <f t="shared" si="13"/>
        <v/>
      </c>
      <c r="AO397" s="90"/>
      <c r="AP397" s="43">
        <v>395</v>
      </c>
      <c r="AQ397" s="91"/>
      <c r="AR397" s="91"/>
      <c r="AS397" s="91"/>
      <c r="AT397" s="91"/>
      <c r="AU397" s="91"/>
      <c r="AV397" s="91"/>
      <c r="AW397" s="91"/>
      <c r="AX397" s="91"/>
      <c r="AY397" s="91"/>
      <c r="AZ397" s="91"/>
      <c r="BA397" s="91"/>
      <c r="BB397" s="91"/>
      <c r="BC397" s="91"/>
      <c r="BD397" s="91"/>
      <c r="BE397" s="91"/>
      <c r="BF397" s="91"/>
      <c r="BG397" s="91"/>
      <c r="BH397" s="91"/>
      <c r="BI397" s="91"/>
      <c r="BJ397" s="51" t="s">
        <v>4601</v>
      </c>
      <c r="BK397" s="91"/>
      <c r="BL397" s="91"/>
      <c r="BM397" s="91"/>
      <c r="BN397" s="91"/>
      <c r="BO397" s="91"/>
      <c r="BP397" s="91"/>
      <c r="BQ397" s="91"/>
      <c r="BR397" s="91"/>
      <c r="BS397" s="91"/>
      <c r="BT397" s="91"/>
      <c r="BU397" s="91"/>
      <c r="BV397" s="91"/>
      <c r="BW397" s="90"/>
      <c r="BX397" s="90"/>
      <c r="BY397" s="90"/>
      <c r="BZ397" s="92"/>
      <c r="CA397" s="92"/>
      <c r="CB397" s="92"/>
      <c r="CC397" s="92"/>
      <c r="CD397" s="92"/>
      <c r="CE397" s="92"/>
      <c r="CF397" s="92"/>
      <c r="CG397" s="92"/>
      <c r="CH397" s="92"/>
      <c r="CI397" s="92"/>
      <c r="CJ397" s="92"/>
      <c r="CK397" s="92"/>
      <c r="CL397" s="92"/>
      <c r="CM397" s="92"/>
      <c r="CN397" s="92"/>
      <c r="CO397" s="92"/>
      <c r="CP397" s="92"/>
      <c r="CQ397" s="92"/>
      <c r="CR397" s="92"/>
      <c r="CS397" s="53" t="s">
        <v>4602</v>
      </c>
      <c r="CT397" s="92"/>
      <c r="CU397" s="92"/>
      <c r="CV397" s="92"/>
      <c r="CW397" s="92"/>
      <c r="CX397" s="92"/>
      <c r="CY397" s="92"/>
      <c r="CZ397" s="92"/>
      <c r="DA397" s="92"/>
      <c r="DB397" s="92"/>
      <c r="DC397" s="92"/>
      <c r="DD397" s="92"/>
      <c r="DE397" s="92"/>
    </row>
    <row r="398" spans="34:109" hidden="1">
      <c r="AH398" s="90"/>
      <c r="AI398" s="90"/>
      <c r="AJ398" s="90"/>
      <c r="AK398" s="90"/>
      <c r="AL398" s="47" t="str">
        <f t="shared" si="12"/>
        <v/>
      </c>
      <c r="AM398" s="47" t="str">
        <f t="shared" si="13"/>
        <v/>
      </c>
      <c r="AO398" s="90"/>
      <c r="AP398" s="43">
        <v>396</v>
      </c>
      <c r="AQ398" s="91"/>
      <c r="AR398" s="91"/>
      <c r="AS398" s="91"/>
      <c r="AT398" s="91"/>
      <c r="AU398" s="91"/>
      <c r="AV398" s="91"/>
      <c r="AW398" s="91"/>
      <c r="AX398" s="91"/>
      <c r="AY398" s="91"/>
      <c r="AZ398" s="91"/>
      <c r="BA398" s="91"/>
      <c r="BB398" s="91"/>
      <c r="BC398" s="91"/>
      <c r="BD398" s="91"/>
      <c r="BE398" s="91"/>
      <c r="BF398" s="91"/>
      <c r="BG398" s="91"/>
      <c r="BH398" s="91"/>
      <c r="BI398" s="91"/>
      <c r="BJ398" s="51" t="s">
        <v>4603</v>
      </c>
      <c r="BK398" s="91"/>
      <c r="BL398" s="91"/>
      <c r="BM398" s="91"/>
      <c r="BN398" s="91"/>
      <c r="BO398" s="91"/>
      <c r="BP398" s="91"/>
      <c r="BQ398" s="91"/>
      <c r="BR398" s="91"/>
      <c r="BS398" s="91"/>
      <c r="BT398" s="91"/>
      <c r="BU398" s="91"/>
      <c r="BV398" s="91"/>
      <c r="BW398" s="90"/>
      <c r="BX398" s="90"/>
      <c r="BY398" s="90"/>
      <c r="BZ398" s="92"/>
      <c r="CA398" s="92"/>
      <c r="CB398" s="92"/>
      <c r="CC398" s="92"/>
      <c r="CD398" s="92"/>
      <c r="CE398" s="92"/>
      <c r="CF398" s="92"/>
      <c r="CG398" s="92"/>
      <c r="CH398" s="92"/>
      <c r="CI398" s="92"/>
      <c r="CJ398" s="92"/>
      <c r="CK398" s="92"/>
      <c r="CL398" s="92"/>
      <c r="CM398" s="92"/>
      <c r="CN398" s="92"/>
      <c r="CO398" s="92"/>
      <c r="CP398" s="92"/>
      <c r="CQ398" s="92"/>
      <c r="CR398" s="92"/>
      <c r="CS398" s="53" t="s">
        <v>4604</v>
      </c>
      <c r="CT398" s="92"/>
      <c r="CU398" s="92"/>
      <c r="CV398" s="92"/>
      <c r="CW398" s="92"/>
      <c r="CX398" s="92"/>
      <c r="CY398" s="92"/>
      <c r="CZ398" s="92"/>
      <c r="DA398" s="92"/>
      <c r="DB398" s="92"/>
      <c r="DC398" s="92"/>
      <c r="DD398" s="92"/>
      <c r="DE398" s="92"/>
    </row>
    <row r="399" spans="34:109" hidden="1">
      <c r="AH399" s="90"/>
      <c r="AI399" s="90"/>
      <c r="AJ399" s="90"/>
      <c r="AK399" s="90"/>
      <c r="AL399" s="47" t="str">
        <f t="shared" si="12"/>
        <v/>
      </c>
      <c r="AM399" s="47" t="str">
        <f t="shared" si="13"/>
        <v/>
      </c>
      <c r="AO399" s="90"/>
      <c r="AP399" s="43">
        <v>397</v>
      </c>
      <c r="AQ399" s="91"/>
      <c r="AR399" s="91"/>
      <c r="AS399" s="91"/>
      <c r="AT399" s="91"/>
      <c r="AU399" s="91"/>
      <c r="AV399" s="91"/>
      <c r="AW399" s="91"/>
      <c r="AX399" s="91"/>
      <c r="AY399" s="91"/>
      <c r="AZ399" s="91"/>
      <c r="BA399" s="91"/>
      <c r="BB399" s="91"/>
      <c r="BC399" s="91"/>
      <c r="BD399" s="91"/>
      <c r="BE399" s="91"/>
      <c r="BF399" s="91"/>
      <c r="BG399" s="91"/>
      <c r="BH399" s="91"/>
      <c r="BI399" s="91"/>
      <c r="BJ399" s="51" t="s">
        <v>4605</v>
      </c>
      <c r="BK399" s="91"/>
      <c r="BL399" s="91"/>
      <c r="BM399" s="91"/>
      <c r="BN399" s="91"/>
      <c r="BO399" s="91"/>
      <c r="BP399" s="91"/>
      <c r="BQ399" s="91"/>
      <c r="BR399" s="91"/>
      <c r="BS399" s="91"/>
      <c r="BT399" s="91"/>
      <c r="BU399" s="91"/>
      <c r="BV399" s="91"/>
      <c r="BW399" s="90"/>
      <c r="BX399" s="90"/>
      <c r="BY399" s="90"/>
      <c r="BZ399" s="92"/>
      <c r="CA399" s="92"/>
      <c r="CB399" s="92"/>
      <c r="CC399" s="92"/>
      <c r="CD399" s="92"/>
      <c r="CE399" s="92"/>
      <c r="CF399" s="92"/>
      <c r="CG399" s="92"/>
      <c r="CH399" s="92"/>
      <c r="CI399" s="92"/>
      <c r="CJ399" s="92"/>
      <c r="CK399" s="92"/>
      <c r="CL399" s="92"/>
      <c r="CM399" s="92"/>
      <c r="CN399" s="92"/>
      <c r="CO399" s="92"/>
      <c r="CP399" s="92"/>
      <c r="CQ399" s="92"/>
      <c r="CR399" s="92"/>
      <c r="CS399" s="53" t="s">
        <v>4606</v>
      </c>
      <c r="CT399" s="92"/>
      <c r="CU399" s="92"/>
      <c r="CV399" s="92"/>
      <c r="CW399" s="92"/>
      <c r="CX399" s="92"/>
      <c r="CY399" s="92"/>
      <c r="CZ399" s="92"/>
      <c r="DA399" s="92"/>
      <c r="DB399" s="92"/>
      <c r="DC399" s="92"/>
      <c r="DD399" s="92"/>
      <c r="DE399" s="92"/>
    </row>
    <row r="400" spans="34:109" hidden="1">
      <c r="AH400" s="90"/>
      <c r="AI400" s="90"/>
      <c r="AJ400" s="90"/>
      <c r="AK400" s="90"/>
      <c r="AL400" s="47" t="str">
        <f t="shared" si="12"/>
        <v/>
      </c>
      <c r="AM400" s="47" t="str">
        <f t="shared" si="13"/>
        <v/>
      </c>
      <c r="AO400" s="90"/>
      <c r="AP400" s="43">
        <v>398</v>
      </c>
      <c r="AQ400" s="91"/>
      <c r="AR400" s="91"/>
      <c r="AS400" s="91"/>
      <c r="AT400" s="91"/>
      <c r="AU400" s="91"/>
      <c r="AV400" s="91"/>
      <c r="AW400" s="91"/>
      <c r="AX400" s="91"/>
      <c r="AY400" s="91"/>
      <c r="AZ400" s="91"/>
      <c r="BA400" s="91"/>
      <c r="BB400" s="91"/>
      <c r="BC400" s="91"/>
      <c r="BD400" s="91"/>
      <c r="BE400" s="91"/>
      <c r="BF400" s="91"/>
      <c r="BG400" s="91"/>
      <c r="BH400" s="91"/>
      <c r="BI400" s="91"/>
      <c r="BJ400" s="51" t="s">
        <v>4607</v>
      </c>
      <c r="BK400" s="91"/>
      <c r="BL400" s="91"/>
      <c r="BM400" s="91"/>
      <c r="BN400" s="91"/>
      <c r="BO400" s="91"/>
      <c r="BP400" s="91"/>
      <c r="BQ400" s="91"/>
      <c r="BR400" s="91"/>
      <c r="BS400" s="91"/>
      <c r="BT400" s="91"/>
      <c r="BU400" s="91"/>
      <c r="BV400" s="91"/>
      <c r="BW400" s="90"/>
      <c r="BX400" s="90"/>
      <c r="BY400" s="90"/>
      <c r="BZ400" s="92"/>
      <c r="CA400" s="92"/>
      <c r="CB400" s="92"/>
      <c r="CC400" s="92"/>
      <c r="CD400" s="92"/>
      <c r="CE400" s="92"/>
      <c r="CF400" s="92"/>
      <c r="CG400" s="92"/>
      <c r="CH400" s="92"/>
      <c r="CI400" s="92"/>
      <c r="CJ400" s="92"/>
      <c r="CK400" s="92"/>
      <c r="CL400" s="92"/>
      <c r="CM400" s="92"/>
      <c r="CN400" s="92"/>
      <c r="CO400" s="92"/>
      <c r="CP400" s="92"/>
      <c r="CQ400" s="92"/>
      <c r="CR400" s="92"/>
      <c r="CS400" s="53" t="s">
        <v>4608</v>
      </c>
      <c r="CT400" s="92"/>
      <c r="CU400" s="92"/>
      <c r="CV400" s="92"/>
      <c r="CW400" s="92"/>
      <c r="CX400" s="92"/>
      <c r="CY400" s="92"/>
      <c r="CZ400" s="92"/>
      <c r="DA400" s="92"/>
      <c r="DB400" s="92"/>
      <c r="DC400" s="92"/>
      <c r="DD400" s="92"/>
      <c r="DE400" s="92"/>
    </row>
    <row r="401" spans="34:109" hidden="1">
      <c r="AH401" s="90"/>
      <c r="AI401" s="90"/>
      <c r="AJ401" s="90"/>
      <c r="AK401" s="90"/>
      <c r="AL401" s="47" t="str">
        <f t="shared" si="12"/>
        <v/>
      </c>
      <c r="AM401" s="47" t="str">
        <f t="shared" si="13"/>
        <v/>
      </c>
      <c r="AO401" s="90"/>
      <c r="AP401" s="43">
        <v>399</v>
      </c>
      <c r="AQ401" s="91"/>
      <c r="AR401" s="91"/>
      <c r="AS401" s="91"/>
      <c r="AT401" s="91"/>
      <c r="AU401" s="91"/>
      <c r="AV401" s="91"/>
      <c r="AW401" s="91"/>
      <c r="AX401" s="91"/>
      <c r="AY401" s="91"/>
      <c r="AZ401" s="91"/>
      <c r="BA401" s="91"/>
      <c r="BB401" s="91"/>
      <c r="BC401" s="91"/>
      <c r="BD401" s="91"/>
      <c r="BE401" s="91"/>
      <c r="BF401" s="91"/>
      <c r="BG401" s="91"/>
      <c r="BH401" s="91"/>
      <c r="BI401" s="91"/>
      <c r="BJ401" s="51" t="s">
        <v>4609</v>
      </c>
      <c r="BK401" s="91"/>
      <c r="BL401" s="91"/>
      <c r="BM401" s="91"/>
      <c r="BN401" s="91"/>
      <c r="BO401" s="91"/>
      <c r="BP401" s="91"/>
      <c r="BQ401" s="91"/>
      <c r="BR401" s="91"/>
      <c r="BS401" s="91"/>
      <c r="BT401" s="91"/>
      <c r="BU401" s="91"/>
      <c r="BV401" s="91"/>
      <c r="BW401" s="90"/>
      <c r="BX401" s="90"/>
      <c r="BY401" s="90"/>
      <c r="BZ401" s="92"/>
      <c r="CA401" s="92"/>
      <c r="CB401" s="92"/>
      <c r="CC401" s="92"/>
      <c r="CD401" s="92"/>
      <c r="CE401" s="92"/>
      <c r="CF401" s="92"/>
      <c r="CG401" s="92"/>
      <c r="CH401" s="92"/>
      <c r="CI401" s="92"/>
      <c r="CJ401" s="92"/>
      <c r="CK401" s="92"/>
      <c r="CL401" s="92"/>
      <c r="CM401" s="92"/>
      <c r="CN401" s="92"/>
      <c r="CO401" s="92"/>
      <c r="CP401" s="92"/>
      <c r="CQ401" s="92"/>
      <c r="CR401" s="92"/>
      <c r="CS401" s="53" t="s">
        <v>4610</v>
      </c>
      <c r="CT401" s="92"/>
      <c r="CU401" s="92"/>
      <c r="CV401" s="92"/>
      <c r="CW401" s="92"/>
      <c r="CX401" s="92"/>
      <c r="CY401" s="92"/>
      <c r="CZ401" s="92"/>
      <c r="DA401" s="92"/>
      <c r="DB401" s="92"/>
      <c r="DC401" s="92"/>
      <c r="DD401" s="92"/>
      <c r="DE401" s="92"/>
    </row>
    <row r="402" spans="34:109" hidden="1">
      <c r="AH402" s="90"/>
      <c r="AI402" s="90"/>
      <c r="AJ402" s="90"/>
      <c r="AK402" s="90"/>
      <c r="AL402" s="47" t="str">
        <f t="shared" si="12"/>
        <v/>
      </c>
      <c r="AM402" s="47" t="str">
        <f t="shared" si="13"/>
        <v/>
      </c>
      <c r="AO402" s="90"/>
      <c r="AP402" s="43">
        <v>400</v>
      </c>
      <c r="AQ402" s="91"/>
      <c r="AR402" s="91"/>
      <c r="AS402" s="91"/>
      <c r="AT402" s="91"/>
      <c r="AU402" s="91"/>
      <c r="AV402" s="91"/>
      <c r="AW402" s="91"/>
      <c r="AX402" s="91"/>
      <c r="AY402" s="91"/>
      <c r="AZ402" s="91"/>
      <c r="BA402" s="91"/>
      <c r="BB402" s="91"/>
      <c r="BC402" s="91"/>
      <c r="BD402" s="91"/>
      <c r="BE402" s="91"/>
      <c r="BF402" s="91"/>
      <c r="BG402" s="91"/>
      <c r="BH402" s="91"/>
      <c r="BI402" s="91"/>
      <c r="BJ402" s="51" t="s">
        <v>4611</v>
      </c>
      <c r="BK402" s="91"/>
      <c r="BL402" s="91"/>
      <c r="BM402" s="91"/>
      <c r="BN402" s="91"/>
      <c r="BO402" s="91"/>
      <c r="BP402" s="91"/>
      <c r="BQ402" s="91"/>
      <c r="BR402" s="91"/>
      <c r="BS402" s="91"/>
      <c r="BT402" s="91"/>
      <c r="BU402" s="91"/>
      <c r="BV402" s="91"/>
      <c r="BW402" s="90"/>
      <c r="BX402" s="90"/>
      <c r="BY402" s="90"/>
      <c r="BZ402" s="92"/>
      <c r="CA402" s="92"/>
      <c r="CB402" s="92"/>
      <c r="CC402" s="92"/>
      <c r="CD402" s="92"/>
      <c r="CE402" s="92"/>
      <c r="CF402" s="92"/>
      <c r="CG402" s="92"/>
      <c r="CH402" s="92"/>
      <c r="CI402" s="92"/>
      <c r="CJ402" s="92"/>
      <c r="CK402" s="92"/>
      <c r="CL402" s="92"/>
      <c r="CM402" s="92"/>
      <c r="CN402" s="92"/>
      <c r="CO402" s="92"/>
      <c r="CP402" s="92"/>
      <c r="CQ402" s="92"/>
      <c r="CR402" s="92"/>
      <c r="CS402" s="53" t="s">
        <v>4612</v>
      </c>
      <c r="CT402" s="92"/>
      <c r="CU402" s="92"/>
      <c r="CV402" s="92"/>
      <c r="CW402" s="92"/>
      <c r="CX402" s="92"/>
      <c r="CY402" s="92"/>
      <c r="CZ402" s="92"/>
      <c r="DA402" s="92"/>
      <c r="DB402" s="92"/>
      <c r="DC402" s="92"/>
      <c r="DD402" s="92"/>
      <c r="DE402" s="92"/>
    </row>
    <row r="403" spans="34:109" hidden="1">
      <c r="AH403" s="90"/>
      <c r="AI403" s="90"/>
      <c r="AJ403" s="90"/>
      <c r="AK403" s="90"/>
      <c r="AL403" s="47" t="str">
        <f t="shared" si="12"/>
        <v/>
      </c>
      <c r="AM403" s="47" t="str">
        <f t="shared" si="13"/>
        <v/>
      </c>
      <c r="AO403" s="90"/>
      <c r="AP403" s="43">
        <v>401</v>
      </c>
      <c r="AQ403" s="91"/>
      <c r="AR403" s="91"/>
      <c r="AS403" s="91"/>
      <c r="AT403" s="91"/>
      <c r="AU403" s="91"/>
      <c r="AV403" s="91"/>
      <c r="AW403" s="91"/>
      <c r="AX403" s="91"/>
      <c r="AY403" s="91"/>
      <c r="AZ403" s="91"/>
      <c r="BA403" s="91"/>
      <c r="BB403" s="91"/>
      <c r="BC403" s="91"/>
      <c r="BD403" s="91"/>
      <c r="BE403" s="91"/>
      <c r="BF403" s="91"/>
      <c r="BG403" s="91"/>
      <c r="BH403" s="91"/>
      <c r="BI403" s="91"/>
      <c r="BJ403" s="51" t="s">
        <v>4613</v>
      </c>
      <c r="BK403" s="91"/>
      <c r="BL403" s="91"/>
      <c r="BM403" s="91"/>
      <c r="BN403" s="91"/>
      <c r="BO403" s="91"/>
      <c r="BP403" s="91"/>
      <c r="BQ403" s="91"/>
      <c r="BR403" s="91"/>
      <c r="BS403" s="91"/>
      <c r="BT403" s="91"/>
      <c r="BU403" s="91"/>
      <c r="BV403" s="91"/>
      <c r="BW403" s="90"/>
      <c r="BX403" s="90"/>
      <c r="BY403" s="90"/>
      <c r="BZ403" s="92"/>
      <c r="CA403" s="92"/>
      <c r="CB403" s="92"/>
      <c r="CC403" s="92"/>
      <c r="CD403" s="92"/>
      <c r="CE403" s="92"/>
      <c r="CF403" s="92"/>
      <c r="CG403" s="92"/>
      <c r="CH403" s="92"/>
      <c r="CI403" s="92"/>
      <c r="CJ403" s="92"/>
      <c r="CK403" s="92"/>
      <c r="CL403" s="92"/>
      <c r="CM403" s="92"/>
      <c r="CN403" s="92"/>
      <c r="CO403" s="92"/>
      <c r="CP403" s="92"/>
      <c r="CQ403" s="92"/>
      <c r="CR403" s="92"/>
      <c r="CS403" s="53" t="s">
        <v>4614</v>
      </c>
      <c r="CT403" s="92"/>
      <c r="CU403" s="92"/>
      <c r="CV403" s="92"/>
      <c r="CW403" s="92"/>
      <c r="CX403" s="92"/>
      <c r="CY403" s="92"/>
      <c r="CZ403" s="92"/>
      <c r="DA403" s="92"/>
      <c r="DB403" s="92"/>
      <c r="DC403" s="92"/>
      <c r="DD403" s="92"/>
      <c r="DE403" s="92"/>
    </row>
    <row r="404" spans="34:109" hidden="1">
      <c r="AH404" s="90"/>
      <c r="AI404" s="90"/>
      <c r="AJ404" s="90"/>
      <c r="AK404" s="90"/>
      <c r="AL404" s="47" t="str">
        <f t="shared" si="12"/>
        <v/>
      </c>
      <c r="AM404" s="47" t="str">
        <f t="shared" si="13"/>
        <v/>
      </c>
      <c r="AO404" s="90"/>
      <c r="AP404" s="43">
        <v>402</v>
      </c>
      <c r="AQ404" s="91"/>
      <c r="AR404" s="91"/>
      <c r="AS404" s="91"/>
      <c r="AT404" s="91"/>
      <c r="AU404" s="91"/>
      <c r="AV404" s="91"/>
      <c r="AW404" s="91"/>
      <c r="AX404" s="91"/>
      <c r="AY404" s="91"/>
      <c r="AZ404" s="91"/>
      <c r="BA404" s="91"/>
      <c r="BB404" s="91"/>
      <c r="BC404" s="91"/>
      <c r="BD404" s="91"/>
      <c r="BE404" s="91"/>
      <c r="BF404" s="91"/>
      <c r="BG404" s="91"/>
      <c r="BH404" s="91"/>
      <c r="BI404" s="91"/>
      <c r="BJ404" s="51" t="s">
        <v>4615</v>
      </c>
      <c r="BK404" s="91"/>
      <c r="BL404" s="91"/>
      <c r="BM404" s="91"/>
      <c r="BN404" s="91"/>
      <c r="BO404" s="91"/>
      <c r="BP404" s="91"/>
      <c r="BQ404" s="91"/>
      <c r="BR404" s="91"/>
      <c r="BS404" s="91"/>
      <c r="BT404" s="91"/>
      <c r="BU404" s="91"/>
      <c r="BV404" s="91"/>
      <c r="BW404" s="90"/>
      <c r="BX404" s="90"/>
      <c r="BY404" s="90"/>
      <c r="BZ404" s="92"/>
      <c r="CA404" s="92"/>
      <c r="CB404" s="92"/>
      <c r="CC404" s="92"/>
      <c r="CD404" s="92"/>
      <c r="CE404" s="92"/>
      <c r="CF404" s="92"/>
      <c r="CG404" s="92"/>
      <c r="CH404" s="92"/>
      <c r="CI404" s="92"/>
      <c r="CJ404" s="92"/>
      <c r="CK404" s="92"/>
      <c r="CL404" s="92"/>
      <c r="CM404" s="92"/>
      <c r="CN404" s="92"/>
      <c r="CO404" s="92"/>
      <c r="CP404" s="92"/>
      <c r="CQ404" s="92"/>
      <c r="CR404" s="92"/>
      <c r="CS404" s="53" t="s">
        <v>4616</v>
      </c>
      <c r="CT404" s="92"/>
      <c r="CU404" s="92"/>
      <c r="CV404" s="92"/>
      <c r="CW404" s="92"/>
      <c r="CX404" s="92"/>
      <c r="CY404" s="92"/>
      <c r="CZ404" s="92"/>
      <c r="DA404" s="92"/>
      <c r="DB404" s="92"/>
      <c r="DC404" s="92"/>
      <c r="DD404" s="92"/>
      <c r="DE404" s="92"/>
    </row>
    <row r="405" spans="34:109" hidden="1">
      <c r="AH405" s="90"/>
      <c r="AI405" s="90"/>
      <c r="AJ405" s="90"/>
      <c r="AK405" s="90"/>
      <c r="AL405" s="47" t="str">
        <f t="shared" si="12"/>
        <v/>
      </c>
      <c r="AM405" s="47" t="str">
        <f t="shared" si="13"/>
        <v/>
      </c>
      <c r="AO405" s="90"/>
      <c r="AP405" s="43">
        <v>403</v>
      </c>
      <c r="AQ405" s="91"/>
      <c r="AR405" s="91"/>
      <c r="AS405" s="91"/>
      <c r="AT405" s="91"/>
      <c r="AU405" s="91"/>
      <c r="AV405" s="91"/>
      <c r="AW405" s="91"/>
      <c r="AX405" s="91"/>
      <c r="AY405" s="91"/>
      <c r="AZ405" s="91"/>
      <c r="BA405" s="91"/>
      <c r="BB405" s="91"/>
      <c r="BC405" s="91"/>
      <c r="BD405" s="91"/>
      <c r="BE405" s="91"/>
      <c r="BF405" s="91"/>
      <c r="BG405" s="91"/>
      <c r="BH405" s="91"/>
      <c r="BI405" s="91"/>
      <c r="BJ405" s="51" t="s">
        <v>4617</v>
      </c>
      <c r="BK405" s="91"/>
      <c r="BL405" s="91"/>
      <c r="BM405" s="91"/>
      <c r="BN405" s="91"/>
      <c r="BO405" s="91"/>
      <c r="BP405" s="91"/>
      <c r="BQ405" s="91"/>
      <c r="BR405" s="91"/>
      <c r="BS405" s="91"/>
      <c r="BT405" s="91"/>
      <c r="BU405" s="91"/>
      <c r="BV405" s="91"/>
      <c r="BW405" s="90"/>
      <c r="BX405" s="90"/>
      <c r="BY405" s="90"/>
      <c r="BZ405" s="92"/>
      <c r="CA405" s="92"/>
      <c r="CB405" s="92"/>
      <c r="CC405" s="92"/>
      <c r="CD405" s="92"/>
      <c r="CE405" s="92"/>
      <c r="CF405" s="92"/>
      <c r="CG405" s="92"/>
      <c r="CH405" s="92"/>
      <c r="CI405" s="92"/>
      <c r="CJ405" s="92"/>
      <c r="CK405" s="92"/>
      <c r="CL405" s="92"/>
      <c r="CM405" s="92"/>
      <c r="CN405" s="92"/>
      <c r="CO405" s="92"/>
      <c r="CP405" s="92"/>
      <c r="CQ405" s="92"/>
      <c r="CR405" s="92"/>
      <c r="CS405" s="53" t="s">
        <v>4618</v>
      </c>
      <c r="CT405" s="92"/>
      <c r="CU405" s="92"/>
      <c r="CV405" s="92"/>
      <c r="CW405" s="92"/>
      <c r="CX405" s="92"/>
      <c r="CY405" s="92"/>
      <c r="CZ405" s="92"/>
      <c r="DA405" s="92"/>
      <c r="DB405" s="92"/>
      <c r="DC405" s="92"/>
      <c r="DD405" s="92"/>
      <c r="DE405" s="92"/>
    </row>
    <row r="406" spans="34:109" hidden="1">
      <c r="AH406" s="90"/>
      <c r="AI406" s="90"/>
      <c r="AJ406" s="90"/>
      <c r="AK406" s="90"/>
      <c r="AL406" s="47" t="str">
        <f t="shared" si="12"/>
        <v/>
      </c>
      <c r="AM406" s="47" t="str">
        <f t="shared" si="13"/>
        <v/>
      </c>
      <c r="AO406" s="90"/>
      <c r="AP406" s="43">
        <v>404</v>
      </c>
      <c r="AQ406" s="91"/>
      <c r="AR406" s="91"/>
      <c r="AS406" s="91"/>
      <c r="AT406" s="91"/>
      <c r="AU406" s="91"/>
      <c r="AV406" s="91"/>
      <c r="AW406" s="91"/>
      <c r="AX406" s="91"/>
      <c r="AY406" s="91"/>
      <c r="AZ406" s="91"/>
      <c r="BA406" s="91"/>
      <c r="BB406" s="91"/>
      <c r="BC406" s="91"/>
      <c r="BD406" s="91"/>
      <c r="BE406" s="91"/>
      <c r="BF406" s="91"/>
      <c r="BG406" s="91"/>
      <c r="BH406" s="91"/>
      <c r="BI406" s="91"/>
      <c r="BJ406" s="51" t="s">
        <v>4619</v>
      </c>
      <c r="BK406" s="91"/>
      <c r="BL406" s="91"/>
      <c r="BM406" s="91"/>
      <c r="BN406" s="91"/>
      <c r="BO406" s="91"/>
      <c r="BP406" s="91"/>
      <c r="BQ406" s="91"/>
      <c r="BR406" s="91"/>
      <c r="BS406" s="91"/>
      <c r="BT406" s="91"/>
      <c r="BU406" s="91"/>
      <c r="BV406" s="91"/>
      <c r="BW406" s="90"/>
      <c r="BX406" s="90"/>
      <c r="BY406" s="90"/>
      <c r="BZ406" s="92"/>
      <c r="CA406" s="92"/>
      <c r="CB406" s="92"/>
      <c r="CC406" s="92"/>
      <c r="CD406" s="92"/>
      <c r="CE406" s="92"/>
      <c r="CF406" s="92"/>
      <c r="CG406" s="92"/>
      <c r="CH406" s="92"/>
      <c r="CI406" s="92"/>
      <c r="CJ406" s="92"/>
      <c r="CK406" s="92"/>
      <c r="CL406" s="92"/>
      <c r="CM406" s="92"/>
      <c r="CN406" s="92"/>
      <c r="CO406" s="92"/>
      <c r="CP406" s="92"/>
      <c r="CQ406" s="92"/>
      <c r="CR406" s="92"/>
      <c r="CS406" s="53" t="s">
        <v>4620</v>
      </c>
      <c r="CT406" s="92"/>
      <c r="CU406" s="92"/>
      <c r="CV406" s="92"/>
      <c r="CW406" s="92"/>
      <c r="CX406" s="92"/>
      <c r="CY406" s="92"/>
      <c r="CZ406" s="92"/>
      <c r="DA406" s="92"/>
      <c r="DB406" s="92"/>
      <c r="DC406" s="92"/>
      <c r="DD406" s="92"/>
      <c r="DE406" s="92"/>
    </row>
    <row r="407" spans="34:109" hidden="1">
      <c r="AH407" s="90"/>
      <c r="AI407" s="90"/>
      <c r="AJ407" s="90"/>
      <c r="AK407" s="90"/>
      <c r="AL407" s="47" t="str">
        <f t="shared" si="12"/>
        <v/>
      </c>
      <c r="AM407" s="47" t="str">
        <f t="shared" si="13"/>
        <v/>
      </c>
      <c r="AO407" s="90"/>
      <c r="AP407" s="43">
        <v>405</v>
      </c>
      <c r="AQ407" s="91"/>
      <c r="AR407" s="91"/>
      <c r="AS407" s="91"/>
      <c r="AT407" s="91"/>
      <c r="AU407" s="91"/>
      <c r="AV407" s="91"/>
      <c r="AW407" s="91"/>
      <c r="AX407" s="91"/>
      <c r="AY407" s="91"/>
      <c r="AZ407" s="91"/>
      <c r="BA407" s="91"/>
      <c r="BB407" s="91"/>
      <c r="BC407" s="91"/>
      <c r="BD407" s="91"/>
      <c r="BE407" s="91"/>
      <c r="BF407" s="91"/>
      <c r="BG407" s="91"/>
      <c r="BH407" s="91"/>
      <c r="BI407" s="91"/>
      <c r="BJ407" s="51" t="s">
        <v>4621</v>
      </c>
      <c r="BK407" s="91"/>
      <c r="BL407" s="91"/>
      <c r="BM407" s="91"/>
      <c r="BN407" s="91"/>
      <c r="BO407" s="91"/>
      <c r="BP407" s="91"/>
      <c r="BQ407" s="91"/>
      <c r="BR407" s="91"/>
      <c r="BS407" s="91"/>
      <c r="BT407" s="91"/>
      <c r="BU407" s="91"/>
      <c r="BV407" s="91"/>
      <c r="BW407" s="90"/>
      <c r="BX407" s="90"/>
      <c r="BY407" s="90"/>
      <c r="BZ407" s="92"/>
      <c r="CA407" s="92"/>
      <c r="CB407" s="92"/>
      <c r="CC407" s="92"/>
      <c r="CD407" s="92"/>
      <c r="CE407" s="92"/>
      <c r="CF407" s="92"/>
      <c r="CG407" s="92"/>
      <c r="CH407" s="92"/>
      <c r="CI407" s="92"/>
      <c r="CJ407" s="92"/>
      <c r="CK407" s="92"/>
      <c r="CL407" s="92"/>
      <c r="CM407" s="92"/>
      <c r="CN407" s="92"/>
      <c r="CO407" s="92"/>
      <c r="CP407" s="92"/>
      <c r="CQ407" s="92"/>
      <c r="CR407" s="92"/>
      <c r="CS407" s="53" t="s">
        <v>4622</v>
      </c>
      <c r="CT407" s="92"/>
      <c r="CU407" s="92"/>
      <c r="CV407" s="92"/>
      <c r="CW407" s="92"/>
      <c r="CX407" s="92"/>
      <c r="CY407" s="92"/>
      <c r="CZ407" s="92"/>
      <c r="DA407" s="92"/>
      <c r="DB407" s="92"/>
      <c r="DC407" s="92"/>
      <c r="DD407" s="92"/>
      <c r="DE407" s="92"/>
    </row>
    <row r="408" spans="34:109" hidden="1">
      <c r="AH408" s="90"/>
      <c r="AI408" s="90"/>
      <c r="AJ408" s="90"/>
      <c r="AK408" s="90"/>
      <c r="AL408" s="47" t="str">
        <f t="shared" si="12"/>
        <v/>
      </c>
      <c r="AM408" s="47" t="str">
        <f t="shared" si="13"/>
        <v/>
      </c>
      <c r="AO408" s="90"/>
      <c r="AP408" s="43">
        <v>406</v>
      </c>
      <c r="AQ408" s="91"/>
      <c r="AR408" s="91"/>
      <c r="AS408" s="91"/>
      <c r="AT408" s="91"/>
      <c r="AU408" s="91"/>
      <c r="AV408" s="91"/>
      <c r="AW408" s="91"/>
      <c r="AX408" s="91"/>
      <c r="AY408" s="91"/>
      <c r="AZ408" s="91"/>
      <c r="BA408" s="91"/>
      <c r="BB408" s="91"/>
      <c r="BC408" s="91"/>
      <c r="BD408" s="91"/>
      <c r="BE408" s="91"/>
      <c r="BF408" s="91"/>
      <c r="BG408" s="91"/>
      <c r="BH408" s="91"/>
      <c r="BI408" s="91"/>
      <c r="BJ408" s="51" t="s">
        <v>4623</v>
      </c>
      <c r="BK408" s="91"/>
      <c r="BL408" s="91"/>
      <c r="BM408" s="91"/>
      <c r="BN408" s="91"/>
      <c r="BO408" s="91"/>
      <c r="BP408" s="91"/>
      <c r="BQ408" s="91"/>
      <c r="BR408" s="91"/>
      <c r="BS408" s="91"/>
      <c r="BT408" s="91"/>
      <c r="BU408" s="91"/>
      <c r="BV408" s="91"/>
      <c r="BW408" s="90"/>
      <c r="BX408" s="90"/>
      <c r="BY408" s="90"/>
      <c r="BZ408" s="92"/>
      <c r="CA408" s="92"/>
      <c r="CB408" s="92"/>
      <c r="CC408" s="92"/>
      <c r="CD408" s="92"/>
      <c r="CE408" s="92"/>
      <c r="CF408" s="92"/>
      <c r="CG408" s="92"/>
      <c r="CH408" s="92"/>
      <c r="CI408" s="92"/>
      <c r="CJ408" s="92"/>
      <c r="CK408" s="92"/>
      <c r="CL408" s="92"/>
      <c r="CM408" s="92"/>
      <c r="CN408" s="92"/>
      <c r="CO408" s="92"/>
      <c r="CP408" s="92"/>
      <c r="CQ408" s="92"/>
      <c r="CR408" s="92"/>
      <c r="CS408" s="53" t="s">
        <v>4624</v>
      </c>
      <c r="CT408" s="92"/>
      <c r="CU408" s="92"/>
      <c r="CV408" s="92"/>
      <c r="CW408" s="92"/>
      <c r="CX408" s="92"/>
      <c r="CY408" s="92"/>
      <c r="CZ408" s="92"/>
      <c r="DA408" s="92"/>
      <c r="DB408" s="92"/>
      <c r="DC408" s="92"/>
      <c r="DD408" s="92"/>
      <c r="DE408" s="92"/>
    </row>
    <row r="409" spans="34:109" hidden="1">
      <c r="AH409" s="90"/>
      <c r="AI409" s="90"/>
      <c r="AJ409" s="90"/>
      <c r="AK409" s="90"/>
      <c r="AL409" s="47" t="str">
        <f t="shared" si="12"/>
        <v/>
      </c>
      <c r="AM409" s="47" t="str">
        <f t="shared" si="13"/>
        <v/>
      </c>
      <c r="AO409" s="90"/>
      <c r="AP409" s="43">
        <v>407</v>
      </c>
      <c r="AQ409" s="91"/>
      <c r="AR409" s="91"/>
      <c r="AS409" s="91"/>
      <c r="AT409" s="91"/>
      <c r="AU409" s="91"/>
      <c r="AV409" s="91"/>
      <c r="AW409" s="91"/>
      <c r="AX409" s="91"/>
      <c r="AY409" s="91"/>
      <c r="AZ409" s="91"/>
      <c r="BA409" s="91"/>
      <c r="BB409" s="91"/>
      <c r="BC409" s="91"/>
      <c r="BD409" s="91"/>
      <c r="BE409" s="91"/>
      <c r="BF409" s="91"/>
      <c r="BG409" s="91"/>
      <c r="BH409" s="91"/>
      <c r="BI409" s="91"/>
      <c r="BJ409" s="51" t="s">
        <v>4625</v>
      </c>
      <c r="BK409" s="91"/>
      <c r="BL409" s="91"/>
      <c r="BM409" s="91"/>
      <c r="BN409" s="91"/>
      <c r="BO409" s="91"/>
      <c r="BP409" s="91"/>
      <c r="BQ409" s="91"/>
      <c r="BR409" s="91"/>
      <c r="BS409" s="91"/>
      <c r="BT409" s="91"/>
      <c r="BU409" s="91"/>
      <c r="BV409" s="91"/>
      <c r="BW409" s="90"/>
      <c r="BX409" s="90"/>
      <c r="BY409" s="90"/>
      <c r="BZ409" s="92"/>
      <c r="CA409" s="92"/>
      <c r="CB409" s="92"/>
      <c r="CC409" s="92"/>
      <c r="CD409" s="92"/>
      <c r="CE409" s="92"/>
      <c r="CF409" s="92"/>
      <c r="CG409" s="92"/>
      <c r="CH409" s="92"/>
      <c r="CI409" s="92"/>
      <c r="CJ409" s="92"/>
      <c r="CK409" s="92"/>
      <c r="CL409" s="92"/>
      <c r="CM409" s="92"/>
      <c r="CN409" s="92"/>
      <c r="CO409" s="92"/>
      <c r="CP409" s="92"/>
      <c r="CQ409" s="92"/>
      <c r="CR409" s="92"/>
      <c r="CS409" s="53" t="s">
        <v>4626</v>
      </c>
      <c r="CT409" s="92"/>
      <c r="CU409" s="92"/>
      <c r="CV409" s="92"/>
      <c r="CW409" s="92"/>
      <c r="CX409" s="92"/>
      <c r="CY409" s="92"/>
      <c r="CZ409" s="92"/>
      <c r="DA409" s="92"/>
      <c r="DB409" s="92"/>
      <c r="DC409" s="92"/>
      <c r="DD409" s="92"/>
      <c r="DE409" s="92"/>
    </row>
    <row r="410" spans="34:109" hidden="1">
      <c r="AH410" s="90"/>
      <c r="AI410" s="90"/>
      <c r="AJ410" s="90"/>
      <c r="AK410" s="90"/>
      <c r="AL410" s="47" t="str">
        <f t="shared" si="12"/>
        <v/>
      </c>
      <c r="AM410" s="47" t="str">
        <f t="shared" si="13"/>
        <v/>
      </c>
      <c r="AO410" s="90"/>
      <c r="AP410" s="43">
        <v>408</v>
      </c>
      <c r="AQ410" s="91"/>
      <c r="AR410" s="91"/>
      <c r="AS410" s="91"/>
      <c r="AT410" s="91"/>
      <c r="AU410" s="91"/>
      <c r="AV410" s="91"/>
      <c r="AW410" s="91"/>
      <c r="AX410" s="91"/>
      <c r="AY410" s="91"/>
      <c r="AZ410" s="91"/>
      <c r="BA410" s="91"/>
      <c r="BB410" s="91"/>
      <c r="BC410" s="91"/>
      <c r="BD410" s="91"/>
      <c r="BE410" s="91"/>
      <c r="BF410" s="91"/>
      <c r="BG410" s="91"/>
      <c r="BH410" s="91"/>
      <c r="BI410" s="91"/>
      <c r="BJ410" s="51" t="s">
        <v>4627</v>
      </c>
      <c r="BK410" s="91"/>
      <c r="BL410" s="91"/>
      <c r="BM410" s="91"/>
      <c r="BN410" s="91"/>
      <c r="BO410" s="91"/>
      <c r="BP410" s="91"/>
      <c r="BQ410" s="91"/>
      <c r="BR410" s="91"/>
      <c r="BS410" s="91"/>
      <c r="BT410" s="91"/>
      <c r="BU410" s="91"/>
      <c r="BV410" s="91"/>
      <c r="BW410" s="90"/>
      <c r="BX410" s="90"/>
      <c r="BY410" s="90"/>
      <c r="BZ410" s="92"/>
      <c r="CA410" s="92"/>
      <c r="CB410" s="92"/>
      <c r="CC410" s="92"/>
      <c r="CD410" s="92"/>
      <c r="CE410" s="92"/>
      <c r="CF410" s="92"/>
      <c r="CG410" s="92"/>
      <c r="CH410" s="92"/>
      <c r="CI410" s="92"/>
      <c r="CJ410" s="92"/>
      <c r="CK410" s="92"/>
      <c r="CL410" s="92"/>
      <c r="CM410" s="92"/>
      <c r="CN410" s="92"/>
      <c r="CO410" s="92"/>
      <c r="CP410" s="92"/>
      <c r="CQ410" s="92"/>
      <c r="CR410" s="92"/>
      <c r="CS410" s="53" t="s">
        <v>4628</v>
      </c>
      <c r="CT410" s="92"/>
      <c r="CU410" s="92"/>
      <c r="CV410" s="92"/>
      <c r="CW410" s="92"/>
      <c r="CX410" s="92"/>
      <c r="CY410" s="92"/>
      <c r="CZ410" s="92"/>
      <c r="DA410" s="92"/>
      <c r="DB410" s="92"/>
      <c r="DC410" s="92"/>
      <c r="DD410" s="92"/>
      <c r="DE410" s="92"/>
    </row>
    <row r="411" spans="34:109" hidden="1">
      <c r="AH411" s="90"/>
      <c r="AI411" s="90"/>
      <c r="AJ411" s="90"/>
      <c r="AK411" s="90"/>
      <c r="AL411" s="47" t="str">
        <f t="shared" si="12"/>
        <v/>
      </c>
      <c r="AM411" s="47" t="str">
        <f t="shared" si="13"/>
        <v/>
      </c>
      <c r="AO411" s="90"/>
      <c r="AP411" s="43">
        <v>409</v>
      </c>
      <c r="AQ411" s="91"/>
      <c r="AR411" s="91"/>
      <c r="AS411" s="91"/>
      <c r="AT411" s="91"/>
      <c r="AU411" s="91"/>
      <c r="AV411" s="91"/>
      <c r="AW411" s="91"/>
      <c r="AX411" s="91"/>
      <c r="AY411" s="91"/>
      <c r="AZ411" s="91"/>
      <c r="BA411" s="91"/>
      <c r="BB411" s="91"/>
      <c r="BC411" s="91"/>
      <c r="BD411" s="91"/>
      <c r="BE411" s="91"/>
      <c r="BF411" s="91"/>
      <c r="BG411" s="91"/>
      <c r="BH411" s="91"/>
      <c r="BI411" s="91"/>
      <c r="BJ411" s="51" t="s">
        <v>4629</v>
      </c>
      <c r="BK411" s="91"/>
      <c r="BL411" s="91"/>
      <c r="BM411" s="91"/>
      <c r="BN411" s="91"/>
      <c r="BO411" s="91"/>
      <c r="BP411" s="91"/>
      <c r="BQ411" s="91"/>
      <c r="BR411" s="91"/>
      <c r="BS411" s="91"/>
      <c r="BT411" s="91"/>
      <c r="BU411" s="91"/>
      <c r="BV411" s="91"/>
      <c r="BW411" s="90"/>
      <c r="BX411" s="90"/>
      <c r="BY411" s="90"/>
      <c r="BZ411" s="92"/>
      <c r="CA411" s="92"/>
      <c r="CB411" s="92"/>
      <c r="CC411" s="92"/>
      <c r="CD411" s="92"/>
      <c r="CE411" s="92"/>
      <c r="CF411" s="92"/>
      <c r="CG411" s="92"/>
      <c r="CH411" s="92"/>
      <c r="CI411" s="92"/>
      <c r="CJ411" s="92"/>
      <c r="CK411" s="92"/>
      <c r="CL411" s="92"/>
      <c r="CM411" s="92"/>
      <c r="CN411" s="92"/>
      <c r="CO411" s="92"/>
      <c r="CP411" s="92"/>
      <c r="CQ411" s="92"/>
      <c r="CR411" s="92"/>
      <c r="CS411" s="53" t="s">
        <v>4630</v>
      </c>
      <c r="CT411" s="92"/>
      <c r="CU411" s="92"/>
      <c r="CV411" s="92"/>
      <c r="CW411" s="92"/>
      <c r="CX411" s="92"/>
      <c r="CY411" s="92"/>
      <c r="CZ411" s="92"/>
      <c r="DA411" s="92"/>
      <c r="DB411" s="92"/>
      <c r="DC411" s="92"/>
      <c r="DD411" s="92"/>
      <c r="DE411" s="92"/>
    </row>
    <row r="412" spans="34:109" hidden="1">
      <c r="AH412" s="90"/>
      <c r="AI412" s="90"/>
      <c r="AJ412" s="90"/>
      <c r="AK412" s="90"/>
      <c r="AL412" s="47" t="str">
        <f t="shared" si="12"/>
        <v/>
      </c>
      <c r="AM412" s="47" t="str">
        <f t="shared" si="13"/>
        <v/>
      </c>
      <c r="AO412" s="90"/>
      <c r="AP412" s="43">
        <v>410</v>
      </c>
      <c r="AQ412" s="91"/>
      <c r="AR412" s="91"/>
      <c r="AS412" s="91"/>
      <c r="AT412" s="91"/>
      <c r="AU412" s="91"/>
      <c r="AV412" s="91"/>
      <c r="AW412" s="91"/>
      <c r="AX412" s="91"/>
      <c r="AY412" s="91"/>
      <c r="AZ412" s="91"/>
      <c r="BA412" s="91"/>
      <c r="BB412" s="91"/>
      <c r="BC412" s="91"/>
      <c r="BD412" s="91"/>
      <c r="BE412" s="91"/>
      <c r="BF412" s="91"/>
      <c r="BG412" s="91"/>
      <c r="BH412" s="91"/>
      <c r="BI412" s="91"/>
      <c r="BJ412" s="51" t="s">
        <v>4631</v>
      </c>
      <c r="BK412" s="91"/>
      <c r="BL412" s="91"/>
      <c r="BM412" s="91"/>
      <c r="BN412" s="91"/>
      <c r="BO412" s="91"/>
      <c r="BP412" s="91"/>
      <c r="BQ412" s="91"/>
      <c r="BR412" s="91"/>
      <c r="BS412" s="91"/>
      <c r="BT412" s="91"/>
      <c r="BU412" s="91"/>
      <c r="BV412" s="91"/>
      <c r="BW412" s="90"/>
      <c r="BX412" s="90"/>
      <c r="BY412" s="90"/>
      <c r="BZ412" s="92"/>
      <c r="CA412" s="92"/>
      <c r="CB412" s="92"/>
      <c r="CC412" s="92"/>
      <c r="CD412" s="92"/>
      <c r="CE412" s="92"/>
      <c r="CF412" s="92"/>
      <c r="CG412" s="92"/>
      <c r="CH412" s="92"/>
      <c r="CI412" s="92"/>
      <c r="CJ412" s="92"/>
      <c r="CK412" s="92"/>
      <c r="CL412" s="92"/>
      <c r="CM412" s="92"/>
      <c r="CN412" s="92"/>
      <c r="CO412" s="92"/>
      <c r="CP412" s="92"/>
      <c r="CQ412" s="92"/>
      <c r="CR412" s="92"/>
      <c r="CS412" s="53" t="s">
        <v>4632</v>
      </c>
      <c r="CT412" s="92"/>
      <c r="CU412" s="92"/>
      <c r="CV412" s="92"/>
      <c r="CW412" s="92"/>
      <c r="CX412" s="92"/>
      <c r="CY412" s="92"/>
      <c r="CZ412" s="92"/>
      <c r="DA412" s="92"/>
      <c r="DB412" s="92"/>
      <c r="DC412" s="92"/>
      <c r="DD412" s="92"/>
      <c r="DE412" s="92"/>
    </row>
    <row r="413" spans="34:109" hidden="1">
      <c r="AH413" s="90"/>
      <c r="AI413" s="90"/>
      <c r="AJ413" s="90"/>
      <c r="AK413" s="90"/>
      <c r="AL413" s="47" t="str">
        <f t="shared" si="12"/>
        <v/>
      </c>
      <c r="AM413" s="47" t="str">
        <f t="shared" si="13"/>
        <v/>
      </c>
      <c r="AO413" s="90"/>
      <c r="AP413" s="43">
        <v>411</v>
      </c>
      <c r="AQ413" s="91"/>
      <c r="AR413" s="91"/>
      <c r="AS413" s="91"/>
      <c r="AT413" s="91"/>
      <c r="AU413" s="91"/>
      <c r="AV413" s="91"/>
      <c r="AW413" s="91"/>
      <c r="AX413" s="91"/>
      <c r="AY413" s="91"/>
      <c r="AZ413" s="91"/>
      <c r="BA413" s="91"/>
      <c r="BB413" s="91"/>
      <c r="BC413" s="91"/>
      <c r="BD413" s="91"/>
      <c r="BE413" s="91"/>
      <c r="BF413" s="91"/>
      <c r="BG413" s="91"/>
      <c r="BH413" s="91"/>
      <c r="BI413" s="91"/>
      <c r="BJ413" s="51" t="s">
        <v>4633</v>
      </c>
      <c r="BK413" s="91"/>
      <c r="BL413" s="91"/>
      <c r="BM413" s="91"/>
      <c r="BN413" s="91"/>
      <c r="BO413" s="91"/>
      <c r="BP413" s="91"/>
      <c r="BQ413" s="91"/>
      <c r="BR413" s="91"/>
      <c r="BS413" s="91"/>
      <c r="BT413" s="91"/>
      <c r="BU413" s="91"/>
      <c r="BV413" s="91"/>
      <c r="BW413" s="90"/>
      <c r="BX413" s="90"/>
      <c r="BY413" s="90"/>
      <c r="BZ413" s="92"/>
      <c r="CA413" s="92"/>
      <c r="CB413" s="92"/>
      <c r="CC413" s="92"/>
      <c r="CD413" s="92"/>
      <c r="CE413" s="92"/>
      <c r="CF413" s="92"/>
      <c r="CG413" s="92"/>
      <c r="CH413" s="92"/>
      <c r="CI413" s="92"/>
      <c r="CJ413" s="92"/>
      <c r="CK413" s="92"/>
      <c r="CL413" s="92"/>
      <c r="CM413" s="92"/>
      <c r="CN413" s="92"/>
      <c r="CO413" s="92"/>
      <c r="CP413" s="92"/>
      <c r="CQ413" s="92"/>
      <c r="CR413" s="92"/>
      <c r="CS413" s="53" t="s">
        <v>4634</v>
      </c>
      <c r="CT413" s="92"/>
      <c r="CU413" s="92"/>
      <c r="CV413" s="92"/>
      <c r="CW413" s="92"/>
      <c r="CX413" s="92"/>
      <c r="CY413" s="92"/>
      <c r="CZ413" s="92"/>
      <c r="DA413" s="92"/>
      <c r="DB413" s="92"/>
      <c r="DC413" s="92"/>
      <c r="DD413" s="92"/>
      <c r="DE413" s="92"/>
    </row>
    <row r="414" spans="34:109" hidden="1">
      <c r="AH414" s="90"/>
      <c r="AI414" s="90"/>
      <c r="AJ414" s="90"/>
      <c r="AK414" s="90"/>
      <c r="AL414" s="47" t="str">
        <f t="shared" si="12"/>
        <v/>
      </c>
      <c r="AM414" s="47" t="str">
        <f t="shared" si="13"/>
        <v/>
      </c>
      <c r="AO414" s="90"/>
      <c r="AP414" s="43">
        <v>412</v>
      </c>
      <c r="AQ414" s="91"/>
      <c r="AR414" s="91"/>
      <c r="AS414" s="91"/>
      <c r="AT414" s="91"/>
      <c r="AU414" s="91"/>
      <c r="AV414" s="91"/>
      <c r="AW414" s="91"/>
      <c r="AX414" s="91"/>
      <c r="AY414" s="91"/>
      <c r="AZ414" s="91"/>
      <c r="BA414" s="91"/>
      <c r="BB414" s="91"/>
      <c r="BC414" s="91"/>
      <c r="BD414" s="91"/>
      <c r="BE414" s="91"/>
      <c r="BF414" s="91"/>
      <c r="BG414" s="91"/>
      <c r="BH414" s="91"/>
      <c r="BI414" s="91"/>
      <c r="BJ414" s="51" t="s">
        <v>4635</v>
      </c>
      <c r="BK414" s="91"/>
      <c r="BL414" s="91"/>
      <c r="BM414" s="91"/>
      <c r="BN414" s="91"/>
      <c r="BO414" s="91"/>
      <c r="BP414" s="91"/>
      <c r="BQ414" s="91"/>
      <c r="BR414" s="91"/>
      <c r="BS414" s="91"/>
      <c r="BT414" s="91"/>
      <c r="BU414" s="91"/>
      <c r="BV414" s="91"/>
      <c r="BW414" s="90"/>
      <c r="BX414" s="90"/>
      <c r="BY414" s="90"/>
      <c r="BZ414" s="92"/>
      <c r="CA414" s="92"/>
      <c r="CB414" s="92"/>
      <c r="CC414" s="92"/>
      <c r="CD414" s="92"/>
      <c r="CE414" s="92"/>
      <c r="CF414" s="92"/>
      <c r="CG414" s="92"/>
      <c r="CH414" s="92"/>
      <c r="CI414" s="92"/>
      <c r="CJ414" s="92"/>
      <c r="CK414" s="92"/>
      <c r="CL414" s="92"/>
      <c r="CM414" s="92"/>
      <c r="CN414" s="92"/>
      <c r="CO414" s="92"/>
      <c r="CP414" s="92"/>
      <c r="CQ414" s="92"/>
      <c r="CR414" s="92"/>
      <c r="CS414" s="53" t="s">
        <v>4636</v>
      </c>
      <c r="CT414" s="92"/>
      <c r="CU414" s="92"/>
      <c r="CV414" s="92"/>
      <c r="CW414" s="92"/>
      <c r="CX414" s="92"/>
      <c r="CY414" s="92"/>
      <c r="CZ414" s="92"/>
      <c r="DA414" s="92"/>
      <c r="DB414" s="92"/>
      <c r="DC414" s="92"/>
      <c r="DD414" s="92"/>
      <c r="DE414" s="92"/>
    </row>
    <row r="415" spans="34:109" hidden="1">
      <c r="AH415" s="90"/>
      <c r="AI415" s="90"/>
      <c r="AJ415" s="90"/>
      <c r="AK415" s="90"/>
      <c r="AL415" s="47" t="str">
        <f t="shared" si="12"/>
        <v/>
      </c>
      <c r="AM415" s="47" t="str">
        <f t="shared" si="13"/>
        <v/>
      </c>
      <c r="AO415" s="90"/>
      <c r="AP415" s="43">
        <v>413</v>
      </c>
      <c r="AQ415" s="91"/>
      <c r="AR415" s="91"/>
      <c r="AS415" s="91"/>
      <c r="AT415" s="91"/>
      <c r="AU415" s="91"/>
      <c r="AV415" s="91"/>
      <c r="AW415" s="91"/>
      <c r="AX415" s="91"/>
      <c r="AY415" s="91"/>
      <c r="AZ415" s="91"/>
      <c r="BA415" s="91"/>
      <c r="BB415" s="91"/>
      <c r="BC415" s="91"/>
      <c r="BD415" s="91"/>
      <c r="BE415" s="91"/>
      <c r="BF415" s="91"/>
      <c r="BG415" s="91"/>
      <c r="BH415" s="91"/>
      <c r="BI415" s="91"/>
      <c r="BJ415" s="51" t="s">
        <v>4637</v>
      </c>
      <c r="BK415" s="91"/>
      <c r="BL415" s="91"/>
      <c r="BM415" s="91"/>
      <c r="BN415" s="91"/>
      <c r="BO415" s="91"/>
      <c r="BP415" s="91"/>
      <c r="BQ415" s="91"/>
      <c r="BR415" s="91"/>
      <c r="BS415" s="91"/>
      <c r="BT415" s="91"/>
      <c r="BU415" s="91"/>
      <c r="BV415" s="91"/>
      <c r="BW415" s="90"/>
      <c r="BX415" s="90"/>
      <c r="BY415" s="90"/>
      <c r="BZ415" s="92"/>
      <c r="CA415" s="92"/>
      <c r="CB415" s="92"/>
      <c r="CC415" s="92"/>
      <c r="CD415" s="92"/>
      <c r="CE415" s="92"/>
      <c r="CF415" s="92"/>
      <c r="CG415" s="92"/>
      <c r="CH415" s="92"/>
      <c r="CI415" s="92"/>
      <c r="CJ415" s="92"/>
      <c r="CK415" s="92"/>
      <c r="CL415" s="92"/>
      <c r="CM415" s="92"/>
      <c r="CN415" s="92"/>
      <c r="CO415" s="92"/>
      <c r="CP415" s="92"/>
      <c r="CQ415" s="92"/>
      <c r="CR415" s="92"/>
      <c r="CS415" s="53" t="s">
        <v>4638</v>
      </c>
      <c r="CT415" s="92"/>
      <c r="CU415" s="92"/>
      <c r="CV415" s="92"/>
      <c r="CW415" s="92"/>
      <c r="CX415" s="92"/>
      <c r="CY415" s="92"/>
      <c r="CZ415" s="92"/>
      <c r="DA415" s="92"/>
      <c r="DB415" s="92"/>
      <c r="DC415" s="92"/>
      <c r="DD415" s="92"/>
      <c r="DE415" s="92"/>
    </row>
    <row r="416" spans="34:109" hidden="1">
      <c r="AH416" s="90"/>
      <c r="AI416" s="90"/>
      <c r="AJ416" s="90"/>
      <c r="AK416" s="90"/>
      <c r="AL416" s="47" t="str">
        <f t="shared" si="12"/>
        <v/>
      </c>
      <c r="AM416" s="47" t="str">
        <f t="shared" si="13"/>
        <v/>
      </c>
      <c r="AO416" s="90"/>
      <c r="AP416" s="43">
        <v>414</v>
      </c>
      <c r="AQ416" s="91"/>
      <c r="AR416" s="91"/>
      <c r="AS416" s="91"/>
      <c r="AT416" s="91"/>
      <c r="AU416" s="91"/>
      <c r="AV416" s="91"/>
      <c r="AW416" s="91"/>
      <c r="AX416" s="91"/>
      <c r="AY416" s="91"/>
      <c r="AZ416" s="91"/>
      <c r="BA416" s="91"/>
      <c r="BB416" s="91"/>
      <c r="BC416" s="91"/>
      <c r="BD416" s="91"/>
      <c r="BE416" s="91"/>
      <c r="BF416" s="91"/>
      <c r="BG416" s="91"/>
      <c r="BH416" s="91"/>
      <c r="BI416" s="91"/>
      <c r="BJ416" s="51" t="s">
        <v>4639</v>
      </c>
      <c r="BK416" s="91"/>
      <c r="BL416" s="91"/>
      <c r="BM416" s="91"/>
      <c r="BN416" s="91"/>
      <c r="BO416" s="91"/>
      <c r="BP416" s="91"/>
      <c r="BQ416" s="91"/>
      <c r="BR416" s="91"/>
      <c r="BS416" s="91"/>
      <c r="BT416" s="91"/>
      <c r="BU416" s="91"/>
      <c r="BV416" s="91"/>
      <c r="BW416" s="90"/>
      <c r="BX416" s="90"/>
      <c r="BY416" s="90"/>
      <c r="BZ416" s="92"/>
      <c r="CA416" s="92"/>
      <c r="CB416" s="92"/>
      <c r="CC416" s="92"/>
      <c r="CD416" s="92"/>
      <c r="CE416" s="92"/>
      <c r="CF416" s="92"/>
      <c r="CG416" s="92"/>
      <c r="CH416" s="92"/>
      <c r="CI416" s="92"/>
      <c r="CJ416" s="92"/>
      <c r="CK416" s="92"/>
      <c r="CL416" s="92"/>
      <c r="CM416" s="92"/>
      <c r="CN416" s="92"/>
      <c r="CO416" s="92"/>
      <c r="CP416" s="92"/>
      <c r="CQ416" s="92"/>
      <c r="CR416" s="92"/>
      <c r="CS416" s="53" t="s">
        <v>4640</v>
      </c>
      <c r="CT416" s="92"/>
      <c r="CU416" s="92"/>
      <c r="CV416" s="92"/>
      <c r="CW416" s="92"/>
      <c r="CX416" s="92"/>
      <c r="CY416" s="92"/>
      <c r="CZ416" s="92"/>
      <c r="DA416" s="92"/>
      <c r="DB416" s="92"/>
      <c r="DC416" s="92"/>
      <c r="DD416" s="92"/>
      <c r="DE416" s="92"/>
    </row>
    <row r="417" spans="34:109" hidden="1">
      <c r="AH417" s="90"/>
      <c r="AI417" s="90"/>
      <c r="AJ417" s="90"/>
      <c r="AK417" s="90"/>
      <c r="AL417" s="47" t="str">
        <f t="shared" si="12"/>
        <v/>
      </c>
      <c r="AM417" s="47" t="str">
        <f t="shared" si="13"/>
        <v/>
      </c>
      <c r="AO417" s="90"/>
      <c r="AP417" s="43">
        <v>415</v>
      </c>
      <c r="AQ417" s="91"/>
      <c r="AR417" s="91"/>
      <c r="AS417" s="91"/>
      <c r="AT417" s="91"/>
      <c r="AU417" s="91"/>
      <c r="AV417" s="91"/>
      <c r="AW417" s="91"/>
      <c r="AX417" s="91"/>
      <c r="AY417" s="91"/>
      <c r="AZ417" s="91"/>
      <c r="BA417" s="91"/>
      <c r="BB417" s="91"/>
      <c r="BC417" s="91"/>
      <c r="BD417" s="91"/>
      <c r="BE417" s="91"/>
      <c r="BF417" s="91"/>
      <c r="BG417" s="91"/>
      <c r="BH417" s="91"/>
      <c r="BI417" s="91"/>
      <c r="BJ417" s="51" t="s">
        <v>4641</v>
      </c>
      <c r="BK417" s="91"/>
      <c r="BL417" s="91"/>
      <c r="BM417" s="91"/>
      <c r="BN417" s="91"/>
      <c r="BO417" s="91"/>
      <c r="BP417" s="91"/>
      <c r="BQ417" s="91"/>
      <c r="BR417" s="91"/>
      <c r="BS417" s="91"/>
      <c r="BT417" s="91"/>
      <c r="BU417" s="91"/>
      <c r="BV417" s="91"/>
      <c r="BW417" s="90"/>
      <c r="BX417" s="90"/>
      <c r="BY417" s="90"/>
      <c r="BZ417" s="92"/>
      <c r="CA417" s="92"/>
      <c r="CB417" s="92"/>
      <c r="CC417" s="92"/>
      <c r="CD417" s="92"/>
      <c r="CE417" s="92"/>
      <c r="CF417" s="92"/>
      <c r="CG417" s="92"/>
      <c r="CH417" s="92"/>
      <c r="CI417" s="92"/>
      <c r="CJ417" s="92"/>
      <c r="CK417" s="92"/>
      <c r="CL417" s="92"/>
      <c r="CM417" s="92"/>
      <c r="CN417" s="92"/>
      <c r="CO417" s="92"/>
      <c r="CP417" s="92"/>
      <c r="CQ417" s="92"/>
      <c r="CR417" s="92"/>
      <c r="CS417" s="53" t="s">
        <v>4642</v>
      </c>
      <c r="CT417" s="92"/>
      <c r="CU417" s="92"/>
      <c r="CV417" s="92"/>
      <c r="CW417" s="92"/>
      <c r="CX417" s="92"/>
      <c r="CY417" s="92"/>
      <c r="CZ417" s="92"/>
      <c r="DA417" s="92"/>
      <c r="DB417" s="92"/>
      <c r="DC417" s="92"/>
      <c r="DD417" s="92"/>
      <c r="DE417" s="92"/>
    </row>
    <row r="418" spans="34:109" hidden="1">
      <c r="AH418" s="90"/>
      <c r="AI418" s="90"/>
      <c r="AJ418" s="90"/>
      <c r="AK418" s="90"/>
      <c r="AL418" s="47" t="str">
        <f t="shared" si="12"/>
        <v/>
      </c>
      <c r="AM418" s="47" t="str">
        <f t="shared" si="13"/>
        <v/>
      </c>
      <c r="AO418" s="90"/>
      <c r="AP418" s="43">
        <v>416</v>
      </c>
      <c r="AQ418" s="91"/>
      <c r="AR418" s="91"/>
      <c r="AS418" s="91"/>
      <c r="AT418" s="91"/>
      <c r="AU418" s="91"/>
      <c r="AV418" s="91"/>
      <c r="AW418" s="91"/>
      <c r="AX418" s="91"/>
      <c r="AY418" s="91"/>
      <c r="AZ418" s="91"/>
      <c r="BA418" s="91"/>
      <c r="BB418" s="91"/>
      <c r="BC418" s="91"/>
      <c r="BD418" s="91"/>
      <c r="BE418" s="91"/>
      <c r="BF418" s="91"/>
      <c r="BG418" s="91"/>
      <c r="BH418" s="91"/>
      <c r="BI418" s="91"/>
      <c r="BJ418" s="51" t="s">
        <v>4643</v>
      </c>
      <c r="BK418" s="91"/>
      <c r="BL418" s="91"/>
      <c r="BM418" s="91"/>
      <c r="BN418" s="91"/>
      <c r="BO418" s="91"/>
      <c r="BP418" s="91"/>
      <c r="BQ418" s="91"/>
      <c r="BR418" s="91"/>
      <c r="BS418" s="91"/>
      <c r="BT418" s="91"/>
      <c r="BU418" s="91"/>
      <c r="BV418" s="91"/>
      <c r="BW418" s="90"/>
      <c r="BX418" s="90"/>
      <c r="BY418" s="90"/>
      <c r="BZ418" s="92"/>
      <c r="CA418" s="92"/>
      <c r="CB418" s="92"/>
      <c r="CC418" s="92"/>
      <c r="CD418" s="92"/>
      <c r="CE418" s="92"/>
      <c r="CF418" s="92"/>
      <c r="CG418" s="92"/>
      <c r="CH418" s="92"/>
      <c r="CI418" s="92"/>
      <c r="CJ418" s="92"/>
      <c r="CK418" s="92"/>
      <c r="CL418" s="92"/>
      <c r="CM418" s="92"/>
      <c r="CN418" s="92"/>
      <c r="CO418" s="92"/>
      <c r="CP418" s="92"/>
      <c r="CQ418" s="92"/>
      <c r="CR418" s="92"/>
      <c r="CS418" s="53" t="s">
        <v>4644</v>
      </c>
      <c r="CT418" s="92"/>
      <c r="CU418" s="92"/>
      <c r="CV418" s="92"/>
      <c r="CW418" s="92"/>
      <c r="CX418" s="92"/>
      <c r="CY418" s="92"/>
      <c r="CZ418" s="92"/>
      <c r="DA418" s="92"/>
      <c r="DB418" s="92"/>
      <c r="DC418" s="92"/>
      <c r="DD418" s="92"/>
      <c r="DE418" s="92"/>
    </row>
    <row r="419" spans="34:109" hidden="1">
      <c r="AH419" s="90"/>
      <c r="AI419" s="90"/>
      <c r="AJ419" s="90"/>
      <c r="AK419" s="90"/>
      <c r="AL419" s="47" t="str">
        <f t="shared" si="12"/>
        <v/>
      </c>
      <c r="AM419" s="47" t="str">
        <f t="shared" si="13"/>
        <v/>
      </c>
      <c r="AO419" s="90"/>
      <c r="AP419" s="43">
        <v>417</v>
      </c>
      <c r="AQ419" s="91"/>
      <c r="AR419" s="91"/>
      <c r="AS419" s="91"/>
      <c r="AT419" s="91"/>
      <c r="AU419" s="91"/>
      <c r="AV419" s="91"/>
      <c r="AW419" s="91"/>
      <c r="AX419" s="91"/>
      <c r="AY419" s="91"/>
      <c r="AZ419" s="91"/>
      <c r="BA419" s="91"/>
      <c r="BB419" s="91"/>
      <c r="BC419" s="91"/>
      <c r="BD419" s="91"/>
      <c r="BE419" s="91"/>
      <c r="BF419" s="91"/>
      <c r="BG419" s="91"/>
      <c r="BH419" s="91"/>
      <c r="BI419" s="91"/>
      <c r="BJ419" s="51" t="s">
        <v>4645</v>
      </c>
      <c r="BK419" s="91"/>
      <c r="BL419" s="91"/>
      <c r="BM419" s="91"/>
      <c r="BN419" s="91"/>
      <c r="BO419" s="91"/>
      <c r="BP419" s="91"/>
      <c r="BQ419" s="91"/>
      <c r="BR419" s="91"/>
      <c r="BS419" s="91"/>
      <c r="BT419" s="91"/>
      <c r="BU419" s="91"/>
      <c r="BV419" s="91"/>
      <c r="BW419" s="90"/>
      <c r="BX419" s="90"/>
      <c r="BY419" s="90"/>
      <c r="BZ419" s="92"/>
      <c r="CA419" s="92"/>
      <c r="CB419" s="92"/>
      <c r="CC419" s="92"/>
      <c r="CD419" s="92"/>
      <c r="CE419" s="92"/>
      <c r="CF419" s="92"/>
      <c r="CG419" s="92"/>
      <c r="CH419" s="92"/>
      <c r="CI419" s="92"/>
      <c r="CJ419" s="92"/>
      <c r="CK419" s="92"/>
      <c r="CL419" s="92"/>
      <c r="CM419" s="92"/>
      <c r="CN419" s="92"/>
      <c r="CO419" s="92"/>
      <c r="CP419" s="92"/>
      <c r="CQ419" s="92"/>
      <c r="CR419" s="92"/>
      <c r="CS419" s="53" t="s">
        <v>4646</v>
      </c>
      <c r="CT419" s="92"/>
      <c r="CU419" s="92"/>
      <c r="CV419" s="92"/>
      <c r="CW419" s="92"/>
      <c r="CX419" s="92"/>
      <c r="CY419" s="92"/>
      <c r="CZ419" s="92"/>
      <c r="DA419" s="92"/>
      <c r="DB419" s="92"/>
      <c r="DC419" s="92"/>
      <c r="DD419" s="92"/>
      <c r="DE419" s="92"/>
    </row>
    <row r="420" spans="34:109" hidden="1">
      <c r="AH420" s="90"/>
      <c r="AI420" s="90"/>
      <c r="AJ420" s="90"/>
      <c r="AK420" s="90"/>
      <c r="AL420" s="47" t="str">
        <f t="shared" si="12"/>
        <v/>
      </c>
      <c r="AM420" s="47" t="str">
        <f t="shared" si="13"/>
        <v/>
      </c>
      <c r="AO420" s="90"/>
      <c r="AP420" s="43">
        <v>418</v>
      </c>
      <c r="AQ420" s="91"/>
      <c r="AR420" s="91"/>
      <c r="AS420" s="91"/>
      <c r="AT420" s="91"/>
      <c r="AU420" s="91"/>
      <c r="AV420" s="91"/>
      <c r="AW420" s="91"/>
      <c r="AX420" s="91"/>
      <c r="AY420" s="91"/>
      <c r="AZ420" s="91"/>
      <c r="BA420" s="91"/>
      <c r="BB420" s="91"/>
      <c r="BC420" s="91"/>
      <c r="BD420" s="91"/>
      <c r="BE420" s="91"/>
      <c r="BF420" s="91"/>
      <c r="BG420" s="91"/>
      <c r="BH420" s="91"/>
      <c r="BI420" s="91"/>
      <c r="BJ420" s="51" t="s">
        <v>4647</v>
      </c>
      <c r="BK420" s="91"/>
      <c r="BL420" s="91"/>
      <c r="BM420" s="91"/>
      <c r="BN420" s="91"/>
      <c r="BO420" s="91"/>
      <c r="BP420" s="91"/>
      <c r="BQ420" s="91"/>
      <c r="BR420" s="91"/>
      <c r="BS420" s="91"/>
      <c r="BT420" s="91"/>
      <c r="BU420" s="91"/>
      <c r="BV420" s="91"/>
      <c r="BW420" s="90"/>
      <c r="BX420" s="90"/>
      <c r="BY420" s="90"/>
      <c r="BZ420" s="92"/>
      <c r="CA420" s="92"/>
      <c r="CB420" s="92"/>
      <c r="CC420" s="92"/>
      <c r="CD420" s="92"/>
      <c r="CE420" s="92"/>
      <c r="CF420" s="92"/>
      <c r="CG420" s="92"/>
      <c r="CH420" s="92"/>
      <c r="CI420" s="92"/>
      <c r="CJ420" s="92"/>
      <c r="CK420" s="92"/>
      <c r="CL420" s="92"/>
      <c r="CM420" s="92"/>
      <c r="CN420" s="92"/>
      <c r="CO420" s="92"/>
      <c r="CP420" s="92"/>
      <c r="CQ420" s="92"/>
      <c r="CR420" s="92"/>
      <c r="CS420" s="53" t="s">
        <v>4648</v>
      </c>
      <c r="CT420" s="92"/>
      <c r="CU420" s="92"/>
      <c r="CV420" s="92"/>
      <c r="CW420" s="92"/>
      <c r="CX420" s="92"/>
      <c r="CY420" s="92"/>
      <c r="CZ420" s="92"/>
      <c r="DA420" s="92"/>
      <c r="DB420" s="92"/>
      <c r="DC420" s="92"/>
      <c r="DD420" s="92"/>
      <c r="DE420" s="92"/>
    </row>
    <row r="421" spans="34:109" hidden="1">
      <c r="AH421" s="90"/>
      <c r="AI421" s="90"/>
      <c r="AJ421" s="90"/>
      <c r="AK421" s="90"/>
      <c r="AL421" s="47" t="str">
        <f t="shared" si="12"/>
        <v/>
      </c>
      <c r="AM421" s="47" t="str">
        <f t="shared" si="13"/>
        <v/>
      </c>
      <c r="AO421" s="90"/>
      <c r="AP421" s="43">
        <v>419</v>
      </c>
      <c r="AQ421" s="91"/>
      <c r="AR421" s="91"/>
      <c r="AS421" s="91"/>
      <c r="AT421" s="91"/>
      <c r="AU421" s="91"/>
      <c r="AV421" s="91"/>
      <c r="AW421" s="91"/>
      <c r="AX421" s="91"/>
      <c r="AY421" s="91"/>
      <c r="AZ421" s="91"/>
      <c r="BA421" s="91"/>
      <c r="BB421" s="91"/>
      <c r="BC421" s="91"/>
      <c r="BD421" s="91"/>
      <c r="BE421" s="91"/>
      <c r="BF421" s="91"/>
      <c r="BG421" s="91"/>
      <c r="BH421" s="91"/>
      <c r="BI421" s="91"/>
      <c r="BJ421" s="51" t="s">
        <v>4649</v>
      </c>
      <c r="BK421" s="91"/>
      <c r="BL421" s="91"/>
      <c r="BM421" s="91"/>
      <c r="BN421" s="91"/>
      <c r="BO421" s="91"/>
      <c r="BP421" s="91"/>
      <c r="BQ421" s="91"/>
      <c r="BR421" s="91"/>
      <c r="BS421" s="91"/>
      <c r="BT421" s="91"/>
      <c r="BU421" s="91"/>
      <c r="BV421" s="91"/>
      <c r="BW421" s="90"/>
      <c r="BX421" s="90"/>
      <c r="BY421" s="90"/>
      <c r="BZ421" s="92"/>
      <c r="CA421" s="92"/>
      <c r="CB421" s="92"/>
      <c r="CC421" s="92"/>
      <c r="CD421" s="92"/>
      <c r="CE421" s="92"/>
      <c r="CF421" s="92"/>
      <c r="CG421" s="92"/>
      <c r="CH421" s="92"/>
      <c r="CI421" s="92"/>
      <c r="CJ421" s="92"/>
      <c r="CK421" s="92"/>
      <c r="CL421" s="92"/>
      <c r="CM421" s="92"/>
      <c r="CN421" s="92"/>
      <c r="CO421" s="92"/>
      <c r="CP421" s="92"/>
      <c r="CQ421" s="92"/>
      <c r="CR421" s="92"/>
      <c r="CS421" s="53" t="s">
        <v>4650</v>
      </c>
      <c r="CT421" s="92"/>
      <c r="CU421" s="92"/>
      <c r="CV421" s="92"/>
      <c r="CW421" s="92"/>
      <c r="CX421" s="92"/>
      <c r="CY421" s="92"/>
      <c r="CZ421" s="92"/>
      <c r="DA421" s="92"/>
      <c r="DB421" s="92"/>
      <c r="DC421" s="92"/>
      <c r="DD421" s="92"/>
      <c r="DE421" s="92"/>
    </row>
    <row r="422" spans="34:109" hidden="1">
      <c r="AH422" s="90"/>
      <c r="AI422" s="90"/>
      <c r="AJ422" s="90"/>
      <c r="AK422" s="90"/>
      <c r="AL422" s="47" t="str">
        <f t="shared" si="12"/>
        <v/>
      </c>
      <c r="AM422" s="47" t="str">
        <f t="shared" si="13"/>
        <v/>
      </c>
      <c r="AO422" s="90"/>
      <c r="AP422" s="43">
        <v>420</v>
      </c>
      <c r="AQ422" s="91"/>
      <c r="AR422" s="91"/>
      <c r="AS422" s="91"/>
      <c r="AT422" s="91"/>
      <c r="AU422" s="91"/>
      <c r="AV422" s="91"/>
      <c r="AW422" s="91"/>
      <c r="AX422" s="91"/>
      <c r="AY422" s="91"/>
      <c r="AZ422" s="91"/>
      <c r="BA422" s="91"/>
      <c r="BB422" s="91"/>
      <c r="BC422" s="91"/>
      <c r="BD422" s="91"/>
      <c r="BE422" s="91"/>
      <c r="BF422" s="91"/>
      <c r="BG422" s="91"/>
      <c r="BH422" s="91"/>
      <c r="BI422" s="91"/>
      <c r="BJ422" s="51" t="s">
        <v>4651</v>
      </c>
      <c r="BK422" s="91"/>
      <c r="BL422" s="91"/>
      <c r="BM422" s="91"/>
      <c r="BN422" s="91"/>
      <c r="BO422" s="91"/>
      <c r="BP422" s="91"/>
      <c r="BQ422" s="91"/>
      <c r="BR422" s="91"/>
      <c r="BS422" s="91"/>
      <c r="BT422" s="91"/>
      <c r="BU422" s="91"/>
      <c r="BV422" s="91"/>
      <c r="BW422" s="90"/>
      <c r="BX422" s="90"/>
      <c r="BY422" s="90"/>
      <c r="BZ422" s="92"/>
      <c r="CA422" s="92"/>
      <c r="CB422" s="92"/>
      <c r="CC422" s="92"/>
      <c r="CD422" s="92"/>
      <c r="CE422" s="92"/>
      <c r="CF422" s="92"/>
      <c r="CG422" s="92"/>
      <c r="CH422" s="92"/>
      <c r="CI422" s="92"/>
      <c r="CJ422" s="92"/>
      <c r="CK422" s="92"/>
      <c r="CL422" s="92"/>
      <c r="CM422" s="92"/>
      <c r="CN422" s="92"/>
      <c r="CO422" s="92"/>
      <c r="CP422" s="92"/>
      <c r="CQ422" s="92"/>
      <c r="CR422" s="92"/>
      <c r="CS422" s="53" t="s">
        <v>4652</v>
      </c>
      <c r="CT422" s="92"/>
      <c r="CU422" s="92"/>
      <c r="CV422" s="92"/>
      <c r="CW422" s="92"/>
      <c r="CX422" s="92"/>
      <c r="CY422" s="92"/>
      <c r="CZ422" s="92"/>
      <c r="DA422" s="92"/>
      <c r="DB422" s="92"/>
      <c r="DC422" s="92"/>
      <c r="DD422" s="92"/>
      <c r="DE422" s="92"/>
    </row>
    <row r="423" spans="34:109" hidden="1">
      <c r="AH423" s="90"/>
      <c r="AI423" s="90"/>
      <c r="AJ423" s="90"/>
      <c r="AK423" s="90"/>
      <c r="AL423" s="47" t="str">
        <f t="shared" si="12"/>
        <v/>
      </c>
      <c r="AM423" s="47" t="str">
        <f t="shared" si="13"/>
        <v/>
      </c>
      <c r="AO423" s="90"/>
      <c r="AP423" s="43">
        <v>421</v>
      </c>
      <c r="AQ423" s="91"/>
      <c r="AR423" s="91"/>
      <c r="AS423" s="91"/>
      <c r="AT423" s="91"/>
      <c r="AU423" s="91"/>
      <c r="AV423" s="91"/>
      <c r="AW423" s="91"/>
      <c r="AX423" s="91"/>
      <c r="AY423" s="91"/>
      <c r="AZ423" s="91"/>
      <c r="BA423" s="91"/>
      <c r="BB423" s="91"/>
      <c r="BC423" s="91"/>
      <c r="BD423" s="91"/>
      <c r="BE423" s="91"/>
      <c r="BF423" s="91"/>
      <c r="BG423" s="91"/>
      <c r="BH423" s="91"/>
      <c r="BI423" s="91"/>
      <c r="BJ423" s="51" t="s">
        <v>4653</v>
      </c>
      <c r="BK423" s="91"/>
      <c r="BL423" s="91"/>
      <c r="BM423" s="91"/>
      <c r="BN423" s="91"/>
      <c r="BO423" s="91"/>
      <c r="BP423" s="91"/>
      <c r="BQ423" s="91"/>
      <c r="BR423" s="91"/>
      <c r="BS423" s="91"/>
      <c r="BT423" s="91"/>
      <c r="BU423" s="91"/>
      <c r="BV423" s="91"/>
      <c r="BW423" s="90"/>
      <c r="BX423" s="90"/>
      <c r="BY423" s="90"/>
      <c r="BZ423" s="92"/>
      <c r="CA423" s="92"/>
      <c r="CB423" s="92"/>
      <c r="CC423" s="92"/>
      <c r="CD423" s="92"/>
      <c r="CE423" s="92"/>
      <c r="CF423" s="92"/>
      <c r="CG423" s="92"/>
      <c r="CH423" s="92"/>
      <c r="CI423" s="92"/>
      <c r="CJ423" s="92"/>
      <c r="CK423" s="92"/>
      <c r="CL423" s="92"/>
      <c r="CM423" s="92"/>
      <c r="CN423" s="92"/>
      <c r="CO423" s="92"/>
      <c r="CP423" s="92"/>
      <c r="CQ423" s="92"/>
      <c r="CR423" s="92"/>
      <c r="CS423" s="53" t="s">
        <v>4654</v>
      </c>
      <c r="CT423" s="92"/>
      <c r="CU423" s="92"/>
      <c r="CV423" s="92"/>
      <c r="CW423" s="92"/>
      <c r="CX423" s="92"/>
      <c r="CY423" s="92"/>
      <c r="CZ423" s="92"/>
      <c r="DA423" s="92"/>
      <c r="DB423" s="92"/>
      <c r="DC423" s="92"/>
      <c r="DD423" s="92"/>
      <c r="DE423" s="92"/>
    </row>
    <row r="424" spans="34:109" hidden="1">
      <c r="AH424" s="90"/>
      <c r="AI424" s="90"/>
      <c r="AJ424" s="90"/>
      <c r="AK424" s="90"/>
      <c r="AL424" s="47" t="str">
        <f t="shared" si="12"/>
        <v/>
      </c>
      <c r="AM424" s="47" t="str">
        <f t="shared" si="13"/>
        <v/>
      </c>
      <c r="AO424" s="90"/>
      <c r="AP424" s="43">
        <v>422</v>
      </c>
      <c r="AQ424" s="91"/>
      <c r="AR424" s="91"/>
      <c r="AS424" s="91"/>
      <c r="AT424" s="91"/>
      <c r="AU424" s="91"/>
      <c r="AV424" s="91"/>
      <c r="AW424" s="91"/>
      <c r="AX424" s="91"/>
      <c r="AY424" s="91"/>
      <c r="AZ424" s="91"/>
      <c r="BA424" s="91"/>
      <c r="BB424" s="91"/>
      <c r="BC424" s="91"/>
      <c r="BD424" s="91"/>
      <c r="BE424" s="91"/>
      <c r="BF424" s="91"/>
      <c r="BG424" s="91"/>
      <c r="BH424" s="91"/>
      <c r="BI424" s="91"/>
      <c r="BJ424" s="51" t="s">
        <v>4655</v>
      </c>
      <c r="BK424" s="91"/>
      <c r="BL424" s="91"/>
      <c r="BM424" s="91"/>
      <c r="BN424" s="91"/>
      <c r="BO424" s="91"/>
      <c r="BP424" s="91"/>
      <c r="BQ424" s="91"/>
      <c r="BR424" s="91"/>
      <c r="BS424" s="91"/>
      <c r="BT424" s="91"/>
      <c r="BU424" s="91"/>
      <c r="BV424" s="91"/>
      <c r="BW424" s="90"/>
      <c r="BX424" s="90"/>
      <c r="BY424" s="90"/>
      <c r="BZ424" s="92"/>
      <c r="CA424" s="92"/>
      <c r="CB424" s="92"/>
      <c r="CC424" s="92"/>
      <c r="CD424" s="92"/>
      <c r="CE424" s="92"/>
      <c r="CF424" s="92"/>
      <c r="CG424" s="92"/>
      <c r="CH424" s="92"/>
      <c r="CI424" s="92"/>
      <c r="CJ424" s="92"/>
      <c r="CK424" s="92"/>
      <c r="CL424" s="92"/>
      <c r="CM424" s="92"/>
      <c r="CN424" s="92"/>
      <c r="CO424" s="92"/>
      <c r="CP424" s="92"/>
      <c r="CQ424" s="92"/>
      <c r="CR424" s="92"/>
      <c r="CS424" s="53" t="s">
        <v>4656</v>
      </c>
      <c r="CT424" s="92"/>
      <c r="CU424" s="92"/>
      <c r="CV424" s="92"/>
      <c r="CW424" s="92"/>
      <c r="CX424" s="92"/>
      <c r="CY424" s="92"/>
      <c r="CZ424" s="92"/>
      <c r="DA424" s="92"/>
      <c r="DB424" s="92"/>
      <c r="DC424" s="92"/>
      <c r="DD424" s="92"/>
      <c r="DE424" s="92"/>
    </row>
    <row r="425" spans="34:109" hidden="1">
      <c r="AH425" s="90"/>
      <c r="AI425" s="90"/>
      <c r="AJ425" s="90"/>
      <c r="AK425" s="90"/>
      <c r="AL425" s="47" t="str">
        <f t="shared" si="12"/>
        <v/>
      </c>
      <c r="AM425" s="47" t="str">
        <f t="shared" si="13"/>
        <v/>
      </c>
      <c r="AO425" s="90"/>
      <c r="AP425" s="43">
        <v>423</v>
      </c>
      <c r="AQ425" s="91"/>
      <c r="AR425" s="91"/>
      <c r="AS425" s="91"/>
      <c r="AT425" s="91"/>
      <c r="AU425" s="91"/>
      <c r="AV425" s="91"/>
      <c r="AW425" s="91"/>
      <c r="AX425" s="91"/>
      <c r="AY425" s="91"/>
      <c r="AZ425" s="91"/>
      <c r="BA425" s="91"/>
      <c r="BB425" s="91"/>
      <c r="BC425" s="91"/>
      <c r="BD425" s="91"/>
      <c r="BE425" s="91"/>
      <c r="BF425" s="91"/>
      <c r="BG425" s="91"/>
      <c r="BH425" s="91"/>
      <c r="BI425" s="91"/>
      <c r="BJ425" s="51" t="s">
        <v>4657</v>
      </c>
      <c r="BK425" s="91"/>
      <c r="BL425" s="91"/>
      <c r="BM425" s="91"/>
      <c r="BN425" s="91"/>
      <c r="BO425" s="91"/>
      <c r="BP425" s="91"/>
      <c r="BQ425" s="91"/>
      <c r="BR425" s="91"/>
      <c r="BS425" s="91"/>
      <c r="BT425" s="91"/>
      <c r="BU425" s="91"/>
      <c r="BV425" s="91"/>
      <c r="BW425" s="90"/>
      <c r="BX425" s="90"/>
      <c r="BY425" s="90"/>
      <c r="BZ425" s="92"/>
      <c r="CA425" s="92"/>
      <c r="CB425" s="92"/>
      <c r="CC425" s="92"/>
      <c r="CD425" s="92"/>
      <c r="CE425" s="92"/>
      <c r="CF425" s="92"/>
      <c r="CG425" s="92"/>
      <c r="CH425" s="92"/>
      <c r="CI425" s="92"/>
      <c r="CJ425" s="92"/>
      <c r="CK425" s="92"/>
      <c r="CL425" s="92"/>
      <c r="CM425" s="92"/>
      <c r="CN425" s="92"/>
      <c r="CO425" s="92"/>
      <c r="CP425" s="92"/>
      <c r="CQ425" s="92"/>
      <c r="CR425" s="92"/>
      <c r="CS425" s="53" t="s">
        <v>4658</v>
      </c>
      <c r="CT425" s="92"/>
      <c r="CU425" s="92"/>
      <c r="CV425" s="92"/>
      <c r="CW425" s="92"/>
      <c r="CX425" s="92"/>
      <c r="CY425" s="92"/>
      <c r="CZ425" s="92"/>
      <c r="DA425" s="92"/>
      <c r="DB425" s="92"/>
      <c r="DC425" s="92"/>
      <c r="DD425" s="92"/>
      <c r="DE425" s="92"/>
    </row>
    <row r="426" spans="34:109" hidden="1">
      <c r="AH426" s="90"/>
      <c r="AI426" s="90"/>
      <c r="AJ426" s="90"/>
      <c r="AK426" s="90"/>
      <c r="AL426" s="47" t="str">
        <f t="shared" si="12"/>
        <v/>
      </c>
      <c r="AM426" s="47" t="str">
        <f t="shared" si="13"/>
        <v/>
      </c>
      <c r="AO426" s="90"/>
      <c r="AP426" s="43">
        <v>424</v>
      </c>
      <c r="AQ426" s="91"/>
      <c r="AR426" s="91"/>
      <c r="AS426" s="91"/>
      <c r="AT426" s="91"/>
      <c r="AU426" s="91"/>
      <c r="AV426" s="91"/>
      <c r="AW426" s="91"/>
      <c r="AX426" s="91"/>
      <c r="AY426" s="91"/>
      <c r="AZ426" s="91"/>
      <c r="BA426" s="91"/>
      <c r="BB426" s="91"/>
      <c r="BC426" s="91"/>
      <c r="BD426" s="91"/>
      <c r="BE426" s="91"/>
      <c r="BF426" s="91"/>
      <c r="BG426" s="91"/>
      <c r="BH426" s="91"/>
      <c r="BI426" s="91"/>
      <c r="BJ426" s="51" t="s">
        <v>4659</v>
      </c>
      <c r="BK426" s="91"/>
      <c r="BL426" s="91"/>
      <c r="BM426" s="91"/>
      <c r="BN426" s="91"/>
      <c r="BO426" s="91"/>
      <c r="BP426" s="91"/>
      <c r="BQ426" s="91"/>
      <c r="BR426" s="91"/>
      <c r="BS426" s="91"/>
      <c r="BT426" s="91"/>
      <c r="BU426" s="91"/>
      <c r="BV426" s="91"/>
      <c r="BW426" s="90"/>
      <c r="BX426" s="90"/>
      <c r="BY426" s="90"/>
      <c r="BZ426" s="92"/>
      <c r="CA426" s="92"/>
      <c r="CB426" s="92"/>
      <c r="CC426" s="92"/>
      <c r="CD426" s="92"/>
      <c r="CE426" s="92"/>
      <c r="CF426" s="92"/>
      <c r="CG426" s="92"/>
      <c r="CH426" s="92"/>
      <c r="CI426" s="92"/>
      <c r="CJ426" s="92"/>
      <c r="CK426" s="92"/>
      <c r="CL426" s="92"/>
      <c r="CM426" s="92"/>
      <c r="CN426" s="92"/>
      <c r="CO426" s="92"/>
      <c r="CP426" s="92"/>
      <c r="CQ426" s="92"/>
      <c r="CR426" s="92"/>
      <c r="CS426" s="53" t="s">
        <v>4660</v>
      </c>
      <c r="CT426" s="92"/>
      <c r="CU426" s="92"/>
      <c r="CV426" s="92"/>
      <c r="CW426" s="92"/>
      <c r="CX426" s="92"/>
      <c r="CY426" s="92"/>
      <c r="CZ426" s="92"/>
      <c r="DA426" s="92"/>
      <c r="DB426" s="92"/>
      <c r="DC426" s="92"/>
      <c r="DD426" s="92"/>
      <c r="DE426" s="92"/>
    </row>
    <row r="427" spans="34:109" hidden="1">
      <c r="AH427" s="90"/>
      <c r="AI427" s="90"/>
      <c r="AJ427" s="90"/>
      <c r="AK427" s="90"/>
      <c r="AL427" s="47" t="str">
        <f t="shared" si="12"/>
        <v/>
      </c>
      <c r="AM427" s="47" t="str">
        <f t="shared" si="13"/>
        <v/>
      </c>
      <c r="AO427" s="90"/>
      <c r="AP427" s="43">
        <v>425</v>
      </c>
      <c r="AQ427" s="91"/>
      <c r="AR427" s="91"/>
      <c r="AS427" s="91"/>
      <c r="AT427" s="91"/>
      <c r="AU427" s="91"/>
      <c r="AV427" s="91"/>
      <c r="AW427" s="91"/>
      <c r="AX427" s="91"/>
      <c r="AY427" s="91"/>
      <c r="AZ427" s="91"/>
      <c r="BA427" s="91"/>
      <c r="BB427" s="91"/>
      <c r="BC427" s="91"/>
      <c r="BD427" s="91"/>
      <c r="BE427" s="91"/>
      <c r="BF427" s="91"/>
      <c r="BG427" s="91"/>
      <c r="BH427" s="91"/>
      <c r="BI427" s="91"/>
      <c r="BJ427" s="51" t="s">
        <v>4661</v>
      </c>
      <c r="BK427" s="91"/>
      <c r="BL427" s="91"/>
      <c r="BM427" s="91"/>
      <c r="BN427" s="91"/>
      <c r="BO427" s="91"/>
      <c r="BP427" s="91"/>
      <c r="BQ427" s="91"/>
      <c r="BR427" s="91"/>
      <c r="BS427" s="91"/>
      <c r="BT427" s="91"/>
      <c r="BU427" s="91"/>
      <c r="BV427" s="91"/>
      <c r="BW427" s="90"/>
      <c r="BX427" s="90"/>
      <c r="BY427" s="90"/>
      <c r="BZ427" s="92"/>
      <c r="CA427" s="92"/>
      <c r="CB427" s="92"/>
      <c r="CC427" s="92"/>
      <c r="CD427" s="92"/>
      <c r="CE427" s="92"/>
      <c r="CF427" s="92"/>
      <c r="CG427" s="92"/>
      <c r="CH427" s="92"/>
      <c r="CI427" s="92"/>
      <c r="CJ427" s="92"/>
      <c r="CK427" s="92"/>
      <c r="CL427" s="92"/>
      <c r="CM427" s="92"/>
      <c r="CN427" s="92"/>
      <c r="CO427" s="92"/>
      <c r="CP427" s="92"/>
      <c r="CQ427" s="92"/>
      <c r="CR427" s="92"/>
      <c r="CS427" s="53" t="s">
        <v>4662</v>
      </c>
      <c r="CT427" s="92"/>
      <c r="CU427" s="92"/>
      <c r="CV427" s="92"/>
      <c r="CW427" s="92"/>
      <c r="CX427" s="92"/>
      <c r="CY427" s="92"/>
      <c r="CZ427" s="92"/>
      <c r="DA427" s="92"/>
      <c r="DB427" s="92"/>
      <c r="DC427" s="92"/>
      <c r="DD427" s="92"/>
      <c r="DE427" s="92"/>
    </row>
    <row r="428" spans="34:109" hidden="1">
      <c r="AH428" s="90"/>
      <c r="AI428" s="90"/>
      <c r="AJ428" s="90"/>
      <c r="AK428" s="90"/>
      <c r="AL428" s="47" t="str">
        <f t="shared" si="12"/>
        <v/>
      </c>
      <c r="AM428" s="47" t="str">
        <f t="shared" si="13"/>
        <v/>
      </c>
      <c r="AO428" s="90"/>
      <c r="AP428" s="43">
        <v>426</v>
      </c>
      <c r="AQ428" s="91"/>
      <c r="AR428" s="91"/>
      <c r="AS428" s="91"/>
      <c r="AT428" s="91"/>
      <c r="AU428" s="91"/>
      <c r="AV428" s="91"/>
      <c r="AW428" s="91"/>
      <c r="AX428" s="91"/>
      <c r="AY428" s="91"/>
      <c r="AZ428" s="91"/>
      <c r="BA428" s="91"/>
      <c r="BB428" s="91"/>
      <c r="BC428" s="91"/>
      <c r="BD428" s="91"/>
      <c r="BE428" s="91"/>
      <c r="BF428" s="91"/>
      <c r="BG428" s="91"/>
      <c r="BH428" s="91"/>
      <c r="BI428" s="91"/>
      <c r="BJ428" s="51" t="s">
        <v>4663</v>
      </c>
      <c r="BK428" s="91"/>
      <c r="BL428" s="91"/>
      <c r="BM428" s="91"/>
      <c r="BN428" s="91"/>
      <c r="BO428" s="91"/>
      <c r="BP428" s="91"/>
      <c r="BQ428" s="91"/>
      <c r="BR428" s="91"/>
      <c r="BS428" s="91"/>
      <c r="BT428" s="91"/>
      <c r="BU428" s="91"/>
      <c r="BV428" s="91"/>
      <c r="BW428" s="90"/>
      <c r="BX428" s="90"/>
      <c r="BY428" s="90"/>
      <c r="BZ428" s="92"/>
      <c r="CA428" s="92"/>
      <c r="CB428" s="92"/>
      <c r="CC428" s="92"/>
      <c r="CD428" s="92"/>
      <c r="CE428" s="92"/>
      <c r="CF428" s="92"/>
      <c r="CG428" s="92"/>
      <c r="CH428" s="92"/>
      <c r="CI428" s="92"/>
      <c r="CJ428" s="92"/>
      <c r="CK428" s="92"/>
      <c r="CL428" s="92"/>
      <c r="CM428" s="92"/>
      <c r="CN428" s="92"/>
      <c r="CO428" s="92"/>
      <c r="CP428" s="92"/>
      <c r="CQ428" s="92"/>
      <c r="CR428" s="92"/>
      <c r="CS428" s="53" t="s">
        <v>4664</v>
      </c>
      <c r="CT428" s="92"/>
      <c r="CU428" s="92"/>
      <c r="CV428" s="92"/>
      <c r="CW428" s="92"/>
      <c r="CX428" s="92"/>
      <c r="CY428" s="92"/>
      <c r="CZ428" s="92"/>
      <c r="DA428" s="92"/>
      <c r="DB428" s="92"/>
      <c r="DC428" s="92"/>
      <c r="DD428" s="92"/>
      <c r="DE428" s="92"/>
    </row>
    <row r="429" spans="34:109" hidden="1">
      <c r="AH429" s="90"/>
      <c r="AI429" s="90"/>
      <c r="AJ429" s="90"/>
      <c r="AK429" s="90"/>
      <c r="AL429" s="47" t="str">
        <f t="shared" si="12"/>
        <v/>
      </c>
      <c r="AM429" s="47" t="str">
        <f t="shared" si="13"/>
        <v/>
      </c>
      <c r="AO429" s="90"/>
      <c r="AP429" s="43">
        <v>427</v>
      </c>
      <c r="AQ429" s="91"/>
      <c r="AR429" s="91"/>
      <c r="AS429" s="91"/>
      <c r="AT429" s="91"/>
      <c r="AU429" s="91"/>
      <c r="AV429" s="91"/>
      <c r="AW429" s="91"/>
      <c r="AX429" s="91"/>
      <c r="AY429" s="91"/>
      <c r="AZ429" s="91"/>
      <c r="BA429" s="91"/>
      <c r="BB429" s="91"/>
      <c r="BC429" s="91"/>
      <c r="BD429" s="91"/>
      <c r="BE429" s="91"/>
      <c r="BF429" s="91"/>
      <c r="BG429" s="91"/>
      <c r="BH429" s="91"/>
      <c r="BI429" s="91"/>
      <c r="BJ429" s="51" t="s">
        <v>4665</v>
      </c>
      <c r="BK429" s="91"/>
      <c r="BL429" s="91"/>
      <c r="BM429" s="91"/>
      <c r="BN429" s="91"/>
      <c r="BO429" s="91"/>
      <c r="BP429" s="91"/>
      <c r="BQ429" s="91"/>
      <c r="BR429" s="91"/>
      <c r="BS429" s="91"/>
      <c r="BT429" s="91"/>
      <c r="BU429" s="91"/>
      <c r="BV429" s="91"/>
      <c r="BW429" s="90"/>
      <c r="BX429" s="90"/>
      <c r="BY429" s="90"/>
      <c r="BZ429" s="92"/>
      <c r="CA429" s="92"/>
      <c r="CB429" s="92"/>
      <c r="CC429" s="92"/>
      <c r="CD429" s="92"/>
      <c r="CE429" s="92"/>
      <c r="CF429" s="92"/>
      <c r="CG429" s="92"/>
      <c r="CH429" s="92"/>
      <c r="CI429" s="92"/>
      <c r="CJ429" s="92"/>
      <c r="CK429" s="92"/>
      <c r="CL429" s="92"/>
      <c r="CM429" s="92"/>
      <c r="CN429" s="92"/>
      <c r="CO429" s="92"/>
      <c r="CP429" s="92"/>
      <c r="CQ429" s="92"/>
      <c r="CR429" s="92"/>
      <c r="CS429" s="53" t="s">
        <v>4666</v>
      </c>
      <c r="CT429" s="92"/>
      <c r="CU429" s="92"/>
      <c r="CV429" s="92"/>
      <c r="CW429" s="92"/>
      <c r="CX429" s="92"/>
      <c r="CY429" s="92"/>
      <c r="CZ429" s="92"/>
      <c r="DA429" s="92"/>
      <c r="DB429" s="92"/>
      <c r="DC429" s="92"/>
      <c r="DD429" s="92"/>
      <c r="DE429" s="92"/>
    </row>
    <row r="430" spans="34:109" hidden="1">
      <c r="AH430" s="90"/>
      <c r="AI430" s="90"/>
      <c r="AJ430" s="90"/>
      <c r="AK430" s="90"/>
      <c r="AL430" s="47" t="str">
        <f t="shared" si="12"/>
        <v/>
      </c>
      <c r="AM430" s="47" t="str">
        <f t="shared" si="13"/>
        <v/>
      </c>
      <c r="AO430" s="90"/>
      <c r="AP430" s="43">
        <v>428</v>
      </c>
      <c r="AQ430" s="91"/>
      <c r="AR430" s="91"/>
      <c r="AS430" s="91"/>
      <c r="AT430" s="91"/>
      <c r="AU430" s="91"/>
      <c r="AV430" s="91"/>
      <c r="AW430" s="91"/>
      <c r="AX430" s="91"/>
      <c r="AY430" s="91"/>
      <c r="AZ430" s="91"/>
      <c r="BA430" s="91"/>
      <c r="BB430" s="91"/>
      <c r="BC430" s="91"/>
      <c r="BD430" s="91"/>
      <c r="BE430" s="91"/>
      <c r="BF430" s="91"/>
      <c r="BG430" s="91"/>
      <c r="BH430" s="91"/>
      <c r="BI430" s="91"/>
      <c r="BJ430" s="51" t="s">
        <v>4667</v>
      </c>
      <c r="BK430" s="91"/>
      <c r="BL430" s="91"/>
      <c r="BM430" s="91"/>
      <c r="BN430" s="91"/>
      <c r="BO430" s="91"/>
      <c r="BP430" s="91"/>
      <c r="BQ430" s="91"/>
      <c r="BR430" s="91"/>
      <c r="BS430" s="91"/>
      <c r="BT430" s="91"/>
      <c r="BU430" s="91"/>
      <c r="BV430" s="91"/>
      <c r="BW430" s="90"/>
      <c r="BX430" s="90"/>
      <c r="BY430" s="90"/>
      <c r="BZ430" s="92"/>
      <c r="CA430" s="92"/>
      <c r="CB430" s="92"/>
      <c r="CC430" s="92"/>
      <c r="CD430" s="92"/>
      <c r="CE430" s="92"/>
      <c r="CF430" s="92"/>
      <c r="CG430" s="92"/>
      <c r="CH430" s="92"/>
      <c r="CI430" s="92"/>
      <c r="CJ430" s="92"/>
      <c r="CK430" s="92"/>
      <c r="CL430" s="92"/>
      <c r="CM430" s="92"/>
      <c r="CN430" s="92"/>
      <c r="CO430" s="92"/>
      <c r="CP430" s="92"/>
      <c r="CQ430" s="92"/>
      <c r="CR430" s="92"/>
      <c r="CS430" s="53" t="s">
        <v>4668</v>
      </c>
      <c r="CT430" s="92"/>
      <c r="CU430" s="92"/>
      <c r="CV430" s="92"/>
      <c r="CW430" s="92"/>
      <c r="CX430" s="92"/>
      <c r="CY430" s="92"/>
      <c r="CZ430" s="92"/>
      <c r="DA430" s="92"/>
      <c r="DB430" s="92"/>
      <c r="DC430" s="92"/>
      <c r="DD430" s="92"/>
      <c r="DE430" s="92"/>
    </row>
    <row r="431" spans="34:109" hidden="1">
      <c r="AH431" s="90"/>
      <c r="AI431" s="90"/>
      <c r="AJ431" s="90"/>
      <c r="AK431" s="90"/>
      <c r="AL431" s="47" t="str">
        <f t="shared" si="12"/>
        <v/>
      </c>
      <c r="AM431" s="47" t="str">
        <f t="shared" si="13"/>
        <v/>
      </c>
      <c r="AO431" s="90"/>
      <c r="AP431" s="43">
        <v>429</v>
      </c>
      <c r="AQ431" s="91"/>
      <c r="AR431" s="91"/>
      <c r="AS431" s="91"/>
      <c r="AT431" s="91"/>
      <c r="AU431" s="91"/>
      <c r="AV431" s="91"/>
      <c r="AW431" s="91"/>
      <c r="AX431" s="91"/>
      <c r="AY431" s="91"/>
      <c r="AZ431" s="91"/>
      <c r="BA431" s="91"/>
      <c r="BB431" s="91"/>
      <c r="BC431" s="91"/>
      <c r="BD431" s="91"/>
      <c r="BE431" s="91"/>
      <c r="BF431" s="91"/>
      <c r="BG431" s="91"/>
      <c r="BH431" s="91"/>
      <c r="BI431" s="91"/>
      <c r="BJ431" s="51" t="s">
        <v>4669</v>
      </c>
      <c r="BK431" s="91"/>
      <c r="BL431" s="91"/>
      <c r="BM431" s="91"/>
      <c r="BN431" s="91"/>
      <c r="BO431" s="91"/>
      <c r="BP431" s="91"/>
      <c r="BQ431" s="91"/>
      <c r="BR431" s="91"/>
      <c r="BS431" s="91"/>
      <c r="BT431" s="91"/>
      <c r="BU431" s="91"/>
      <c r="BV431" s="91"/>
      <c r="BW431" s="90"/>
      <c r="BX431" s="90"/>
      <c r="BY431" s="90"/>
      <c r="BZ431" s="92"/>
      <c r="CA431" s="92"/>
      <c r="CB431" s="92"/>
      <c r="CC431" s="92"/>
      <c r="CD431" s="92"/>
      <c r="CE431" s="92"/>
      <c r="CF431" s="92"/>
      <c r="CG431" s="92"/>
      <c r="CH431" s="92"/>
      <c r="CI431" s="92"/>
      <c r="CJ431" s="92"/>
      <c r="CK431" s="92"/>
      <c r="CL431" s="92"/>
      <c r="CM431" s="92"/>
      <c r="CN431" s="92"/>
      <c r="CO431" s="92"/>
      <c r="CP431" s="92"/>
      <c r="CQ431" s="92"/>
      <c r="CR431" s="92"/>
      <c r="CS431" s="53" t="s">
        <v>4670</v>
      </c>
      <c r="CT431" s="92"/>
      <c r="CU431" s="92"/>
      <c r="CV431" s="92"/>
      <c r="CW431" s="92"/>
      <c r="CX431" s="92"/>
      <c r="CY431" s="92"/>
      <c r="CZ431" s="92"/>
      <c r="DA431" s="92"/>
      <c r="DB431" s="92"/>
      <c r="DC431" s="92"/>
      <c r="DD431" s="92"/>
      <c r="DE431" s="92"/>
    </row>
    <row r="432" spans="34:109" hidden="1">
      <c r="AH432" s="90"/>
      <c r="AI432" s="90"/>
      <c r="AJ432" s="90"/>
      <c r="AK432" s="90"/>
      <c r="AL432" s="47" t="str">
        <f t="shared" si="12"/>
        <v/>
      </c>
      <c r="AM432" s="47" t="str">
        <f t="shared" si="13"/>
        <v/>
      </c>
      <c r="AO432" s="90"/>
      <c r="AP432" s="43">
        <v>430</v>
      </c>
      <c r="AQ432" s="91"/>
      <c r="AR432" s="91"/>
      <c r="AS432" s="91"/>
      <c r="AT432" s="91"/>
      <c r="AU432" s="91"/>
      <c r="AV432" s="91"/>
      <c r="AW432" s="91"/>
      <c r="AX432" s="91"/>
      <c r="AY432" s="91"/>
      <c r="AZ432" s="91"/>
      <c r="BA432" s="91"/>
      <c r="BB432" s="91"/>
      <c r="BC432" s="91"/>
      <c r="BD432" s="91"/>
      <c r="BE432" s="91"/>
      <c r="BF432" s="91"/>
      <c r="BG432" s="91"/>
      <c r="BH432" s="91"/>
      <c r="BI432" s="91"/>
      <c r="BJ432" s="51" t="s">
        <v>4671</v>
      </c>
      <c r="BK432" s="91"/>
      <c r="BL432" s="91"/>
      <c r="BM432" s="91"/>
      <c r="BN432" s="91"/>
      <c r="BO432" s="91"/>
      <c r="BP432" s="91"/>
      <c r="BQ432" s="91"/>
      <c r="BR432" s="91"/>
      <c r="BS432" s="91"/>
      <c r="BT432" s="91"/>
      <c r="BU432" s="91"/>
      <c r="BV432" s="91"/>
      <c r="BW432" s="90"/>
      <c r="BX432" s="90"/>
      <c r="BY432" s="90"/>
      <c r="BZ432" s="92"/>
      <c r="CA432" s="92"/>
      <c r="CB432" s="92"/>
      <c r="CC432" s="92"/>
      <c r="CD432" s="92"/>
      <c r="CE432" s="92"/>
      <c r="CF432" s="92"/>
      <c r="CG432" s="92"/>
      <c r="CH432" s="92"/>
      <c r="CI432" s="92"/>
      <c r="CJ432" s="92"/>
      <c r="CK432" s="92"/>
      <c r="CL432" s="92"/>
      <c r="CM432" s="92"/>
      <c r="CN432" s="92"/>
      <c r="CO432" s="92"/>
      <c r="CP432" s="92"/>
      <c r="CQ432" s="92"/>
      <c r="CR432" s="92"/>
      <c r="CS432" s="53" t="s">
        <v>4672</v>
      </c>
      <c r="CT432" s="92"/>
      <c r="CU432" s="92"/>
      <c r="CV432" s="92"/>
      <c r="CW432" s="92"/>
      <c r="CX432" s="92"/>
      <c r="CY432" s="92"/>
      <c r="CZ432" s="92"/>
      <c r="DA432" s="92"/>
      <c r="DB432" s="92"/>
      <c r="DC432" s="92"/>
      <c r="DD432" s="92"/>
      <c r="DE432" s="92"/>
    </row>
    <row r="433" spans="34:109" hidden="1">
      <c r="AH433" s="90"/>
      <c r="AI433" s="90"/>
      <c r="AJ433" s="90"/>
      <c r="AK433" s="90"/>
      <c r="AL433" s="47" t="str">
        <f t="shared" si="12"/>
        <v/>
      </c>
      <c r="AM433" s="47" t="str">
        <f t="shared" si="13"/>
        <v/>
      </c>
      <c r="AO433" s="90"/>
      <c r="AP433" s="43">
        <v>431</v>
      </c>
      <c r="AQ433" s="91"/>
      <c r="AR433" s="91"/>
      <c r="AS433" s="91"/>
      <c r="AT433" s="91"/>
      <c r="AU433" s="91"/>
      <c r="AV433" s="91"/>
      <c r="AW433" s="91"/>
      <c r="AX433" s="91"/>
      <c r="AY433" s="91"/>
      <c r="AZ433" s="91"/>
      <c r="BA433" s="91"/>
      <c r="BB433" s="91"/>
      <c r="BC433" s="91"/>
      <c r="BD433" s="91"/>
      <c r="BE433" s="91"/>
      <c r="BF433" s="91"/>
      <c r="BG433" s="91"/>
      <c r="BH433" s="91"/>
      <c r="BI433" s="91"/>
      <c r="BJ433" s="51" t="s">
        <v>4673</v>
      </c>
      <c r="BK433" s="91"/>
      <c r="BL433" s="91"/>
      <c r="BM433" s="91"/>
      <c r="BN433" s="91"/>
      <c r="BO433" s="91"/>
      <c r="BP433" s="91"/>
      <c r="BQ433" s="91"/>
      <c r="BR433" s="91"/>
      <c r="BS433" s="91"/>
      <c r="BT433" s="91"/>
      <c r="BU433" s="91"/>
      <c r="BV433" s="91"/>
      <c r="BW433" s="90"/>
      <c r="BX433" s="90"/>
      <c r="BY433" s="90"/>
      <c r="BZ433" s="92"/>
      <c r="CA433" s="92"/>
      <c r="CB433" s="92"/>
      <c r="CC433" s="92"/>
      <c r="CD433" s="92"/>
      <c r="CE433" s="92"/>
      <c r="CF433" s="92"/>
      <c r="CG433" s="92"/>
      <c r="CH433" s="92"/>
      <c r="CI433" s="92"/>
      <c r="CJ433" s="92"/>
      <c r="CK433" s="92"/>
      <c r="CL433" s="92"/>
      <c r="CM433" s="92"/>
      <c r="CN433" s="92"/>
      <c r="CO433" s="92"/>
      <c r="CP433" s="92"/>
      <c r="CQ433" s="92"/>
      <c r="CR433" s="92"/>
      <c r="CS433" s="53" t="s">
        <v>4674</v>
      </c>
      <c r="CT433" s="92"/>
      <c r="CU433" s="92"/>
      <c r="CV433" s="92"/>
      <c r="CW433" s="92"/>
      <c r="CX433" s="92"/>
      <c r="CY433" s="92"/>
      <c r="CZ433" s="92"/>
      <c r="DA433" s="92"/>
      <c r="DB433" s="92"/>
      <c r="DC433" s="92"/>
      <c r="DD433" s="92"/>
      <c r="DE433" s="92"/>
    </row>
    <row r="434" spans="34:109" hidden="1">
      <c r="AH434" s="90"/>
      <c r="AI434" s="90"/>
      <c r="AJ434" s="90"/>
      <c r="AK434" s="90"/>
      <c r="AL434" s="47" t="str">
        <f t="shared" si="12"/>
        <v/>
      </c>
      <c r="AM434" s="47" t="str">
        <f t="shared" si="13"/>
        <v/>
      </c>
      <c r="AO434" s="90"/>
      <c r="AP434" s="43">
        <v>432</v>
      </c>
      <c r="AQ434" s="91"/>
      <c r="AR434" s="91"/>
      <c r="AS434" s="91"/>
      <c r="AT434" s="91"/>
      <c r="AU434" s="91"/>
      <c r="AV434" s="91"/>
      <c r="AW434" s="91"/>
      <c r="AX434" s="91"/>
      <c r="AY434" s="91"/>
      <c r="AZ434" s="91"/>
      <c r="BA434" s="91"/>
      <c r="BB434" s="91"/>
      <c r="BC434" s="91"/>
      <c r="BD434" s="91"/>
      <c r="BE434" s="91"/>
      <c r="BF434" s="91"/>
      <c r="BG434" s="91"/>
      <c r="BH434" s="91"/>
      <c r="BI434" s="91"/>
      <c r="BJ434" s="51" t="s">
        <v>4675</v>
      </c>
      <c r="BK434" s="91"/>
      <c r="BL434" s="91"/>
      <c r="BM434" s="91"/>
      <c r="BN434" s="91"/>
      <c r="BO434" s="91"/>
      <c r="BP434" s="91"/>
      <c r="BQ434" s="91"/>
      <c r="BR434" s="91"/>
      <c r="BS434" s="91"/>
      <c r="BT434" s="91"/>
      <c r="BU434" s="91"/>
      <c r="BV434" s="91"/>
      <c r="BW434" s="90"/>
      <c r="BX434" s="90"/>
      <c r="BY434" s="90"/>
      <c r="BZ434" s="92"/>
      <c r="CA434" s="92"/>
      <c r="CB434" s="92"/>
      <c r="CC434" s="92"/>
      <c r="CD434" s="92"/>
      <c r="CE434" s="92"/>
      <c r="CF434" s="92"/>
      <c r="CG434" s="92"/>
      <c r="CH434" s="92"/>
      <c r="CI434" s="92"/>
      <c r="CJ434" s="92"/>
      <c r="CK434" s="92"/>
      <c r="CL434" s="92"/>
      <c r="CM434" s="92"/>
      <c r="CN434" s="92"/>
      <c r="CO434" s="92"/>
      <c r="CP434" s="92"/>
      <c r="CQ434" s="92"/>
      <c r="CR434" s="92"/>
      <c r="CS434" s="53" t="s">
        <v>4676</v>
      </c>
      <c r="CT434" s="92"/>
      <c r="CU434" s="92"/>
      <c r="CV434" s="92"/>
      <c r="CW434" s="92"/>
      <c r="CX434" s="92"/>
      <c r="CY434" s="92"/>
      <c r="CZ434" s="92"/>
      <c r="DA434" s="92"/>
      <c r="DB434" s="92"/>
      <c r="DC434" s="92"/>
      <c r="DD434" s="92"/>
      <c r="DE434" s="92"/>
    </row>
    <row r="435" spans="34:109" hidden="1">
      <c r="AH435" s="90"/>
      <c r="AI435" s="90"/>
      <c r="AJ435" s="90"/>
      <c r="AK435" s="90"/>
      <c r="AL435" s="47" t="str">
        <f t="shared" si="12"/>
        <v/>
      </c>
      <c r="AM435" s="47" t="str">
        <f t="shared" si="13"/>
        <v/>
      </c>
      <c r="AO435" s="90"/>
      <c r="AP435" s="43">
        <v>433</v>
      </c>
      <c r="AQ435" s="91"/>
      <c r="AR435" s="91"/>
      <c r="AS435" s="91"/>
      <c r="AT435" s="91"/>
      <c r="AU435" s="91"/>
      <c r="AV435" s="91"/>
      <c r="AW435" s="91"/>
      <c r="AX435" s="91"/>
      <c r="AY435" s="91"/>
      <c r="AZ435" s="91"/>
      <c r="BA435" s="91"/>
      <c r="BB435" s="91"/>
      <c r="BC435" s="91"/>
      <c r="BD435" s="91"/>
      <c r="BE435" s="91"/>
      <c r="BF435" s="91"/>
      <c r="BG435" s="91"/>
      <c r="BH435" s="91"/>
      <c r="BI435" s="91"/>
      <c r="BJ435" s="51" t="s">
        <v>4677</v>
      </c>
      <c r="BK435" s="91"/>
      <c r="BL435" s="91"/>
      <c r="BM435" s="91"/>
      <c r="BN435" s="91"/>
      <c r="BO435" s="91"/>
      <c r="BP435" s="91"/>
      <c r="BQ435" s="91"/>
      <c r="BR435" s="91"/>
      <c r="BS435" s="91"/>
      <c r="BT435" s="91"/>
      <c r="BU435" s="91"/>
      <c r="BV435" s="91"/>
      <c r="BW435" s="90"/>
      <c r="BX435" s="90"/>
      <c r="BY435" s="90"/>
      <c r="BZ435" s="92"/>
      <c r="CA435" s="92"/>
      <c r="CB435" s="92"/>
      <c r="CC435" s="92"/>
      <c r="CD435" s="92"/>
      <c r="CE435" s="92"/>
      <c r="CF435" s="92"/>
      <c r="CG435" s="92"/>
      <c r="CH435" s="92"/>
      <c r="CI435" s="92"/>
      <c r="CJ435" s="92"/>
      <c r="CK435" s="92"/>
      <c r="CL435" s="92"/>
      <c r="CM435" s="92"/>
      <c r="CN435" s="92"/>
      <c r="CO435" s="92"/>
      <c r="CP435" s="92"/>
      <c r="CQ435" s="92"/>
      <c r="CR435" s="92"/>
      <c r="CS435" s="53" t="s">
        <v>4678</v>
      </c>
      <c r="CT435" s="92"/>
      <c r="CU435" s="92"/>
      <c r="CV435" s="92"/>
      <c r="CW435" s="92"/>
      <c r="CX435" s="92"/>
      <c r="CY435" s="92"/>
      <c r="CZ435" s="92"/>
      <c r="DA435" s="92"/>
      <c r="DB435" s="92"/>
      <c r="DC435" s="92"/>
      <c r="DD435" s="92"/>
      <c r="DE435" s="92"/>
    </row>
    <row r="436" spans="34:109" hidden="1">
      <c r="AH436" s="90"/>
      <c r="AI436" s="90"/>
      <c r="AJ436" s="90"/>
      <c r="AK436" s="90"/>
      <c r="AL436" s="47" t="str">
        <f t="shared" si="12"/>
        <v/>
      </c>
      <c r="AM436" s="47" t="str">
        <f t="shared" si="13"/>
        <v/>
      </c>
      <c r="AO436" s="90"/>
      <c r="AP436" s="43">
        <v>434</v>
      </c>
      <c r="AQ436" s="91"/>
      <c r="AR436" s="91"/>
      <c r="AS436" s="91"/>
      <c r="AT436" s="91"/>
      <c r="AU436" s="91"/>
      <c r="AV436" s="91"/>
      <c r="AW436" s="91"/>
      <c r="AX436" s="91"/>
      <c r="AY436" s="91"/>
      <c r="AZ436" s="91"/>
      <c r="BA436" s="91"/>
      <c r="BB436" s="91"/>
      <c r="BC436" s="91"/>
      <c r="BD436" s="91"/>
      <c r="BE436" s="91"/>
      <c r="BF436" s="91"/>
      <c r="BG436" s="91"/>
      <c r="BH436" s="91"/>
      <c r="BI436" s="91"/>
      <c r="BJ436" s="51" t="s">
        <v>4679</v>
      </c>
      <c r="BK436" s="91"/>
      <c r="BL436" s="91"/>
      <c r="BM436" s="91"/>
      <c r="BN436" s="91"/>
      <c r="BO436" s="91"/>
      <c r="BP436" s="91"/>
      <c r="BQ436" s="91"/>
      <c r="BR436" s="91"/>
      <c r="BS436" s="91"/>
      <c r="BT436" s="91"/>
      <c r="BU436" s="91"/>
      <c r="BV436" s="91"/>
      <c r="BW436" s="90"/>
      <c r="BX436" s="90"/>
      <c r="BY436" s="90"/>
      <c r="BZ436" s="92"/>
      <c r="CA436" s="92"/>
      <c r="CB436" s="92"/>
      <c r="CC436" s="92"/>
      <c r="CD436" s="92"/>
      <c r="CE436" s="92"/>
      <c r="CF436" s="92"/>
      <c r="CG436" s="92"/>
      <c r="CH436" s="92"/>
      <c r="CI436" s="92"/>
      <c r="CJ436" s="92"/>
      <c r="CK436" s="92"/>
      <c r="CL436" s="92"/>
      <c r="CM436" s="92"/>
      <c r="CN436" s="92"/>
      <c r="CO436" s="92"/>
      <c r="CP436" s="92"/>
      <c r="CQ436" s="92"/>
      <c r="CR436" s="92"/>
      <c r="CS436" s="53" t="s">
        <v>4680</v>
      </c>
      <c r="CT436" s="92"/>
      <c r="CU436" s="92"/>
      <c r="CV436" s="92"/>
      <c r="CW436" s="92"/>
      <c r="CX436" s="92"/>
      <c r="CY436" s="92"/>
      <c r="CZ436" s="92"/>
      <c r="DA436" s="92"/>
      <c r="DB436" s="92"/>
      <c r="DC436" s="92"/>
      <c r="DD436" s="92"/>
      <c r="DE436" s="92"/>
    </row>
    <row r="437" spans="34:109" hidden="1">
      <c r="AH437" s="90"/>
      <c r="AI437" s="90"/>
      <c r="AJ437" s="90"/>
      <c r="AK437" s="90"/>
      <c r="AL437" s="47" t="str">
        <f t="shared" si="12"/>
        <v/>
      </c>
      <c r="AM437" s="47" t="str">
        <f t="shared" si="13"/>
        <v/>
      </c>
      <c r="AO437" s="90"/>
      <c r="AP437" s="43">
        <v>435</v>
      </c>
      <c r="AQ437" s="91"/>
      <c r="AR437" s="91"/>
      <c r="AS437" s="91"/>
      <c r="AT437" s="91"/>
      <c r="AU437" s="91"/>
      <c r="AV437" s="91"/>
      <c r="AW437" s="91"/>
      <c r="AX437" s="91"/>
      <c r="AY437" s="91"/>
      <c r="AZ437" s="91"/>
      <c r="BA437" s="91"/>
      <c r="BB437" s="91"/>
      <c r="BC437" s="91"/>
      <c r="BD437" s="91"/>
      <c r="BE437" s="91"/>
      <c r="BF437" s="91"/>
      <c r="BG437" s="91"/>
      <c r="BH437" s="91"/>
      <c r="BI437" s="91"/>
      <c r="BJ437" s="51" t="s">
        <v>4681</v>
      </c>
      <c r="BK437" s="91"/>
      <c r="BL437" s="91"/>
      <c r="BM437" s="91"/>
      <c r="BN437" s="91"/>
      <c r="BO437" s="91"/>
      <c r="BP437" s="91"/>
      <c r="BQ437" s="91"/>
      <c r="BR437" s="91"/>
      <c r="BS437" s="91"/>
      <c r="BT437" s="91"/>
      <c r="BU437" s="91"/>
      <c r="BV437" s="91"/>
      <c r="BW437" s="90"/>
      <c r="BX437" s="90"/>
      <c r="BY437" s="90"/>
      <c r="BZ437" s="92"/>
      <c r="CA437" s="92"/>
      <c r="CB437" s="92"/>
      <c r="CC437" s="92"/>
      <c r="CD437" s="92"/>
      <c r="CE437" s="92"/>
      <c r="CF437" s="92"/>
      <c r="CG437" s="92"/>
      <c r="CH437" s="92"/>
      <c r="CI437" s="92"/>
      <c r="CJ437" s="92"/>
      <c r="CK437" s="92"/>
      <c r="CL437" s="92"/>
      <c r="CM437" s="92"/>
      <c r="CN437" s="92"/>
      <c r="CO437" s="92"/>
      <c r="CP437" s="92"/>
      <c r="CQ437" s="92"/>
      <c r="CR437" s="92"/>
      <c r="CS437" s="53" t="s">
        <v>4682</v>
      </c>
      <c r="CT437" s="92"/>
      <c r="CU437" s="92"/>
      <c r="CV437" s="92"/>
      <c r="CW437" s="92"/>
      <c r="CX437" s="92"/>
      <c r="CY437" s="92"/>
      <c r="CZ437" s="92"/>
      <c r="DA437" s="92"/>
      <c r="DB437" s="92"/>
      <c r="DC437" s="92"/>
      <c r="DD437" s="92"/>
      <c r="DE437" s="92"/>
    </row>
    <row r="438" spans="34:109" hidden="1">
      <c r="AH438" s="90"/>
      <c r="AI438" s="90"/>
      <c r="AJ438" s="90"/>
      <c r="AK438" s="90"/>
      <c r="AL438" s="47" t="str">
        <f t="shared" si="12"/>
        <v/>
      </c>
      <c r="AM438" s="47" t="str">
        <f t="shared" si="13"/>
        <v/>
      </c>
      <c r="AO438" s="90"/>
      <c r="AP438" s="43">
        <v>436</v>
      </c>
      <c r="AQ438" s="91"/>
      <c r="AR438" s="91"/>
      <c r="AS438" s="91"/>
      <c r="AT438" s="91"/>
      <c r="AU438" s="91"/>
      <c r="AV438" s="91"/>
      <c r="AW438" s="91"/>
      <c r="AX438" s="91"/>
      <c r="AY438" s="91"/>
      <c r="AZ438" s="91"/>
      <c r="BA438" s="91"/>
      <c r="BB438" s="91"/>
      <c r="BC438" s="91"/>
      <c r="BD438" s="91"/>
      <c r="BE438" s="91"/>
      <c r="BF438" s="91"/>
      <c r="BG438" s="91"/>
      <c r="BH438" s="91"/>
      <c r="BI438" s="91"/>
      <c r="BJ438" s="51" t="s">
        <v>4683</v>
      </c>
      <c r="BK438" s="91"/>
      <c r="BL438" s="91"/>
      <c r="BM438" s="91"/>
      <c r="BN438" s="91"/>
      <c r="BO438" s="91"/>
      <c r="BP438" s="91"/>
      <c r="BQ438" s="91"/>
      <c r="BR438" s="91"/>
      <c r="BS438" s="91"/>
      <c r="BT438" s="91"/>
      <c r="BU438" s="91"/>
      <c r="BV438" s="91"/>
      <c r="BW438" s="90"/>
      <c r="BX438" s="90"/>
      <c r="BY438" s="90"/>
      <c r="BZ438" s="92"/>
      <c r="CA438" s="92"/>
      <c r="CB438" s="92"/>
      <c r="CC438" s="92"/>
      <c r="CD438" s="92"/>
      <c r="CE438" s="92"/>
      <c r="CF438" s="92"/>
      <c r="CG438" s="92"/>
      <c r="CH438" s="92"/>
      <c r="CI438" s="92"/>
      <c r="CJ438" s="92"/>
      <c r="CK438" s="92"/>
      <c r="CL438" s="92"/>
      <c r="CM438" s="92"/>
      <c r="CN438" s="92"/>
      <c r="CO438" s="92"/>
      <c r="CP438" s="92"/>
      <c r="CQ438" s="92"/>
      <c r="CR438" s="92"/>
      <c r="CS438" s="53" t="s">
        <v>4684</v>
      </c>
      <c r="CT438" s="92"/>
      <c r="CU438" s="92"/>
      <c r="CV438" s="92"/>
      <c r="CW438" s="92"/>
      <c r="CX438" s="92"/>
      <c r="CY438" s="92"/>
      <c r="CZ438" s="92"/>
      <c r="DA438" s="92"/>
      <c r="DB438" s="92"/>
      <c r="DC438" s="92"/>
      <c r="DD438" s="92"/>
      <c r="DE438" s="92"/>
    </row>
    <row r="439" spans="34:109" hidden="1">
      <c r="AH439" s="43"/>
      <c r="AI439" s="43"/>
      <c r="AJ439" s="43"/>
      <c r="AK439" s="43"/>
      <c r="AL439" s="47" t="str">
        <f t="shared" si="12"/>
        <v/>
      </c>
      <c r="AM439" s="47" t="str">
        <f t="shared" si="13"/>
        <v/>
      </c>
      <c r="AO439" s="43"/>
      <c r="AP439" s="43">
        <v>437</v>
      </c>
      <c r="AQ439" s="51"/>
      <c r="AR439" s="51"/>
      <c r="AS439" s="51"/>
      <c r="AT439" s="51"/>
      <c r="AU439" s="51"/>
      <c r="AV439" s="51"/>
      <c r="AW439" s="51"/>
      <c r="AX439" s="51"/>
      <c r="AY439" s="51"/>
      <c r="AZ439" s="51"/>
      <c r="BA439" s="51"/>
      <c r="BB439" s="51"/>
      <c r="BC439" s="51"/>
      <c r="BD439" s="51"/>
      <c r="BE439" s="51"/>
      <c r="BF439" s="51"/>
      <c r="BG439" s="51"/>
      <c r="BH439" s="51"/>
      <c r="BI439" s="51"/>
      <c r="BJ439" s="51" t="s">
        <v>4685</v>
      </c>
      <c r="BK439" s="51"/>
      <c r="BL439" s="51"/>
      <c r="BM439" s="51"/>
      <c r="BN439" s="51"/>
      <c r="BO439" s="51"/>
      <c r="BP439" s="51"/>
      <c r="BQ439" s="51"/>
      <c r="BR439" s="51"/>
      <c r="BS439" s="51"/>
      <c r="BT439" s="51"/>
      <c r="BU439" s="51"/>
      <c r="BV439" s="51"/>
      <c r="BW439" s="43"/>
      <c r="BX439" s="43"/>
      <c r="BY439" s="43"/>
      <c r="BZ439" s="53"/>
      <c r="CA439" s="53"/>
      <c r="CB439" s="53"/>
      <c r="CC439" s="53"/>
      <c r="CD439" s="53"/>
      <c r="CE439" s="53"/>
      <c r="CF439" s="53"/>
      <c r="CG439" s="53"/>
      <c r="CH439" s="53"/>
      <c r="CI439" s="53"/>
      <c r="CJ439" s="53"/>
      <c r="CK439" s="53"/>
      <c r="CL439" s="53"/>
      <c r="CM439" s="53"/>
      <c r="CN439" s="53"/>
      <c r="CO439" s="53"/>
      <c r="CP439" s="53"/>
      <c r="CQ439" s="53"/>
      <c r="CR439" s="53"/>
      <c r="CS439" s="53" t="s">
        <v>4686</v>
      </c>
      <c r="CT439" s="53"/>
      <c r="CU439" s="53"/>
      <c r="CV439" s="53"/>
      <c r="CW439" s="53"/>
      <c r="CX439" s="53"/>
      <c r="CY439" s="53"/>
      <c r="CZ439" s="53"/>
      <c r="DA439" s="53"/>
      <c r="DB439" s="53"/>
      <c r="DC439" s="53"/>
      <c r="DD439" s="53"/>
      <c r="DE439" s="53"/>
    </row>
    <row r="440" spans="34:109" hidden="1">
      <c r="AH440" s="90"/>
      <c r="AI440" s="90"/>
      <c r="AJ440" s="90"/>
      <c r="AK440" s="90"/>
      <c r="AL440" s="47" t="str">
        <f t="shared" si="12"/>
        <v/>
      </c>
      <c r="AM440" s="47" t="str">
        <f t="shared" si="13"/>
        <v/>
      </c>
      <c r="AO440" s="90"/>
      <c r="AP440" s="43">
        <v>438</v>
      </c>
      <c r="AQ440" s="91"/>
      <c r="AR440" s="91"/>
      <c r="AS440" s="91"/>
      <c r="AT440" s="91"/>
      <c r="AU440" s="91"/>
      <c r="AV440" s="91"/>
      <c r="AW440" s="91"/>
      <c r="AX440" s="91"/>
      <c r="AY440" s="91"/>
      <c r="AZ440" s="91"/>
      <c r="BA440" s="91"/>
      <c r="BB440" s="91"/>
      <c r="BC440" s="91"/>
      <c r="BD440" s="91"/>
      <c r="BE440" s="91"/>
      <c r="BF440" s="91"/>
      <c r="BG440" s="91"/>
      <c r="BH440" s="91"/>
      <c r="BI440" s="91"/>
      <c r="BJ440" s="51" t="s">
        <v>4687</v>
      </c>
      <c r="BK440" s="91"/>
      <c r="BL440" s="91"/>
      <c r="BM440" s="91"/>
      <c r="BN440" s="91"/>
      <c r="BO440" s="91"/>
      <c r="BP440" s="91"/>
      <c r="BQ440" s="91"/>
      <c r="BR440" s="91"/>
      <c r="BS440" s="91"/>
      <c r="BT440" s="91"/>
      <c r="BU440" s="91"/>
      <c r="BV440" s="91"/>
      <c r="BW440" s="90"/>
      <c r="BX440" s="90"/>
      <c r="BY440" s="90"/>
      <c r="BZ440" s="92"/>
      <c r="CA440" s="92"/>
      <c r="CB440" s="92"/>
      <c r="CC440" s="92"/>
      <c r="CD440" s="92"/>
      <c r="CE440" s="92"/>
      <c r="CF440" s="92"/>
      <c r="CG440" s="92"/>
      <c r="CH440" s="92"/>
      <c r="CI440" s="92"/>
      <c r="CJ440" s="92"/>
      <c r="CK440" s="92"/>
      <c r="CL440" s="92"/>
      <c r="CM440" s="92"/>
      <c r="CN440" s="92"/>
      <c r="CO440" s="92"/>
      <c r="CP440" s="92"/>
      <c r="CQ440" s="92"/>
      <c r="CR440" s="92"/>
      <c r="CS440" s="53" t="s">
        <v>4688</v>
      </c>
      <c r="CT440" s="92"/>
      <c r="CU440" s="92"/>
      <c r="CV440" s="92"/>
      <c r="CW440" s="92"/>
      <c r="CX440" s="92"/>
      <c r="CY440" s="92"/>
      <c r="CZ440" s="92"/>
      <c r="DA440" s="92"/>
      <c r="DB440" s="92"/>
      <c r="DC440" s="92"/>
      <c r="DD440" s="92"/>
      <c r="DE440" s="92"/>
    </row>
    <row r="441" spans="34:109" hidden="1">
      <c r="AH441" s="90"/>
      <c r="AI441" s="90"/>
      <c r="AJ441" s="90"/>
      <c r="AK441" s="90"/>
      <c r="AL441" s="47" t="str">
        <f t="shared" si="12"/>
        <v/>
      </c>
      <c r="AM441" s="47" t="str">
        <f t="shared" si="13"/>
        <v/>
      </c>
      <c r="AO441" s="90"/>
      <c r="AP441" s="43">
        <v>439</v>
      </c>
      <c r="AQ441" s="91"/>
      <c r="AR441" s="91"/>
      <c r="AS441" s="91"/>
      <c r="AT441" s="91"/>
      <c r="AU441" s="91"/>
      <c r="AV441" s="91"/>
      <c r="AW441" s="91"/>
      <c r="AX441" s="91"/>
      <c r="AY441" s="91"/>
      <c r="AZ441" s="91"/>
      <c r="BA441" s="91"/>
      <c r="BB441" s="91"/>
      <c r="BC441" s="91"/>
      <c r="BD441" s="91"/>
      <c r="BE441" s="91"/>
      <c r="BF441" s="91"/>
      <c r="BG441" s="91"/>
      <c r="BH441" s="91"/>
      <c r="BI441" s="91"/>
      <c r="BJ441" s="51" t="s">
        <v>4689</v>
      </c>
      <c r="BK441" s="91"/>
      <c r="BL441" s="91"/>
      <c r="BM441" s="91"/>
      <c r="BN441" s="91"/>
      <c r="BO441" s="91"/>
      <c r="BP441" s="91"/>
      <c r="BQ441" s="91"/>
      <c r="BR441" s="91"/>
      <c r="BS441" s="91"/>
      <c r="BT441" s="91"/>
      <c r="BU441" s="91"/>
      <c r="BV441" s="91"/>
      <c r="BW441" s="90"/>
      <c r="BX441" s="90"/>
      <c r="BY441" s="90"/>
      <c r="BZ441" s="92"/>
      <c r="CA441" s="92"/>
      <c r="CB441" s="92"/>
      <c r="CC441" s="92"/>
      <c r="CD441" s="92"/>
      <c r="CE441" s="92"/>
      <c r="CF441" s="92"/>
      <c r="CG441" s="92"/>
      <c r="CH441" s="92"/>
      <c r="CI441" s="92"/>
      <c r="CJ441" s="92"/>
      <c r="CK441" s="92"/>
      <c r="CL441" s="92"/>
      <c r="CM441" s="92"/>
      <c r="CN441" s="92"/>
      <c r="CO441" s="92"/>
      <c r="CP441" s="92"/>
      <c r="CQ441" s="92"/>
      <c r="CR441" s="92"/>
      <c r="CS441" s="53" t="s">
        <v>4690</v>
      </c>
      <c r="CT441" s="92"/>
      <c r="CU441" s="92"/>
      <c r="CV441" s="92"/>
      <c r="CW441" s="92"/>
      <c r="CX441" s="92"/>
      <c r="CY441" s="92"/>
      <c r="CZ441" s="92"/>
      <c r="DA441" s="92"/>
      <c r="DB441" s="92"/>
      <c r="DC441" s="92"/>
      <c r="DD441" s="92"/>
      <c r="DE441" s="92"/>
    </row>
    <row r="442" spans="34:109" hidden="1">
      <c r="AH442" s="90"/>
      <c r="AI442" s="90"/>
      <c r="AJ442" s="90"/>
      <c r="AK442" s="90"/>
      <c r="AL442" s="47" t="str">
        <f t="shared" si="12"/>
        <v/>
      </c>
      <c r="AM442" s="47" t="str">
        <f t="shared" si="13"/>
        <v/>
      </c>
      <c r="AO442" s="90"/>
      <c r="AP442" s="43">
        <v>440</v>
      </c>
      <c r="AQ442" s="91"/>
      <c r="AR442" s="91"/>
      <c r="AS442" s="91"/>
      <c r="AT442" s="91"/>
      <c r="AU442" s="91"/>
      <c r="AV442" s="91"/>
      <c r="AW442" s="91"/>
      <c r="AX442" s="91"/>
      <c r="AY442" s="91"/>
      <c r="AZ442" s="91"/>
      <c r="BA442" s="91"/>
      <c r="BB442" s="91"/>
      <c r="BC442" s="91"/>
      <c r="BD442" s="91"/>
      <c r="BE442" s="91"/>
      <c r="BF442" s="91"/>
      <c r="BG442" s="91"/>
      <c r="BH442" s="91"/>
      <c r="BI442" s="91"/>
      <c r="BJ442" s="51" t="s">
        <v>4691</v>
      </c>
      <c r="BK442" s="91"/>
      <c r="BL442" s="91"/>
      <c r="BM442" s="91"/>
      <c r="BN442" s="91"/>
      <c r="BO442" s="91"/>
      <c r="BP442" s="91"/>
      <c r="BQ442" s="91"/>
      <c r="BR442" s="91"/>
      <c r="BS442" s="91"/>
      <c r="BT442" s="91"/>
      <c r="BU442" s="91"/>
      <c r="BV442" s="91"/>
      <c r="BW442" s="90"/>
      <c r="BX442" s="90"/>
      <c r="BY442" s="90"/>
      <c r="BZ442" s="92"/>
      <c r="CA442" s="92"/>
      <c r="CB442" s="92"/>
      <c r="CC442" s="92"/>
      <c r="CD442" s="92"/>
      <c r="CE442" s="92"/>
      <c r="CF442" s="92"/>
      <c r="CG442" s="92"/>
      <c r="CH442" s="92"/>
      <c r="CI442" s="92"/>
      <c r="CJ442" s="92"/>
      <c r="CK442" s="92"/>
      <c r="CL442" s="92"/>
      <c r="CM442" s="92"/>
      <c r="CN442" s="92"/>
      <c r="CO442" s="92"/>
      <c r="CP442" s="92"/>
      <c r="CQ442" s="92"/>
      <c r="CR442" s="92"/>
      <c r="CS442" s="53" t="s">
        <v>4692</v>
      </c>
      <c r="CT442" s="92"/>
      <c r="CU442" s="92"/>
      <c r="CV442" s="92"/>
      <c r="CW442" s="92"/>
      <c r="CX442" s="92"/>
      <c r="CY442" s="92"/>
      <c r="CZ442" s="92"/>
      <c r="DA442" s="92"/>
      <c r="DB442" s="92"/>
      <c r="DC442" s="92"/>
      <c r="DD442" s="92"/>
      <c r="DE442" s="92"/>
    </row>
    <row r="443" spans="34:109" hidden="1">
      <c r="AH443" s="90"/>
      <c r="AI443" s="90"/>
      <c r="AJ443" s="90"/>
      <c r="AK443" s="90"/>
      <c r="AL443" s="47" t="str">
        <f t="shared" si="12"/>
        <v/>
      </c>
      <c r="AM443" s="47" t="str">
        <f t="shared" si="13"/>
        <v/>
      </c>
      <c r="AO443" s="90"/>
      <c r="AP443" s="43">
        <v>441</v>
      </c>
      <c r="AQ443" s="91"/>
      <c r="AR443" s="91"/>
      <c r="AS443" s="91"/>
      <c r="AT443" s="91"/>
      <c r="AU443" s="91"/>
      <c r="AV443" s="91"/>
      <c r="AW443" s="91"/>
      <c r="AX443" s="91"/>
      <c r="AY443" s="91"/>
      <c r="AZ443" s="91"/>
      <c r="BA443" s="91"/>
      <c r="BB443" s="91"/>
      <c r="BC443" s="91"/>
      <c r="BD443" s="91"/>
      <c r="BE443" s="91"/>
      <c r="BF443" s="91"/>
      <c r="BG443" s="91"/>
      <c r="BH443" s="91"/>
      <c r="BI443" s="91"/>
      <c r="BJ443" s="51" t="s">
        <v>4693</v>
      </c>
      <c r="BK443" s="91"/>
      <c r="BL443" s="91"/>
      <c r="BM443" s="91"/>
      <c r="BN443" s="91"/>
      <c r="BO443" s="91"/>
      <c r="BP443" s="91"/>
      <c r="BQ443" s="91"/>
      <c r="BR443" s="91"/>
      <c r="BS443" s="91"/>
      <c r="BT443" s="91"/>
      <c r="BU443" s="91"/>
      <c r="BV443" s="91"/>
      <c r="BW443" s="90"/>
      <c r="BX443" s="90"/>
      <c r="BY443" s="90"/>
      <c r="BZ443" s="92"/>
      <c r="CA443" s="92"/>
      <c r="CB443" s="92"/>
      <c r="CC443" s="92"/>
      <c r="CD443" s="92"/>
      <c r="CE443" s="92"/>
      <c r="CF443" s="92"/>
      <c r="CG443" s="92"/>
      <c r="CH443" s="92"/>
      <c r="CI443" s="92"/>
      <c r="CJ443" s="92"/>
      <c r="CK443" s="92"/>
      <c r="CL443" s="92"/>
      <c r="CM443" s="92"/>
      <c r="CN443" s="92"/>
      <c r="CO443" s="92"/>
      <c r="CP443" s="92"/>
      <c r="CQ443" s="92"/>
      <c r="CR443" s="92"/>
      <c r="CS443" s="53" t="s">
        <v>4694</v>
      </c>
      <c r="CT443" s="92"/>
      <c r="CU443" s="92"/>
      <c r="CV443" s="92"/>
      <c r="CW443" s="92"/>
      <c r="CX443" s="92"/>
      <c r="CY443" s="92"/>
      <c r="CZ443" s="92"/>
      <c r="DA443" s="92"/>
      <c r="DB443" s="92"/>
      <c r="DC443" s="92"/>
      <c r="DD443" s="92"/>
      <c r="DE443" s="92"/>
    </row>
    <row r="444" spans="34:109" hidden="1">
      <c r="AH444" s="90"/>
      <c r="AI444" s="90"/>
      <c r="AJ444" s="90"/>
      <c r="AK444" s="90"/>
      <c r="AL444" s="47" t="str">
        <f t="shared" si="12"/>
        <v/>
      </c>
      <c r="AM444" s="47" t="str">
        <f t="shared" si="13"/>
        <v/>
      </c>
      <c r="AO444" s="90"/>
      <c r="AP444" s="43">
        <v>442</v>
      </c>
      <c r="AQ444" s="91"/>
      <c r="AR444" s="91"/>
      <c r="AS444" s="91"/>
      <c r="AT444" s="91"/>
      <c r="AU444" s="91"/>
      <c r="AV444" s="91"/>
      <c r="AW444" s="91"/>
      <c r="AX444" s="91"/>
      <c r="AY444" s="91"/>
      <c r="AZ444" s="91"/>
      <c r="BA444" s="91"/>
      <c r="BB444" s="91"/>
      <c r="BC444" s="91"/>
      <c r="BD444" s="91"/>
      <c r="BE444" s="91"/>
      <c r="BF444" s="91"/>
      <c r="BG444" s="91"/>
      <c r="BH444" s="91"/>
      <c r="BI444" s="91"/>
      <c r="BJ444" s="51" t="s">
        <v>4695</v>
      </c>
      <c r="BK444" s="91"/>
      <c r="BL444" s="91"/>
      <c r="BM444" s="91"/>
      <c r="BN444" s="91"/>
      <c r="BO444" s="91"/>
      <c r="BP444" s="91"/>
      <c r="BQ444" s="91"/>
      <c r="BR444" s="91"/>
      <c r="BS444" s="91"/>
      <c r="BT444" s="91"/>
      <c r="BU444" s="91"/>
      <c r="BV444" s="91"/>
      <c r="BW444" s="90"/>
      <c r="BX444" s="90"/>
      <c r="BY444" s="90"/>
      <c r="BZ444" s="92"/>
      <c r="CA444" s="92"/>
      <c r="CB444" s="92"/>
      <c r="CC444" s="92"/>
      <c r="CD444" s="92"/>
      <c r="CE444" s="92"/>
      <c r="CF444" s="92"/>
      <c r="CG444" s="92"/>
      <c r="CH444" s="92"/>
      <c r="CI444" s="92"/>
      <c r="CJ444" s="92"/>
      <c r="CK444" s="92"/>
      <c r="CL444" s="92"/>
      <c r="CM444" s="92"/>
      <c r="CN444" s="92"/>
      <c r="CO444" s="92"/>
      <c r="CP444" s="92"/>
      <c r="CQ444" s="92"/>
      <c r="CR444" s="92"/>
      <c r="CS444" s="53" t="s">
        <v>4696</v>
      </c>
      <c r="CT444" s="92"/>
      <c r="CU444" s="92"/>
      <c r="CV444" s="92"/>
      <c r="CW444" s="92"/>
      <c r="CX444" s="92"/>
      <c r="CY444" s="92"/>
      <c r="CZ444" s="92"/>
      <c r="DA444" s="92"/>
      <c r="DB444" s="92"/>
      <c r="DC444" s="92"/>
      <c r="DD444" s="92"/>
      <c r="DE444" s="92"/>
    </row>
    <row r="445" spans="34:109" hidden="1">
      <c r="AH445" s="90"/>
      <c r="AI445" s="90"/>
      <c r="AJ445" s="90"/>
      <c r="AK445" s="90"/>
      <c r="AL445" s="47" t="str">
        <f t="shared" si="12"/>
        <v/>
      </c>
      <c r="AM445" s="47" t="str">
        <f t="shared" si="13"/>
        <v/>
      </c>
      <c r="AO445" s="90"/>
      <c r="AP445" s="43">
        <v>443</v>
      </c>
      <c r="AQ445" s="91"/>
      <c r="AR445" s="91"/>
      <c r="AS445" s="91"/>
      <c r="AT445" s="91"/>
      <c r="AU445" s="91"/>
      <c r="AV445" s="91"/>
      <c r="AW445" s="91"/>
      <c r="AX445" s="91"/>
      <c r="AY445" s="91"/>
      <c r="AZ445" s="91"/>
      <c r="BA445" s="91"/>
      <c r="BB445" s="91"/>
      <c r="BC445" s="91"/>
      <c r="BD445" s="91"/>
      <c r="BE445" s="91"/>
      <c r="BF445" s="91"/>
      <c r="BG445" s="91"/>
      <c r="BH445" s="91"/>
      <c r="BI445" s="91"/>
      <c r="BJ445" s="51" t="s">
        <v>4697</v>
      </c>
      <c r="BK445" s="91"/>
      <c r="BL445" s="91"/>
      <c r="BM445" s="91"/>
      <c r="BN445" s="91"/>
      <c r="BO445" s="91"/>
      <c r="BP445" s="91"/>
      <c r="BQ445" s="91"/>
      <c r="BR445" s="91"/>
      <c r="BS445" s="91"/>
      <c r="BT445" s="91"/>
      <c r="BU445" s="91"/>
      <c r="BV445" s="91"/>
      <c r="BW445" s="90"/>
      <c r="BX445" s="90"/>
      <c r="BY445" s="90"/>
      <c r="BZ445" s="92"/>
      <c r="CA445" s="92"/>
      <c r="CB445" s="92"/>
      <c r="CC445" s="92"/>
      <c r="CD445" s="92"/>
      <c r="CE445" s="92"/>
      <c r="CF445" s="92"/>
      <c r="CG445" s="92"/>
      <c r="CH445" s="92"/>
      <c r="CI445" s="92"/>
      <c r="CJ445" s="92"/>
      <c r="CK445" s="92"/>
      <c r="CL445" s="92"/>
      <c r="CM445" s="92"/>
      <c r="CN445" s="92"/>
      <c r="CO445" s="92"/>
      <c r="CP445" s="92"/>
      <c r="CQ445" s="92"/>
      <c r="CR445" s="92"/>
      <c r="CS445" s="53" t="s">
        <v>4698</v>
      </c>
      <c r="CT445" s="92"/>
      <c r="CU445" s="92"/>
      <c r="CV445" s="92"/>
      <c r="CW445" s="92"/>
      <c r="CX445" s="92"/>
      <c r="CY445" s="92"/>
      <c r="CZ445" s="92"/>
      <c r="DA445" s="92"/>
      <c r="DB445" s="92"/>
      <c r="DC445" s="92"/>
      <c r="DD445" s="92"/>
      <c r="DE445" s="92"/>
    </row>
    <row r="446" spans="34:109" hidden="1">
      <c r="AH446" s="90"/>
      <c r="AI446" s="90"/>
      <c r="AJ446" s="90"/>
      <c r="AK446" s="90"/>
      <c r="AL446" s="47" t="str">
        <f t="shared" si="12"/>
        <v/>
      </c>
      <c r="AM446" s="47" t="str">
        <f t="shared" si="13"/>
        <v/>
      </c>
      <c r="AO446" s="90"/>
      <c r="AP446" s="43">
        <v>444</v>
      </c>
      <c r="AQ446" s="91"/>
      <c r="AR446" s="91"/>
      <c r="AS446" s="91"/>
      <c r="AT446" s="91"/>
      <c r="AU446" s="91"/>
      <c r="AV446" s="91"/>
      <c r="AW446" s="91"/>
      <c r="AX446" s="91"/>
      <c r="AY446" s="91"/>
      <c r="AZ446" s="91"/>
      <c r="BA446" s="91"/>
      <c r="BB446" s="91"/>
      <c r="BC446" s="91"/>
      <c r="BD446" s="91"/>
      <c r="BE446" s="91"/>
      <c r="BF446" s="91"/>
      <c r="BG446" s="91"/>
      <c r="BH446" s="91"/>
      <c r="BI446" s="91"/>
      <c r="BJ446" s="51" t="s">
        <v>4699</v>
      </c>
      <c r="BK446" s="91"/>
      <c r="BL446" s="91"/>
      <c r="BM446" s="91"/>
      <c r="BN446" s="91"/>
      <c r="BO446" s="91"/>
      <c r="BP446" s="91"/>
      <c r="BQ446" s="91"/>
      <c r="BR446" s="91"/>
      <c r="BS446" s="91"/>
      <c r="BT446" s="91"/>
      <c r="BU446" s="91"/>
      <c r="BV446" s="91"/>
      <c r="BW446" s="90"/>
      <c r="BX446" s="90"/>
      <c r="BY446" s="90"/>
      <c r="BZ446" s="92"/>
      <c r="CA446" s="92"/>
      <c r="CB446" s="92"/>
      <c r="CC446" s="92"/>
      <c r="CD446" s="92"/>
      <c r="CE446" s="92"/>
      <c r="CF446" s="92"/>
      <c r="CG446" s="92"/>
      <c r="CH446" s="92"/>
      <c r="CI446" s="92"/>
      <c r="CJ446" s="92"/>
      <c r="CK446" s="92"/>
      <c r="CL446" s="92"/>
      <c r="CM446" s="92"/>
      <c r="CN446" s="92"/>
      <c r="CO446" s="92"/>
      <c r="CP446" s="92"/>
      <c r="CQ446" s="92"/>
      <c r="CR446" s="92"/>
      <c r="CS446" s="53" t="s">
        <v>4700</v>
      </c>
      <c r="CT446" s="92"/>
      <c r="CU446" s="92"/>
      <c r="CV446" s="92"/>
      <c r="CW446" s="92"/>
      <c r="CX446" s="92"/>
      <c r="CY446" s="92"/>
      <c r="CZ446" s="92"/>
      <c r="DA446" s="92"/>
      <c r="DB446" s="92"/>
      <c r="DC446" s="92"/>
      <c r="DD446" s="92"/>
      <c r="DE446" s="92"/>
    </row>
    <row r="447" spans="34:109" hidden="1">
      <c r="AH447" s="90"/>
      <c r="AI447" s="90"/>
      <c r="AJ447" s="90"/>
      <c r="AK447" s="90"/>
      <c r="AL447" s="47" t="str">
        <f t="shared" si="12"/>
        <v/>
      </c>
      <c r="AM447" s="47" t="str">
        <f t="shared" si="13"/>
        <v/>
      </c>
      <c r="AO447" s="90"/>
      <c r="AP447" s="43">
        <v>445</v>
      </c>
      <c r="AQ447" s="91"/>
      <c r="AR447" s="91"/>
      <c r="AS447" s="91"/>
      <c r="AT447" s="91"/>
      <c r="AU447" s="91"/>
      <c r="AV447" s="91"/>
      <c r="AW447" s="91"/>
      <c r="AX447" s="91"/>
      <c r="AY447" s="91"/>
      <c r="AZ447" s="91"/>
      <c r="BA447" s="91"/>
      <c r="BB447" s="91"/>
      <c r="BC447" s="91"/>
      <c r="BD447" s="91"/>
      <c r="BE447" s="91"/>
      <c r="BF447" s="91"/>
      <c r="BG447" s="91"/>
      <c r="BH447" s="91"/>
      <c r="BI447" s="91"/>
      <c r="BJ447" s="51" t="s">
        <v>4701</v>
      </c>
      <c r="BK447" s="91"/>
      <c r="BL447" s="91"/>
      <c r="BM447" s="91"/>
      <c r="BN447" s="91"/>
      <c r="BO447" s="91"/>
      <c r="BP447" s="91"/>
      <c r="BQ447" s="91"/>
      <c r="BR447" s="91"/>
      <c r="BS447" s="91"/>
      <c r="BT447" s="91"/>
      <c r="BU447" s="91"/>
      <c r="BV447" s="91"/>
      <c r="BW447" s="90"/>
      <c r="BX447" s="90"/>
      <c r="BY447" s="90"/>
      <c r="BZ447" s="92"/>
      <c r="CA447" s="92"/>
      <c r="CB447" s="92"/>
      <c r="CC447" s="92"/>
      <c r="CD447" s="92"/>
      <c r="CE447" s="92"/>
      <c r="CF447" s="92"/>
      <c r="CG447" s="92"/>
      <c r="CH447" s="92"/>
      <c r="CI447" s="92"/>
      <c r="CJ447" s="92"/>
      <c r="CK447" s="92"/>
      <c r="CL447" s="92"/>
      <c r="CM447" s="92"/>
      <c r="CN447" s="92"/>
      <c r="CO447" s="92"/>
      <c r="CP447" s="92"/>
      <c r="CQ447" s="92"/>
      <c r="CR447" s="92"/>
      <c r="CS447" s="53" t="s">
        <v>4702</v>
      </c>
      <c r="CT447" s="92"/>
      <c r="CU447" s="92"/>
      <c r="CV447" s="92"/>
      <c r="CW447" s="92"/>
      <c r="CX447" s="92"/>
      <c r="CY447" s="92"/>
      <c r="CZ447" s="92"/>
      <c r="DA447" s="92"/>
      <c r="DB447" s="92"/>
      <c r="DC447" s="92"/>
      <c r="DD447" s="92"/>
      <c r="DE447" s="92"/>
    </row>
    <row r="448" spans="34:109" hidden="1">
      <c r="AH448" s="90"/>
      <c r="AI448" s="90"/>
      <c r="AJ448" s="90"/>
      <c r="AK448" s="90"/>
      <c r="AL448" s="47" t="str">
        <f t="shared" si="12"/>
        <v/>
      </c>
      <c r="AM448" s="47" t="str">
        <f t="shared" si="13"/>
        <v/>
      </c>
      <c r="AO448" s="90"/>
      <c r="AP448" s="43">
        <v>446</v>
      </c>
      <c r="AQ448" s="91"/>
      <c r="AR448" s="91"/>
      <c r="AS448" s="91"/>
      <c r="AT448" s="91"/>
      <c r="AU448" s="91"/>
      <c r="AV448" s="91"/>
      <c r="AW448" s="91"/>
      <c r="AX448" s="91"/>
      <c r="AY448" s="91"/>
      <c r="AZ448" s="91"/>
      <c r="BA448" s="91"/>
      <c r="BB448" s="91"/>
      <c r="BC448" s="91"/>
      <c r="BD448" s="91"/>
      <c r="BE448" s="91"/>
      <c r="BF448" s="91"/>
      <c r="BG448" s="91"/>
      <c r="BH448" s="91"/>
      <c r="BI448" s="91"/>
      <c r="BJ448" s="51" t="s">
        <v>4703</v>
      </c>
      <c r="BK448" s="91"/>
      <c r="BL448" s="91"/>
      <c r="BM448" s="91"/>
      <c r="BN448" s="91"/>
      <c r="BO448" s="91"/>
      <c r="BP448" s="91"/>
      <c r="BQ448" s="91"/>
      <c r="BR448" s="91"/>
      <c r="BS448" s="91"/>
      <c r="BT448" s="91"/>
      <c r="BU448" s="91"/>
      <c r="BV448" s="91"/>
      <c r="BW448" s="90"/>
      <c r="BX448" s="90"/>
      <c r="BY448" s="90"/>
      <c r="BZ448" s="92"/>
      <c r="CA448" s="92"/>
      <c r="CB448" s="92"/>
      <c r="CC448" s="92"/>
      <c r="CD448" s="92"/>
      <c r="CE448" s="92"/>
      <c r="CF448" s="92"/>
      <c r="CG448" s="92"/>
      <c r="CH448" s="92"/>
      <c r="CI448" s="92"/>
      <c r="CJ448" s="92"/>
      <c r="CK448" s="92"/>
      <c r="CL448" s="92"/>
      <c r="CM448" s="92"/>
      <c r="CN448" s="92"/>
      <c r="CO448" s="92"/>
      <c r="CP448" s="92"/>
      <c r="CQ448" s="92"/>
      <c r="CR448" s="92"/>
      <c r="CS448" s="53" t="s">
        <v>4704</v>
      </c>
      <c r="CT448" s="92"/>
      <c r="CU448" s="92"/>
      <c r="CV448" s="92"/>
      <c r="CW448" s="92"/>
      <c r="CX448" s="92"/>
      <c r="CY448" s="92"/>
      <c r="CZ448" s="92"/>
      <c r="DA448" s="92"/>
      <c r="DB448" s="92"/>
      <c r="DC448" s="92"/>
      <c r="DD448" s="92"/>
      <c r="DE448" s="92"/>
    </row>
    <row r="449" spans="34:109" hidden="1">
      <c r="AH449" s="90"/>
      <c r="AI449" s="90"/>
      <c r="AJ449" s="90"/>
      <c r="AK449" s="90"/>
      <c r="AL449" s="47" t="str">
        <f t="shared" si="12"/>
        <v/>
      </c>
      <c r="AM449" s="47" t="str">
        <f t="shared" si="13"/>
        <v/>
      </c>
      <c r="AO449" s="90"/>
      <c r="AP449" s="43">
        <v>447</v>
      </c>
      <c r="AQ449" s="91"/>
      <c r="AR449" s="91"/>
      <c r="AS449" s="91"/>
      <c r="AT449" s="91"/>
      <c r="AU449" s="91"/>
      <c r="AV449" s="91"/>
      <c r="AW449" s="91"/>
      <c r="AX449" s="91"/>
      <c r="AY449" s="91"/>
      <c r="AZ449" s="91"/>
      <c r="BA449" s="91"/>
      <c r="BB449" s="91"/>
      <c r="BC449" s="91"/>
      <c r="BD449" s="91"/>
      <c r="BE449" s="91"/>
      <c r="BF449" s="91"/>
      <c r="BG449" s="91"/>
      <c r="BH449" s="91"/>
      <c r="BI449" s="91"/>
      <c r="BJ449" s="51" t="s">
        <v>4705</v>
      </c>
      <c r="BK449" s="91"/>
      <c r="BL449" s="91"/>
      <c r="BM449" s="91"/>
      <c r="BN449" s="91"/>
      <c r="BO449" s="91"/>
      <c r="BP449" s="91"/>
      <c r="BQ449" s="91"/>
      <c r="BR449" s="91"/>
      <c r="BS449" s="91"/>
      <c r="BT449" s="91"/>
      <c r="BU449" s="91"/>
      <c r="BV449" s="91"/>
      <c r="BW449" s="90"/>
      <c r="BX449" s="90"/>
      <c r="BY449" s="90"/>
      <c r="BZ449" s="92"/>
      <c r="CA449" s="92"/>
      <c r="CB449" s="92"/>
      <c r="CC449" s="92"/>
      <c r="CD449" s="92"/>
      <c r="CE449" s="92"/>
      <c r="CF449" s="92"/>
      <c r="CG449" s="92"/>
      <c r="CH449" s="92"/>
      <c r="CI449" s="92"/>
      <c r="CJ449" s="92"/>
      <c r="CK449" s="92"/>
      <c r="CL449" s="92"/>
      <c r="CM449" s="92"/>
      <c r="CN449" s="92"/>
      <c r="CO449" s="92"/>
      <c r="CP449" s="92"/>
      <c r="CQ449" s="92"/>
      <c r="CR449" s="92"/>
      <c r="CS449" s="53" t="s">
        <v>4706</v>
      </c>
      <c r="CT449" s="92"/>
      <c r="CU449" s="92"/>
      <c r="CV449" s="92"/>
      <c r="CW449" s="92"/>
      <c r="CX449" s="92"/>
      <c r="CY449" s="92"/>
      <c r="CZ449" s="92"/>
      <c r="DA449" s="92"/>
      <c r="DB449" s="92"/>
      <c r="DC449" s="92"/>
      <c r="DD449" s="92"/>
      <c r="DE449" s="92"/>
    </row>
    <row r="450" spans="34:109" hidden="1">
      <c r="AH450" s="90"/>
      <c r="AI450" s="90"/>
      <c r="AJ450" s="90"/>
      <c r="AK450" s="90"/>
      <c r="AL450" s="47" t="str">
        <f t="shared" si="12"/>
        <v/>
      </c>
      <c r="AM450" s="47" t="str">
        <f t="shared" si="13"/>
        <v/>
      </c>
      <c r="AO450" s="90"/>
      <c r="AP450" s="43">
        <v>448</v>
      </c>
      <c r="AQ450" s="91"/>
      <c r="AR450" s="91"/>
      <c r="AS450" s="91"/>
      <c r="AT450" s="91"/>
      <c r="AU450" s="91"/>
      <c r="AV450" s="91"/>
      <c r="AW450" s="91"/>
      <c r="AX450" s="91"/>
      <c r="AY450" s="91"/>
      <c r="AZ450" s="91"/>
      <c r="BA450" s="91"/>
      <c r="BB450" s="91"/>
      <c r="BC450" s="91"/>
      <c r="BD450" s="91"/>
      <c r="BE450" s="91"/>
      <c r="BF450" s="91"/>
      <c r="BG450" s="91"/>
      <c r="BH450" s="91"/>
      <c r="BI450" s="91"/>
      <c r="BJ450" s="51" t="s">
        <v>4707</v>
      </c>
      <c r="BK450" s="91"/>
      <c r="BL450" s="91"/>
      <c r="BM450" s="91"/>
      <c r="BN450" s="91"/>
      <c r="BO450" s="91"/>
      <c r="BP450" s="91"/>
      <c r="BQ450" s="91"/>
      <c r="BR450" s="91"/>
      <c r="BS450" s="91"/>
      <c r="BT450" s="91"/>
      <c r="BU450" s="91"/>
      <c r="BV450" s="91"/>
      <c r="BW450" s="90"/>
      <c r="BX450" s="90"/>
      <c r="BY450" s="90"/>
      <c r="BZ450" s="92"/>
      <c r="CA450" s="92"/>
      <c r="CB450" s="92"/>
      <c r="CC450" s="92"/>
      <c r="CD450" s="92"/>
      <c r="CE450" s="92"/>
      <c r="CF450" s="92"/>
      <c r="CG450" s="92"/>
      <c r="CH450" s="92"/>
      <c r="CI450" s="92"/>
      <c r="CJ450" s="92"/>
      <c r="CK450" s="92"/>
      <c r="CL450" s="92"/>
      <c r="CM450" s="92"/>
      <c r="CN450" s="92"/>
      <c r="CO450" s="92"/>
      <c r="CP450" s="92"/>
      <c r="CQ450" s="92"/>
      <c r="CR450" s="92"/>
      <c r="CS450" s="53" t="s">
        <v>4708</v>
      </c>
      <c r="CT450" s="92"/>
      <c r="CU450" s="92"/>
      <c r="CV450" s="92"/>
      <c r="CW450" s="92"/>
      <c r="CX450" s="92"/>
      <c r="CY450" s="92"/>
      <c r="CZ450" s="92"/>
      <c r="DA450" s="92"/>
      <c r="DB450" s="92"/>
      <c r="DC450" s="92"/>
      <c r="DD450" s="92"/>
      <c r="DE450" s="92"/>
    </row>
    <row r="451" spans="34:109" hidden="1">
      <c r="AH451" s="90"/>
      <c r="AI451" s="90"/>
      <c r="AJ451" s="90"/>
      <c r="AK451" s="90"/>
      <c r="AL451" s="47" t="str">
        <f t="shared" si="12"/>
        <v/>
      </c>
      <c r="AM451" s="47" t="str">
        <f t="shared" si="13"/>
        <v/>
      </c>
      <c r="AO451" s="90"/>
      <c r="AP451" s="43">
        <v>449</v>
      </c>
      <c r="AQ451" s="91"/>
      <c r="AR451" s="91"/>
      <c r="AS451" s="91"/>
      <c r="AT451" s="91"/>
      <c r="AU451" s="91"/>
      <c r="AV451" s="91"/>
      <c r="AW451" s="91"/>
      <c r="AX451" s="91"/>
      <c r="AY451" s="91"/>
      <c r="AZ451" s="91"/>
      <c r="BA451" s="91"/>
      <c r="BB451" s="91"/>
      <c r="BC451" s="91"/>
      <c r="BD451" s="91"/>
      <c r="BE451" s="91"/>
      <c r="BF451" s="91"/>
      <c r="BG451" s="91"/>
      <c r="BH451" s="91"/>
      <c r="BI451" s="91"/>
      <c r="BJ451" s="51" t="s">
        <v>4709</v>
      </c>
      <c r="BK451" s="91"/>
      <c r="BL451" s="91"/>
      <c r="BM451" s="91"/>
      <c r="BN451" s="91"/>
      <c r="BO451" s="91"/>
      <c r="BP451" s="91"/>
      <c r="BQ451" s="91"/>
      <c r="BR451" s="91"/>
      <c r="BS451" s="91"/>
      <c r="BT451" s="91"/>
      <c r="BU451" s="91"/>
      <c r="BV451" s="91"/>
      <c r="BW451" s="90"/>
      <c r="BX451" s="90"/>
      <c r="BY451" s="90"/>
      <c r="BZ451" s="92"/>
      <c r="CA451" s="92"/>
      <c r="CB451" s="92"/>
      <c r="CC451" s="92"/>
      <c r="CD451" s="92"/>
      <c r="CE451" s="92"/>
      <c r="CF451" s="92"/>
      <c r="CG451" s="92"/>
      <c r="CH451" s="92"/>
      <c r="CI451" s="92"/>
      <c r="CJ451" s="92"/>
      <c r="CK451" s="92"/>
      <c r="CL451" s="92"/>
      <c r="CM451" s="92"/>
      <c r="CN451" s="92"/>
      <c r="CO451" s="92"/>
      <c r="CP451" s="92"/>
      <c r="CQ451" s="92"/>
      <c r="CR451" s="92"/>
      <c r="CS451" s="53" t="s">
        <v>4710</v>
      </c>
      <c r="CT451" s="92"/>
      <c r="CU451" s="92"/>
      <c r="CV451" s="92"/>
      <c r="CW451" s="92"/>
      <c r="CX451" s="92"/>
      <c r="CY451" s="92"/>
      <c r="CZ451" s="92"/>
      <c r="DA451" s="92"/>
      <c r="DB451" s="92"/>
      <c r="DC451" s="92"/>
      <c r="DD451" s="92"/>
      <c r="DE451" s="92"/>
    </row>
    <row r="452" spans="34:109" hidden="1">
      <c r="AH452" s="90"/>
      <c r="AI452" s="90"/>
      <c r="AJ452" s="90"/>
      <c r="AK452" s="90"/>
      <c r="AL452" s="47" t="str">
        <f t="shared" ref="AL452:AL515" si="14">IFERROR(IF(HLOOKUP($N$10, $BZ$3:$DE$574, $AP452, FALSE )="", "", HLOOKUP($N$10, $BZ$3:$DE$574, $AP452, FALSE)), "")</f>
        <v/>
      </c>
      <c r="AM452" s="47" t="str">
        <f t="shared" ref="AM452:AM515" si="15">IFERROR(IF(AL452="", "", HLOOKUP($N$10, $AQ$3:$BV$574, AP452, FALSE)), "")</f>
        <v/>
      </c>
      <c r="AO452" s="90"/>
      <c r="AP452" s="43">
        <v>450</v>
      </c>
      <c r="AQ452" s="91"/>
      <c r="AR452" s="91"/>
      <c r="AS452" s="91"/>
      <c r="AT452" s="91"/>
      <c r="AU452" s="91"/>
      <c r="AV452" s="91"/>
      <c r="AW452" s="91"/>
      <c r="AX452" s="91"/>
      <c r="AY452" s="91"/>
      <c r="AZ452" s="91"/>
      <c r="BA452" s="91"/>
      <c r="BB452" s="91"/>
      <c r="BC452" s="91"/>
      <c r="BD452" s="91"/>
      <c r="BE452" s="91"/>
      <c r="BF452" s="91"/>
      <c r="BG452" s="91"/>
      <c r="BH452" s="91"/>
      <c r="BI452" s="91"/>
      <c r="BJ452" s="51" t="s">
        <v>4711</v>
      </c>
      <c r="BK452" s="91"/>
      <c r="BL452" s="91"/>
      <c r="BM452" s="91"/>
      <c r="BN452" s="91"/>
      <c r="BO452" s="91"/>
      <c r="BP452" s="91"/>
      <c r="BQ452" s="91"/>
      <c r="BR452" s="91"/>
      <c r="BS452" s="91"/>
      <c r="BT452" s="91"/>
      <c r="BU452" s="91"/>
      <c r="BV452" s="91"/>
      <c r="BW452" s="90"/>
      <c r="BX452" s="90"/>
      <c r="BY452" s="90"/>
      <c r="BZ452" s="92"/>
      <c r="CA452" s="92"/>
      <c r="CB452" s="92"/>
      <c r="CC452" s="92"/>
      <c r="CD452" s="92"/>
      <c r="CE452" s="92"/>
      <c r="CF452" s="92"/>
      <c r="CG452" s="92"/>
      <c r="CH452" s="92"/>
      <c r="CI452" s="92"/>
      <c r="CJ452" s="92"/>
      <c r="CK452" s="92"/>
      <c r="CL452" s="92"/>
      <c r="CM452" s="92"/>
      <c r="CN452" s="92"/>
      <c r="CO452" s="92"/>
      <c r="CP452" s="92"/>
      <c r="CQ452" s="92"/>
      <c r="CR452" s="92"/>
      <c r="CS452" s="53" t="s">
        <v>4712</v>
      </c>
      <c r="CT452" s="92"/>
      <c r="CU452" s="92"/>
      <c r="CV452" s="92"/>
      <c r="CW452" s="92"/>
      <c r="CX452" s="92"/>
      <c r="CY452" s="92"/>
      <c r="CZ452" s="92"/>
      <c r="DA452" s="92"/>
      <c r="DB452" s="92"/>
      <c r="DC452" s="92"/>
      <c r="DD452" s="92"/>
      <c r="DE452" s="92"/>
    </row>
    <row r="453" spans="34:109" hidden="1">
      <c r="AH453" s="90"/>
      <c r="AI453" s="90"/>
      <c r="AJ453" s="90"/>
      <c r="AK453" s="90"/>
      <c r="AL453" s="47" t="str">
        <f t="shared" si="14"/>
        <v/>
      </c>
      <c r="AM453" s="47" t="str">
        <f t="shared" si="15"/>
        <v/>
      </c>
      <c r="AO453" s="90"/>
      <c r="AP453" s="43">
        <v>451</v>
      </c>
      <c r="AQ453" s="91"/>
      <c r="AR453" s="91"/>
      <c r="AS453" s="91"/>
      <c r="AT453" s="91"/>
      <c r="AU453" s="91"/>
      <c r="AV453" s="91"/>
      <c r="AW453" s="91"/>
      <c r="AX453" s="91"/>
      <c r="AY453" s="91"/>
      <c r="AZ453" s="91"/>
      <c r="BA453" s="91"/>
      <c r="BB453" s="91"/>
      <c r="BC453" s="91"/>
      <c r="BD453" s="91"/>
      <c r="BE453" s="91"/>
      <c r="BF453" s="91"/>
      <c r="BG453" s="91"/>
      <c r="BH453" s="91"/>
      <c r="BI453" s="91"/>
      <c r="BJ453" s="51" t="s">
        <v>4713</v>
      </c>
      <c r="BK453" s="91"/>
      <c r="BL453" s="91"/>
      <c r="BM453" s="91"/>
      <c r="BN453" s="91"/>
      <c r="BO453" s="91"/>
      <c r="BP453" s="91"/>
      <c r="BQ453" s="91"/>
      <c r="BR453" s="91"/>
      <c r="BS453" s="91"/>
      <c r="BT453" s="91"/>
      <c r="BU453" s="91"/>
      <c r="BV453" s="91"/>
      <c r="BW453" s="90"/>
      <c r="BX453" s="90"/>
      <c r="BY453" s="90"/>
      <c r="BZ453" s="92"/>
      <c r="CA453" s="92"/>
      <c r="CB453" s="92"/>
      <c r="CC453" s="92"/>
      <c r="CD453" s="92"/>
      <c r="CE453" s="92"/>
      <c r="CF453" s="92"/>
      <c r="CG453" s="92"/>
      <c r="CH453" s="92"/>
      <c r="CI453" s="92"/>
      <c r="CJ453" s="92"/>
      <c r="CK453" s="92"/>
      <c r="CL453" s="92"/>
      <c r="CM453" s="92"/>
      <c r="CN453" s="92"/>
      <c r="CO453" s="92"/>
      <c r="CP453" s="92"/>
      <c r="CQ453" s="92"/>
      <c r="CR453" s="92"/>
      <c r="CS453" s="53" t="s">
        <v>4714</v>
      </c>
      <c r="CT453" s="92"/>
      <c r="CU453" s="92"/>
      <c r="CV453" s="92"/>
      <c r="CW453" s="92"/>
      <c r="CX453" s="92"/>
      <c r="CY453" s="92"/>
      <c r="CZ453" s="92"/>
      <c r="DA453" s="92"/>
      <c r="DB453" s="92"/>
      <c r="DC453" s="92"/>
      <c r="DD453" s="92"/>
      <c r="DE453" s="92"/>
    </row>
    <row r="454" spans="34:109" hidden="1">
      <c r="AH454" s="90"/>
      <c r="AI454" s="90"/>
      <c r="AJ454" s="90"/>
      <c r="AK454" s="90"/>
      <c r="AL454" s="47" t="str">
        <f t="shared" si="14"/>
        <v/>
      </c>
      <c r="AM454" s="47" t="str">
        <f t="shared" si="15"/>
        <v/>
      </c>
      <c r="AO454" s="90"/>
      <c r="AP454" s="43">
        <v>452</v>
      </c>
      <c r="AQ454" s="91"/>
      <c r="AR454" s="91"/>
      <c r="AS454" s="91"/>
      <c r="AT454" s="91"/>
      <c r="AU454" s="91"/>
      <c r="AV454" s="91"/>
      <c r="AW454" s="91"/>
      <c r="AX454" s="91"/>
      <c r="AY454" s="91"/>
      <c r="AZ454" s="91"/>
      <c r="BA454" s="91"/>
      <c r="BB454" s="91"/>
      <c r="BC454" s="91"/>
      <c r="BD454" s="91"/>
      <c r="BE454" s="91"/>
      <c r="BF454" s="91"/>
      <c r="BG454" s="91"/>
      <c r="BH454" s="91"/>
      <c r="BI454" s="91"/>
      <c r="BJ454" s="51" t="s">
        <v>4715</v>
      </c>
      <c r="BK454" s="91"/>
      <c r="BL454" s="91"/>
      <c r="BM454" s="91"/>
      <c r="BN454" s="91"/>
      <c r="BO454" s="91"/>
      <c r="BP454" s="91"/>
      <c r="BQ454" s="91"/>
      <c r="BR454" s="91"/>
      <c r="BS454" s="91"/>
      <c r="BT454" s="91"/>
      <c r="BU454" s="91"/>
      <c r="BV454" s="91"/>
      <c r="BW454" s="90"/>
      <c r="BX454" s="90"/>
      <c r="BY454" s="90"/>
      <c r="BZ454" s="92"/>
      <c r="CA454" s="92"/>
      <c r="CB454" s="92"/>
      <c r="CC454" s="92"/>
      <c r="CD454" s="92"/>
      <c r="CE454" s="92"/>
      <c r="CF454" s="92"/>
      <c r="CG454" s="92"/>
      <c r="CH454" s="92"/>
      <c r="CI454" s="92"/>
      <c r="CJ454" s="92"/>
      <c r="CK454" s="92"/>
      <c r="CL454" s="92"/>
      <c r="CM454" s="92"/>
      <c r="CN454" s="92"/>
      <c r="CO454" s="92"/>
      <c r="CP454" s="92"/>
      <c r="CQ454" s="92"/>
      <c r="CR454" s="92"/>
      <c r="CS454" s="53" t="s">
        <v>4716</v>
      </c>
      <c r="CT454" s="92"/>
      <c r="CU454" s="92"/>
      <c r="CV454" s="92"/>
      <c r="CW454" s="92"/>
      <c r="CX454" s="92"/>
      <c r="CY454" s="92"/>
      <c r="CZ454" s="92"/>
      <c r="DA454" s="92"/>
      <c r="DB454" s="92"/>
      <c r="DC454" s="92"/>
      <c r="DD454" s="92"/>
      <c r="DE454" s="92"/>
    </row>
    <row r="455" spans="34:109" hidden="1">
      <c r="AH455" s="90"/>
      <c r="AI455" s="90"/>
      <c r="AJ455" s="90"/>
      <c r="AK455" s="90"/>
      <c r="AL455" s="47" t="str">
        <f t="shared" si="14"/>
        <v/>
      </c>
      <c r="AM455" s="47" t="str">
        <f t="shared" si="15"/>
        <v/>
      </c>
      <c r="AO455" s="90"/>
      <c r="AP455" s="43">
        <v>453</v>
      </c>
      <c r="AQ455" s="91"/>
      <c r="AR455" s="91"/>
      <c r="AS455" s="91"/>
      <c r="AT455" s="91"/>
      <c r="AU455" s="91"/>
      <c r="AV455" s="91"/>
      <c r="AW455" s="91"/>
      <c r="AX455" s="91"/>
      <c r="AY455" s="91"/>
      <c r="AZ455" s="91"/>
      <c r="BA455" s="91"/>
      <c r="BB455" s="91"/>
      <c r="BC455" s="91"/>
      <c r="BD455" s="91"/>
      <c r="BE455" s="91"/>
      <c r="BF455" s="91"/>
      <c r="BG455" s="91"/>
      <c r="BH455" s="91"/>
      <c r="BI455" s="91"/>
      <c r="BJ455" s="51" t="s">
        <v>4717</v>
      </c>
      <c r="BK455" s="91"/>
      <c r="BL455" s="91"/>
      <c r="BM455" s="91"/>
      <c r="BN455" s="91"/>
      <c r="BO455" s="91"/>
      <c r="BP455" s="91"/>
      <c r="BQ455" s="91"/>
      <c r="BR455" s="91"/>
      <c r="BS455" s="91"/>
      <c r="BT455" s="91"/>
      <c r="BU455" s="91"/>
      <c r="BV455" s="91"/>
      <c r="BW455" s="90"/>
      <c r="BX455" s="90"/>
      <c r="BY455" s="90"/>
      <c r="BZ455" s="92"/>
      <c r="CA455" s="92"/>
      <c r="CB455" s="92"/>
      <c r="CC455" s="92"/>
      <c r="CD455" s="92"/>
      <c r="CE455" s="92"/>
      <c r="CF455" s="92"/>
      <c r="CG455" s="92"/>
      <c r="CH455" s="92"/>
      <c r="CI455" s="92"/>
      <c r="CJ455" s="92"/>
      <c r="CK455" s="92"/>
      <c r="CL455" s="92"/>
      <c r="CM455" s="92"/>
      <c r="CN455" s="92"/>
      <c r="CO455" s="92"/>
      <c r="CP455" s="92"/>
      <c r="CQ455" s="92"/>
      <c r="CR455" s="92"/>
      <c r="CS455" s="53" t="s">
        <v>4718</v>
      </c>
      <c r="CT455" s="92"/>
      <c r="CU455" s="92"/>
      <c r="CV455" s="92"/>
      <c r="CW455" s="92"/>
      <c r="CX455" s="92"/>
      <c r="CY455" s="92"/>
      <c r="CZ455" s="92"/>
      <c r="DA455" s="92"/>
      <c r="DB455" s="92"/>
      <c r="DC455" s="92"/>
      <c r="DD455" s="92"/>
      <c r="DE455" s="92"/>
    </row>
    <row r="456" spans="34:109" hidden="1">
      <c r="AH456" s="90"/>
      <c r="AI456" s="90"/>
      <c r="AJ456" s="90"/>
      <c r="AK456" s="90"/>
      <c r="AL456" s="47" t="str">
        <f t="shared" si="14"/>
        <v/>
      </c>
      <c r="AM456" s="47" t="str">
        <f t="shared" si="15"/>
        <v/>
      </c>
      <c r="AO456" s="90"/>
      <c r="AP456" s="43">
        <v>454</v>
      </c>
      <c r="AQ456" s="91"/>
      <c r="AR456" s="91"/>
      <c r="AS456" s="91"/>
      <c r="AT456" s="91"/>
      <c r="AU456" s="91"/>
      <c r="AV456" s="91"/>
      <c r="AW456" s="91"/>
      <c r="AX456" s="91"/>
      <c r="AY456" s="91"/>
      <c r="AZ456" s="91"/>
      <c r="BA456" s="91"/>
      <c r="BB456" s="91"/>
      <c r="BC456" s="91"/>
      <c r="BD456" s="91"/>
      <c r="BE456" s="91"/>
      <c r="BF456" s="91"/>
      <c r="BG456" s="91"/>
      <c r="BH456" s="91"/>
      <c r="BI456" s="91"/>
      <c r="BJ456" s="51" t="s">
        <v>4719</v>
      </c>
      <c r="BK456" s="91"/>
      <c r="BL456" s="91"/>
      <c r="BM456" s="91"/>
      <c r="BN456" s="91"/>
      <c r="BO456" s="91"/>
      <c r="BP456" s="91"/>
      <c r="BQ456" s="91"/>
      <c r="BR456" s="91"/>
      <c r="BS456" s="91"/>
      <c r="BT456" s="91"/>
      <c r="BU456" s="91"/>
      <c r="BV456" s="91"/>
      <c r="BW456" s="90"/>
      <c r="BX456" s="90"/>
      <c r="BY456" s="90"/>
      <c r="BZ456" s="92"/>
      <c r="CA456" s="92"/>
      <c r="CB456" s="92"/>
      <c r="CC456" s="92"/>
      <c r="CD456" s="92"/>
      <c r="CE456" s="92"/>
      <c r="CF456" s="92"/>
      <c r="CG456" s="92"/>
      <c r="CH456" s="92"/>
      <c r="CI456" s="92"/>
      <c r="CJ456" s="92"/>
      <c r="CK456" s="92"/>
      <c r="CL456" s="92"/>
      <c r="CM456" s="92"/>
      <c r="CN456" s="92"/>
      <c r="CO456" s="92"/>
      <c r="CP456" s="92"/>
      <c r="CQ456" s="92"/>
      <c r="CR456" s="92"/>
      <c r="CS456" s="53" t="s">
        <v>4720</v>
      </c>
      <c r="CT456" s="92"/>
      <c r="CU456" s="92"/>
      <c r="CV456" s="92"/>
      <c r="CW456" s="92"/>
      <c r="CX456" s="92"/>
      <c r="CY456" s="92"/>
      <c r="CZ456" s="92"/>
      <c r="DA456" s="92"/>
      <c r="DB456" s="92"/>
      <c r="DC456" s="92"/>
      <c r="DD456" s="92"/>
      <c r="DE456" s="92"/>
    </row>
    <row r="457" spans="34:109" hidden="1">
      <c r="AH457" s="90"/>
      <c r="AI457" s="90"/>
      <c r="AJ457" s="90"/>
      <c r="AK457" s="90"/>
      <c r="AL457" s="47" t="str">
        <f t="shared" si="14"/>
        <v/>
      </c>
      <c r="AM457" s="47" t="str">
        <f t="shared" si="15"/>
        <v/>
      </c>
      <c r="AO457" s="90"/>
      <c r="AP457" s="43">
        <v>455</v>
      </c>
      <c r="AQ457" s="91"/>
      <c r="AR457" s="91"/>
      <c r="AS457" s="91"/>
      <c r="AT457" s="91"/>
      <c r="AU457" s="91"/>
      <c r="AV457" s="91"/>
      <c r="AW457" s="91"/>
      <c r="AX457" s="91"/>
      <c r="AY457" s="91"/>
      <c r="AZ457" s="91"/>
      <c r="BA457" s="91"/>
      <c r="BB457" s="91"/>
      <c r="BC457" s="91"/>
      <c r="BD457" s="91"/>
      <c r="BE457" s="91"/>
      <c r="BF457" s="91"/>
      <c r="BG457" s="91"/>
      <c r="BH457" s="91"/>
      <c r="BI457" s="91"/>
      <c r="BJ457" s="51" t="s">
        <v>4721</v>
      </c>
      <c r="BK457" s="91"/>
      <c r="BL457" s="91"/>
      <c r="BM457" s="91"/>
      <c r="BN457" s="91"/>
      <c r="BO457" s="91"/>
      <c r="BP457" s="91"/>
      <c r="BQ457" s="91"/>
      <c r="BR457" s="91"/>
      <c r="BS457" s="91"/>
      <c r="BT457" s="91"/>
      <c r="BU457" s="91"/>
      <c r="BV457" s="91"/>
      <c r="BW457" s="90"/>
      <c r="BX457" s="90"/>
      <c r="BY457" s="90"/>
      <c r="BZ457" s="92"/>
      <c r="CA457" s="92"/>
      <c r="CB457" s="92"/>
      <c r="CC457" s="92"/>
      <c r="CD457" s="92"/>
      <c r="CE457" s="92"/>
      <c r="CF457" s="92"/>
      <c r="CG457" s="92"/>
      <c r="CH457" s="92"/>
      <c r="CI457" s="92"/>
      <c r="CJ457" s="92"/>
      <c r="CK457" s="92"/>
      <c r="CL457" s="92"/>
      <c r="CM457" s="92"/>
      <c r="CN457" s="92"/>
      <c r="CO457" s="92"/>
      <c r="CP457" s="92"/>
      <c r="CQ457" s="92"/>
      <c r="CR457" s="92"/>
      <c r="CS457" s="53" t="s">
        <v>4722</v>
      </c>
      <c r="CT457" s="92"/>
      <c r="CU457" s="92"/>
      <c r="CV457" s="92"/>
      <c r="CW457" s="92"/>
      <c r="CX457" s="92"/>
      <c r="CY457" s="92"/>
      <c r="CZ457" s="92"/>
      <c r="DA457" s="92"/>
      <c r="DB457" s="92"/>
      <c r="DC457" s="92"/>
      <c r="DD457" s="92"/>
      <c r="DE457" s="92"/>
    </row>
    <row r="458" spans="34:109" hidden="1">
      <c r="AH458" s="90"/>
      <c r="AI458" s="90"/>
      <c r="AJ458" s="90"/>
      <c r="AK458" s="90"/>
      <c r="AL458" s="47" t="str">
        <f t="shared" si="14"/>
        <v/>
      </c>
      <c r="AM458" s="47" t="str">
        <f t="shared" si="15"/>
        <v/>
      </c>
      <c r="AO458" s="90"/>
      <c r="AP458" s="43">
        <v>456</v>
      </c>
      <c r="AQ458" s="91"/>
      <c r="AR458" s="91"/>
      <c r="AS458" s="91"/>
      <c r="AT458" s="91"/>
      <c r="AU458" s="91"/>
      <c r="AV458" s="91"/>
      <c r="AW458" s="91"/>
      <c r="AX458" s="91"/>
      <c r="AY458" s="91"/>
      <c r="AZ458" s="91"/>
      <c r="BA458" s="91"/>
      <c r="BB458" s="91"/>
      <c r="BC458" s="91"/>
      <c r="BD458" s="91"/>
      <c r="BE458" s="91"/>
      <c r="BF458" s="91"/>
      <c r="BG458" s="91"/>
      <c r="BH458" s="91"/>
      <c r="BI458" s="91"/>
      <c r="BJ458" s="51" t="s">
        <v>4723</v>
      </c>
      <c r="BK458" s="91"/>
      <c r="BL458" s="91"/>
      <c r="BM458" s="91"/>
      <c r="BN458" s="91"/>
      <c r="BO458" s="91"/>
      <c r="BP458" s="91"/>
      <c r="BQ458" s="91"/>
      <c r="BR458" s="91"/>
      <c r="BS458" s="91"/>
      <c r="BT458" s="91"/>
      <c r="BU458" s="91"/>
      <c r="BV458" s="91"/>
      <c r="BW458" s="90"/>
      <c r="BX458" s="90"/>
      <c r="BY458" s="90"/>
      <c r="BZ458" s="92"/>
      <c r="CA458" s="92"/>
      <c r="CB458" s="92"/>
      <c r="CC458" s="92"/>
      <c r="CD458" s="92"/>
      <c r="CE458" s="92"/>
      <c r="CF458" s="92"/>
      <c r="CG458" s="92"/>
      <c r="CH458" s="92"/>
      <c r="CI458" s="92"/>
      <c r="CJ458" s="92"/>
      <c r="CK458" s="92"/>
      <c r="CL458" s="92"/>
      <c r="CM458" s="92"/>
      <c r="CN458" s="92"/>
      <c r="CO458" s="92"/>
      <c r="CP458" s="92"/>
      <c r="CQ458" s="92"/>
      <c r="CR458" s="92"/>
      <c r="CS458" s="53" t="s">
        <v>4724</v>
      </c>
      <c r="CT458" s="92"/>
      <c r="CU458" s="92"/>
      <c r="CV458" s="92"/>
      <c r="CW458" s="92"/>
      <c r="CX458" s="92"/>
      <c r="CY458" s="92"/>
      <c r="CZ458" s="92"/>
      <c r="DA458" s="92"/>
      <c r="DB458" s="92"/>
      <c r="DC458" s="92"/>
      <c r="DD458" s="92"/>
      <c r="DE458" s="92"/>
    </row>
    <row r="459" spans="34:109" hidden="1">
      <c r="AH459" s="90"/>
      <c r="AI459" s="90"/>
      <c r="AJ459" s="90"/>
      <c r="AK459" s="90"/>
      <c r="AL459" s="47" t="str">
        <f t="shared" si="14"/>
        <v/>
      </c>
      <c r="AM459" s="47" t="str">
        <f t="shared" si="15"/>
        <v/>
      </c>
      <c r="AO459" s="90"/>
      <c r="AP459" s="43">
        <v>457</v>
      </c>
      <c r="AQ459" s="91"/>
      <c r="AR459" s="91"/>
      <c r="AS459" s="91"/>
      <c r="AT459" s="91"/>
      <c r="AU459" s="91"/>
      <c r="AV459" s="91"/>
      <c r="AW459" s="91"/>
      <c r="AX459" s="91"/>
      <c r="AY459" s="91"/>
      <c r="AZ459" s="91"/>
      <c r="BA459" s="91"/>
      <c r="BB459" s="91"/>
      <c r="BC459" s="91"/>
      <c r="BD459" s="91"/>
      <c r="BE459" s="91"/>
      <c r="BF459" s="91"/>
      <c r="BG459" s="91"/>
      <c r="BH459" s="91"/>
      <c r="BI459" s="91"/>
      <c r="BJ459" s="51" t="s">
        <v>4725</v>
      </c>
      <c r="BK459" s="91"/>
      <c r="BL459" s="91"/>
      <c r="BM459" s="91"/>
      <c r="BN459" s="91"/>
      <c r="BO459" s="91"/>
      <c r="BP459" s="91"/>
      <c r="BQ459" s="91"/>
      <c r="BR459" s="91"/>
      <c r="BS459" s="91"/>
      <c r="BT459" s="91"/>
      <c r="BU459" s="91"/>
      <c r="BV459" s="91"/>
      <c r="BW459" s="90"/>
      <c r="BX459" s="90"/>
      <c r="BY459" s="90"/>
      <c r="BZ459" s="92"/>
      <c r="CA459" s="92"/>
      <c r="CB459" s="92"/>
      <c r="CC459" s="92"/>
      <c r="CD459" s="92"/>
      <c r="CE459" s="92"/>
      <c r="CF459" s="92"/>
      <c r="CG459" s="92"/>
      <c r="CH459" s="92"/>
      <c r="CI459" s="92"/>
      <c r="CJ459" s="92"/>
      <c r="CK459" s="92"/>
      <c r="CL459" s="92"/>
      <c r="CM459" s="92"/>
      <c r="CN459" s="92"/>
      <c r="CO459" s="92"/>
      <c r="CP459" s="92"/>
      <c r="CQ459" s="92"/>
      <c r="CR459" s="92"/>
      <c r="CS459" s="53" t="s">
        <v>4726</v>
      </c>
      <c r="CT459" s="92"/>
      <c r="CU459" s="92"/>
      <c r="CV459" s="92"/>
      <c r="CW459" s="92"/>
      <c r="CX459" s="92"/>
      <c r="CY459" s="92"/>
      <c r="CZ459" s="92"/>
      <c r="DA459" s="92"/>
      <c r="DB459" s="92"/>
      <c r="DC459" s="92"/>
      <c r="DD459" s="92"/>
      <c r="DE459" s="92"/>
    </row>
    <row r="460" spans="34:109" hidden="1">
      <c r="AH460" s="90"/>
      <c r="AI460" s="90"/>
      <c r="AJ460" s="90"/>
      <c r="AK460" s="90"/>
      <c r="AL460" s="47" t="str">
        <f t="shared" si="14"/>
        <v/>
      </c>
      <c r="AM460" s="47" t="str">
        <f t="shared" si="15"/>
        <v/>
      </c>
      <c r="AO460" s="90"/>
      <c r="AP460" s="43">
        <v>458</v>
      </c>
      <c r="AQ460" s="91"/>
      <c r="AR460" s="91"/>
      <c r="AS460" s="91"/>
      <c r="AT460" s="91"/>
      <c r="AU460" s="91"/>
      <c r="AV460" s="91"/>
      <c r="AW460" s="91"/>
      <c r="AX460" s="91"/>
      <c r="AY460" s="91"/>
      <c r="AZ460" s="91"/>
      <c r="BA460" s="91"/>
      <c r="BB460" s="91"/>
      <c r="BC460" s="91"/>
      <c r="BD460" s="91"/>
      <c r="BE460" s="91"/>
      <c r="BF460" s="91"/>
      <c r="BG460" s="91"/>
      <c r="BH460" s="91"/>
      <c r="BI460" s="91"/>
      <c r="BJ460" s="51" t="s">
        <v>4727</v>
      </c>
      <c r="BK460" s="91"/>
      <c r="BL460" s="91"/>
      <c r="BM460" s="91"/>
      <c r="BN460" s="91"/>
      <c r="BO460" s="91"/>
      <c r="BP460" s="91"/>
      <c r="BQ460" s="91"/>
      <c r="BR460" s="91"/>
      <c r="BS460" s="91"/>
      <c r="BT460" s="91"/>
      <c r="BU460" s="91"/>
      <c r="BV460" s="91"/>
      <c r="BW460" s="90"/>
      <c r="BX460" s="90"/>
      <c r="BY460" s="90"/>
      <c r="BZ460" s="92"/>
      <c r="CA460" s="92"/>
      <c r="CB460" s="92"/>
      <c r="CC460" s="92"/>
      <c r="CD460" s="92"/>
      <c r="CE460" s="92"/>
      <c r="CF460" s="92"/>
      <c r="CG460" s="92"/>
      <c r="CH460" s="92"/>
      <c r="CI460" s="92"/>
      <c r="CJ460" s="92"/>
      <c r="CK460" s="92"/>
      <c r="CL460" s="92"/>
      <c r="CM460" s="92"/>
      <c r="CN460" s="92"/>
      <c r="CO460" s="92"/>
      <c r="CP460" s="92"/>
      <c r="CQ460" s="92"/>
      <c r="CR460" s="92"/>
      <c r="CS460" s="53" t="s">
        <v>4728</v>
      </c>
      <c r="CT460" s="92"/>
      <c r="CU460" s="92"/>
      <c r="CV460" s="92"/>
      <c r="CW460" s="92"/>
      <c r="CX460" s="92"/>
      <c r="CY460" s="92"/>
      <c r="CZ460" s="92"/>
      <c r="DA460" s="92"/>
      <c r="DB460" s="92"/>
      <c r="DC460" s="92"/>
      <c r="DD460" s="92"/>
      <c r="DE460" s="92"/>
    </row>
    <row r="461" spans="34:109" hidden="1">
      <c r="AH461" s="90"/>
      <c r="AI461" s="90"/>
      <c r="AJ461" s="90"/>
      <c r="AK461" s="90"/>
      <c r="AL461" s="47" t="str">
        <f t="shared" si="14"/>
        <v/>
      </c>
      <c r="AM461" s="47" t="str">
        <f t="shared" si="15"/>
        <v/>
      </c>
      <c r="AO461" s="90"/>
      <c r="AP461" s="43">
        <v>459</v>
      </c>
      <c r="AQ461" s="91"/>
      <c r="AR461" s="91"/>
      <c r="AS461" s="91"/>
      <c r="AT461" s="91"/>
      <c r="AU461" s="91"/>
      <c r="AV461" s="91"/>
      <c r="AW461" s="91"/>
      <c r="AX461" s="91"/>
      <c r="AY461" s="91"/>
      <c r="AZ461" s="91"/>
      <c r="BA461" s="91"/>
      <c r="BB461" s="91"/>
      <c r="BC461" s="91"/>
      <c r="BD461" s="91"/>
      <c r="BE461" s="91"/>
      <c r="BF461" s="91"/>
      <c r="BG461" s="91"/>
      <c r="BH461" s="91"/>
      <c r="BI461" s="91"/>
      <c r="BJ461" s="51" t="s">
        <v>4729</v>
      </c>
      <c r="BK461" s="91"/>
      <c r="BL461" s="91"/>
      <c r="BM461" s="91"/>
      <c r="BN461" s="91"/>
      <c r="BO461" s="91"/>
      <c r="BP461" s="91"/>
      <c r="BQ461" s="91"/>
      <c r="BR461" s="91"/>
      <c r="BS461" s="91"/>
      <c r="BT461" s="91"/>
      <c r="BU461" s="91"/>
      <c r="BV461" s="91"/>
      <c r="BW461" s="90"/>
      <c r="BX461" s="90"/>
      <c r="BY461" s="90"/>
      <c r="BZ461" s="92"/>
      <c r="CA461" s="92"/>
      <c r="CB461" s="92"/>
      <c r="CC461" s="92"/>
      <c r="CD461" s="92"/>
      <c r="CE461" s="92"/>
      <c r="CF461" s="92"/>
      <c r="CG461" s="92"/>
      <c r="CH461" s="92"/>
      <c r="CI461" s="92"/>
      <c r="CJ461" s="92"/>
      <c r="CK461" s="92"/>
      <c r="CL461" s="92"/>
      <c r="CM461" s="92"/>
      <c r="CN461" s="92"/>
      <c r="CO461" s="92"/>
      <c r="CP461" s="92"/>
      <c r="CQ461" s="92"/>
      <c r="CR461" s="92"/>
      <c r="CS461" s="53" t="s">
        <v>4730</v>
      </c>
      <c r="CT461" s="92"/>
      <c r="CU461" s="92"/>
      <c r="CV461" s="92"/>
      <c r="CW461" s="92"/>
      <c r="CX461" s="92"/>
      <c r="CY461" s="92"/>
      <c r="CZ461" s="92"/>
      <c r="DA461" s="92"/>
      <c r="DB461" s="92"/>
      <c r="DC461" s="92"/>
      <c r="DD461" s="92"/>
      <c r="DE461" s="92"/>
    </row>
    <row r="462" spans="34:109" hidden="1">
      <c r="AH462" s="90"/>
      <c r="AI462" s="90"/>
      <c r="AJ462" s="90"/>
      <c r="AK462" s="90"/>
      <c r="AL462" s="47" t="str">
        <f t="shared" si="14"/>
        <v/>
      </c>
      <c r="AM462" s="47" t="str">
        <f t="shared" si="15"/>
        <v/>
      </c>
      <c r="AO462" s="90"/>
      <c r="AP462" s="43">
        <v>460</v>
      </c>
      <c r="AQ462" s="91"/>
      <c r="AR462" s="91"/>
      <c r="AS462" s="91"/>
      <c r="AT462" s="91"/>
      <c r="AU462" s="91"/>
      <c r="AV462" s="91"/>
      <c r="AW462" s="91"/>
      <c r="AX462" s="91"/>
      <c r="AY462" s="91"/>
      <c r="AZ462" s="91"/>
      <c r="BA462" s="91"/>
      <c r="BB462" s="91"/>
      <c r="BC462" s="91"/>
      <c r="BD462" s="91"/>
      <c r="BE462" s="91"/>
      <c r="BF462" s="91"/>
      <c r="BG462" s="91"/>
      <c r="BH462" s="91"/>
      <c r="BI462" s="91"/>
      <c r="BJ462" s="51" t="s">
        <v>4731</v>
      </c>
      <c r="BK462" s="91"/>
      <c r="BL462" s="91"/>
      <c r="BM462" s="91"/>
      <c r="BN462" s="91"/>
      <c r="BO462" s="91"/>
      <c r="BP462" s="91"/>
      <c r="BQ462" s="91"/>
      <c r="BR462" s="91"/>
      <c r="BS462" s="91"/>
      <c r="BT462" s="91"/>
      <c r="BU462" s="91"/>
      <c r="BV462" s="91"/>
      <c r="BW462" s="90"/>
      <c r="BX462" s="90"/>
      <c r="BY462" s="90"/>
      <c r="BZ462" s="92"/>
      <c r="CA462" s="92"/>
      <c r="CB462" s="92"/>
      <c r="CC462" s="92"/>
      <c r="CD462" s="92"/>
      <c r="CE462" s="92"/>
      <c r="CF462" s="92"/>
      <c r="CG462" s="92"/>
      <c r="CH462" s="92"/>
      <c r="CI462" s="92"/>
      <c r="CJ462" s="92"/>
      <c r="CK462" s="92"/>
      <c r="CL462" s="92"/>
      <c r="CM462" s="92"/>
      <c r="CN462" s="92"/>
      <c r="CO462" s="92"/>
      <c r="CP462" s="92"/>
      <c r="CQ462" s="92"/>
      <c r="CR462" s="92"/>
      <c r="CS462" s="53" t="s">
        <v>4732</v>
      </c>
      <c r="CT462" s="92"/>
      <c r="CU462" s="92"/>
      <c r="CV462" s="92"/>
      <c r="CW462" s="92"/>
      <c r="CX462" s="92"/>
      <c r="CY462" s="92"/>
      <c r="CZ462" s="92"/>
      <c r="DA462" s="92"/>
      <c r="DB462" s="92"/>
      <c r="DC462" s="92"/>
      <c r="DD462" s="92"/>
      <c r="DE462" s="92"/>
    </row>
    <row r="463" spans="34:109" hidden="1">
      <c r="AH463" s="90"/>
      <c r="AI463" s="90"/>
      <c r="AJ463" s="90"/>
      <c r="AK463" s="90"/>
      <c r="AL463" s="47" t="str">
        <f t="shared" si="14"/>
        <v/>
      </c>
      <c r="AM463" s="47" t="str">
        <f t="shared" si="15"/>
        <v/>
      </c>
      <c r="AO463" s="90"/>
      <c r="AP463" s="43">
        <v>461</v>
      </c>
      <c r="AQ463" s="91"/>
      <c r="AR463" s="91"/>
      <c r="AS463" s="91"/>
      <c r="AT463" s="91"/>
      <c r="AU463" s="91"/>
      <c r="AV463" s="91"/>
      <c r="AW463" s="91"/>
      <c r="AX463" s="91"/>
      <c r="AY463" s="91"/>
      <c r="AZ463" s="91"/>
      <c r="BA463" s="91"/>
      <c r="BB463" s="91"/>
      <c r="BC463" s="91"/>
      <c r="BD463" s="91"/>
      <c r="BE463" s="91"/>
      <c r="BF463" s="91"/>
      <c r="BG463" s="91"/>
      <c r="BH463" s="91"/>
      <c r="BI463" s="91"/>
      <c r="BJ463" s="51" t="s">
        <v>4733</v>
      </c>
      <c r="BK463" s="91"/>
      <c r="BL463" s="91"/>
      <c r="BM463" s="91"/>
      <c r="BN463" s="91"/>
      <c r="BO463" s="91"/>
      <c r="BP463" s="91"/>
      <c r="BQ463" s="91"/>
      <c r="BR463" s="91"/>
      <c r="BS463" s="91"/>
      <c r="BT463" s="91"/>
      <c r="BU463" s="91"/>
      <c r="BV463" s="91"/>
      <c r="BW463" s="90"/>
      <c r="BX463" s="90"/>
      <c r="BY463" s="90"/>
      <c r="BZ463" s="92"/>
      <c r="CA463" s="92"/>
      <c r="CB463" s="92"/>
      <c r="CC463" s="92"/>
      <c r="CD463" s="92"/>
      <c r="CE463" s="92"/>
      <c r="CF463" s="92"/>
      <c r="CG463" s="92"/>
      <c r="CH463" s="92"/>
      <c r="CI463" s="92"/>
      <c r="CJ463" s="92"/>
      <c r="CK463" s="92"/>
      <c r="CL463" s="92"/>
      <c r="CM463" s="92"/>
      <c r="CN463" s="92"/>
      <c r="CO463" s="92"/>
      <c r="CP463" s="92"/>
      <c r="CQ463" s="92"/>
      <c r="CR463" s="92"/>
      <c r="CS463" s="53" t="s">
        <v>4734</v>
      </c>
      <c r="CT463" s="92"/>
      <c r="CU463" s="92"/>
      <c r="CV463" s="92"/>
      <c r="CW463" s="92"/>
      <c r="CX463" s="92"/>
      <c r="CY463" s="92"/>
      <c r="CZ463" s="92"/>
      <c r="DA463" s="92"/>
      <c r="DB463" s="92"/>
      <c r="DC463" s="92"/>
      <c r="DD463" s="92"/>
      <c r="DE463" s="92"/>
    </row>
    <row r="464" spans="34:109" hidden="1">
      <c r="AH464" s="90"/>
      <c r="AI464" s="90"/>
      <c r="AJ464" s="90"/>
      <c r="AK464" s="90"/>
      <c r="AL464" s="47" t="str">
        <f t="shared" si="14"/>
        <v/>
      </c>
      <c r="AM464" s="47" t="str">
        <f t="shared" si="15"/>
        <v/>
      </c>
      <c r="AO464" s="90"/>
      <c r="AP464" s="43">
        <v>462</v>
      </c>
      <c r="AQ464" s="91"/>
      <c r="AR464" s="91"/>
      <c r="AS464" s="91"/>
      <c r="AT464" s="91"/>
      <c r="AU464" s="91"/>
      <c r="AV464" s="91"/>
      <c r="AW464" s="91"/>
      <c r="AX464" s="91"/>
      <c r="AY464" s="91"/>
      <c r="AZ464" s="91"/>
      <c r="BA464" s="91"/>
      <c r="BB464" s="91"/>
      <c r="BC464" s="91"/>
      <c r="BD464" s="91"/>
      <c r="BE464" s="91"/>
      <c r="BF464" s="91"/>
      <c r="BG464" s="91"/>
      <c r="BH464" s="91"/>
      <c r="BI464" s="91"/>
      <c r="BJ464" s="51" t="s">
        <v>4735</v>
      </c>
      <c r="BK464" s="91"/>
      <c r="BL464" s="91"/>
      <c r="BM464" s="91"/>
      <c r="BN464" s="91"/>
      <c r="BO464" s="91"/>
      <c r="BP464" s="91"/>
      <c r="BQ464" s="91"/>
      <c r="BR464" s="91"/>
      <c r="BS464" s="91"/>
      <c r="BT464" s="91"/>
      <c r="BU464" s="91"/>
      <c r="BV464" s="91"/>
      <c r="BW464" s="90"/>
      <c r="BX464" s="90"/>
      <c r="BY464" s="90"/>
      <c r="BZ464" s="92"/>
      <c r="CA464" s="92"/>
      <c r="CB464" s="92"/>
      <c r="CC464" s="92"/>
      <c r="CD464" s="92"/>
      <c r="CE464" s="92"/>
      <c r="CF464" s="92"/>
      <c r="CG464" s="92"/>
      <c r="CH464" s="92"/>
      <c r="CI464" s="92"/>
      <c r="CJ464" s="92"/>
      <c r="CK464" s="92"/>
      <c r="CL464" s="92"/>
      <c r="CM464" s="92"/>
      <c r="CN464" s="92"/>
      <c r="CO464" s="92"/>
      <c r="CP464" s="92"/>
      <c r="CQ464" s="92"/>
      <c r="CR464" s="92"/>
      <c r="CS464" s="53" t="s">
        <v>4736</v>
      </c>
      <c r="CT464" s="92"/>
      <c r="CU464" s="92"/>
      <c r="CV464" s="92"/>
      <c r="CW464" s="92"/>
      <c r="CX464" s="92"/>
      <c r="CY464" s="92"/>
      <c r="CZ464" s="92"/>
      <c r="DA464" s="92"/>
      <c r="DB464" s="92"/>
      <c r="DC464" s="92"/>
      <c r="DD464" s="92"/>
      <c r="DE464" s="92"/>
    </row>
    <row r="465" spans="34:109" hidden="1">
      <c r="AH465" s="90"/>
      <c r="AI465" s="90"/>
      <c r="AJ465" s="90"/>
      <c r="AK465" s="90"/>
      <c r="AL465" s="47" t="str">
        <f t="shared" si="14"/>
        <v/>
      </c>
      <c r="AM465" s="47" t="str">
        <f t="shared" si="15"/>
        <v/>
      </c>
      <c r="AO465" s="90"/>
      <c r="AP465" s="43">
        <v>463</v>
      </c>
      <c r="AQ465" s="91"/>
      <c r="AR465" s="91"/>
      <c r="AS465" s="91"/>
      <c r="AT465" s="91"/>
      <c r="AU465" s="91"/>
      <c r="AV465" s="91"/>
      <c r="AW465" s="91"/>
      <c r="AX465" s="91"/>
      <c r="AY465" s="91"/>
      <c r="AZ465" s="91"/>
      <c r="BA465" s="91"/>
      <c r="BB465" s="91"/>
      <c r="BC465" s="91"/>
      <c r="BD465" s="91"/>
      <c r="BE465" s="91"/>
      <c r="BF465" s="91"/>
      <c r="BG465" s="91"/>
      <c r="BH465" s="91"/>
      <c r="BI465" s="91"/>
      <c r="BJ465" s="51" t="s">
        <v>4737</v>
      </c>
      <c r="BK465" s="91"/>
      <c r="BL465" s="91"/>
      <c r="BM465" s="91"/>
      <c r="BN465" s="91"/>
      <c r="BO465" s="91"/>
      <c r="BP465" s="91"/>
      <c r="BQ465" s="91"/>
      <c r="BR465" s="91"/>
      <c r="BS465" s="91"/>
      <c r="BT465" s="91"/>
      <c r="BU465" s="91"/>
      <c r="BV465" s="91"/>
      <c r="BW465" s="90"/>
      <c r="BX465" s="90"/>
      <c r="BY465" s="90"/>
      <c r="BZ465" s="92"/>
      <c r="CA465" s="92"/>
      <c r="CB465" s="92"/>
      <c r="CC465" s="92"/>
      <c r="CD465" s="92"/>
      <c r="CE465" s="92"/>
      <c r="CF465" s="92"/>
      <c r="CG465" s="92"/>
      <c r="CH465" s="92"/>
      <c r="CI465" s="92"/>
      <c r="CJ465" s="92"/>
      <c r="CK465" s="92"/>
      <c r="CL465" s="92"/>
      <c r="CM465" s="92"/>
      <c r="CN465" s="92"/>
      <c r="CO465" s="92"/>
      <c r="CP465" s="92"/>
      <c r="CQ465" s="92"/>
      <c r="CR465" s="92"/>
      <c r="CS465" s="53" t="s">
        <v>4738</v>
      </c>
      <c r="CT465" s="92"/>
      <c r="CU465" s="92"/>
      <c r="CV465" s="92"/>
      <c r="CW465" s="92"/>
      <c r="CX465" s="92"/>
      <c r="CY465" s="92"/>
      <c r="CZ465" s="92"/>
      <c r="DA465" s="92"/>
      <c r="DB465" s="92"/>
      <c r="DC465" s="92"/>
      <c r="DD465" s="92"/>
      <c r="DE465" s="92"/>
    </row>
    <row r="466" spans="34:109" hidden="1">
      <c r="AH466" s="90"/>
      <c r="AI466" s="90"/>
      <c r="AJ466" s="90"/>
      <c r="AK466" s="90"/>
      <c r="AL466" s="47" t="str">
        <f t="shared" si="14"/>
        <v/>
      </c>
      <c r="AM466" s="47" t="str">
        <f t="shared" si="15"/>
        <v/>
      </c>
      <c r="AO466" s="90"/>
      <c r="AP466" s="43">
        <v>464</v>
      </c>
      <c r="AQ466" s="91"/>
      <c r="AR466" s="91"/>
      <c r="AS466" s="91"/>
      <c r="AT466" s="91"/>
      <c r="AU466" s="91"/>
      <c r="AV466" s="91"/>
      <c r="AW466" s="91"/>
      <c r="AX466" s="91"/>
      <c r="AY466" s="91"/>
      <c r="AZ466" s="91"/>
      <c r="BA466" s="91"/>
      <c r="BB466" s="91"/>
      <c r="BC466" s="91"/>
      <c r="BD466" s="91"/>
      <c r="BE466" s="91"/>
      <c r="BF466" s="91"/>
      <c r="BG466" s="91"/>
      <c r="BH466" s="91"/>
      <c r="BI466" s="91"/>
      <c r="BJ466" s="51" t="s">
        <v>4739</v>
      </c>
      <c r="BK466" s="91"/>
      <c r="BL466" s="91"/>
      <c r="BM466" s="91"/>
      <c r="BN466" s="91"/>
      <c r="BO466" s="91"/>
      <c r="BP466" s="91"/>
      <c r="BQ466" s="91"/>
      <c r="BR466" s="91"/>
      <c r="BS466" s="91"/>
      <c r="BT466" s="91"/>
      <c r="BU466" s="91"/>
      <c r="BV466" s="91"/>
      <c r="BW466" s="90"/>
      <c r="BX466" s="90"/>
      <c r="BY466" s="90"/>
      <c r="BZ466" s="92"/>
      <c r="CA466" s="92"/>
      <c r="CB466" s="92"/>
      <c r="CC466" s="92"/>
      <c r="CD466" s="92"/>
      <c r="CE466" s="92"/>
      <c r="CF466" s="92"/>
      <c r="CG466" s="92"/>
      <c r="CH466" s="92"/>
      <c r="CI466" s="92"/>
      <c r="CJ466" s="92"/>
      <c r="CK466" s="92"/>
      <c r="CL466" s="92"/>
      <c r="CM466" s="92"/>
      <c r="CN466" s="92"/>
      <c r="CO466" s="92"/>
      <c r="CP466" s="92"/>
      <c r="CQ466" s="92"/>
      <c r="CR466" s="92"/>
      <c r="CS466" s="53" t="s">
        <v>4740</v>
      </c>
      <c r="CT466" s="92"/>
      <c r="CU466" s="92"/>
      <c r="CV466" s="92"/>
      <c r="CW466" s="92"/>
      <c r="CX466" s="92"/>
      <c r="CY466" s="92"/>
      <c r="CZ466" s="92"/>
      <c r="DA466" s="92"/>
      <c r="DB466" s="92"/>
      <c r="DC466" s="92"/>
      <c r="DD466" s="92"/>
      <c r="DE466" s="92"/>
    </row>
    <row r="467" spans="34:109" hidden="1">
      <c r="AH467" s="90"/>
      <c r="AI467" s="90"/>
      <c r="AJ467" s="90"/>
      <c r="AK467" s="90"/>
      <c r="AL467" s="47" t="str">
        <f t="shared" si="14"/>
        <v/>
      </c>
      <c r="AM467" s="47" t="str">
        <f t="shared" si="15"/>
        <v/>
      </c>
      <c r="AO467" s="90"/>
      <c r="AP467" s="43">
        <v>465</v>
      </c>
      <c r="AQ467" s="91"/>
      <c r="AR467" s="91"/>
      <c r="AS467" s="91"/>
      <c r="AT467" s="91"/>
      <c r="AU467" s="91"/>
      <c r="AV467" s="91"/>
      <c r="AW467" s="91"/>
      <c r="AX467" s="91"/>
      <c r="AY467" s="91"/>
      <c r="AZ467" s="91"/>
      <c r="BA467" s="91"/>
      <c r="BB467" s="91"/>
      <c r="BC467" s="91"/>
      <c r="BD467" s="91"/>
      <c r="BE467" s="91"/>
      <c r="BF467" s="91"/>
      <c r="BG467" s="91"/>
      <c r="BH467" s="91"/>
      <c r="BI467" s="91"/>
      <c r="BJ467" s="51" t="s">
        <v>4741</v>
      </c>
      <c r="BK467" s="91"/>
      <c r="BL467" s="91"/>
      <c r="BM467" s="91"/>
      <c r="BN467" s="91"/>
      <c r="BO467" s="91"/>
      <c r="BP467" s="91"/>
      <c r="BQ467" s="91"/>
      <c r="BR467" s="91"/>
      <c r="BS467" s="91"/>
      <c r="BT467" s="91"/>
      <c r="BU467" s="91"/>
      <c r="BV467" s="91"/>
      <c r="BW467" s="90"/>
      <c r="BX467" s="90"/>
      <c r="BY467" s="90"/>
      <c r="BZ467" s="92"/>
      <c r="CA467" s="92"/>
      <c r="CB467" s="92"/>
      <c r="CC467" s="92"/>
      <c r="CD467" s="92"/>
      <c r="CE467" s="92"/>
      <c r="CF467" s="92"/>
      <c r="CG467" s="92"/>
      <c r="CH467" s="92"/>
      <c r="CI467" s="92"/>
      <c r="CJ467" s="92"/>
      <c r="CK467" s="92"/>
      <c r="CL467" s="92"/>
      <c r="CM467" s="92"/>
      <c r="CN467" s="92"/>
      <c r="CO467" s="92"/>
      <c r="CP467" s="92"/>
      <c r="CQ467" s="92"/>
      <c r="CR467" s="92"/>
      <c r="CS467" s="53" t="s">
        <v>4742</v>
      </c>
      <c r="CT467" s="92"/>
      <c r="CU467" s="92"/>
      <c r="CV467" s="92"/>
      <c r="CW467" s="92"/>
      <c r="CX467" s="92"/>
      <c r="CY467" s="92"/>
      <c r="CZ467" s="92"/>
      <c r="DA467" s="92"/>
      <c r="DB467" s="92"/>
      <c r="DC467" s="92"/>
      <c r="DD467" s="92"/>
      <c r="DE467" s="92"/>
    </row>
    <row r="468" spans="34:109" hidden="1">
      <c r="AH468" s="90"/>
      <c r="AI468" s="90"/>
      <c r="AJ468" s="90"/>
      <c r="AK468" s="90"/>
      <c r="AL468" s="47" t="str">
        <f t="shared" si="14"/>
        <v/>
      </c>
      <c r="AM468" s="47" t="str">
        <f t="shared" si="15"/>
        <v/>
      </c>
      <c r="AO468" s="90"/>
      <c r="AP468" s="43">
        <v>466</v>
      </c>
      <c r="AQ468" s="91"/>
      <c r="AR468" s="91"/>
      <c r="AS468" s="91"/>
      <c r="AT468" s="91"/>
      <c r="AU468" s="91"/>
      <c r="AV468" s="91"/>
      <c r="AW468" s="91"/>
      <c r="AX468" s="91"/>
      <c r="AY468" s="91"/>
      <c r="AZ468" s="91"/>
      <c r="BA468" s="91"/>
      <c r="BB468" s="91"/>
      <c r="BC468" s="91"/>
      <c r="BD468" s="91"/>
      <c r="BE468" s="91"/>
      <c r="BF468" s="91"/>
      <c r="BG468" s="91"/>
      <c r="BH468" s="91"/>
      <c r="BI468" s="91"/>
      <c r="BJ468" s="51" t="s">
        <v>4743</v>
      </c>
      <c r="BK468" s="91"/>
      <c r="BL468" s="91"/>
      <c r="BM468" s="91"/>
      <c r="BN468" s="91"/>
      <c r="BO468" s="91"/>
      <c r="BP468" s="91"/>
      <c r="BQ468" s="91"/>
      <c r="BR468" s="91"/>
      <c r="BS468" s="91"/>
      <c r="BT468" s="91"/>
      <c r="BU468" s="91"/>
      <c r="BV468" s="91"/>
      <c r="BW468" s="90"/>
      <c r="BX468" s="90"/>
      <c r="BY468" s="90"/>
      <c r="BZ468" s="92"/>
      <c r="CA468" s="92"/>
      <c r="CB468" s="92"/>
      <c r="CC468" s="92"/>
      <c r="CD468" s="92"/>
      <c r="CE468" s="92"/>
      <c r="CF468" s="92"/>
      <c r="CG468" s="92"/>
      <c r="CH468" s="92"/>
      <c r="CI468" s="92"/>
      <c r="CJ468" s="92"/>
      <c r="CK468" s="92"/>
      <c r="CL468" s="92"/>
      <c r="CM468" s="92"/>
      <c r="CN468" s="92"/>
      <c r="CO468" s="92"/>
      <c r="CP468" s="92"/>
      <c r="CQ468" s="92"/>
      <c r="CR468" s="92"/>
      <c r="CS468" s="53" t="s">
        <v>4744</v>
      </c>
      <c r="CT468" s="92"/>
      <c r="CU468" s="92"/>
      <c r="CV468" s="92"/>
      <c r="CW468" s="92"/>
      <c r="CX468" s="92"/>
      <c r="CY468" s="92"/>
      <c r="CZ468" s="92"/>
      <c r="DA468" s="92"/>
      <c r="DB468" s="92"/>
      <c r="DC468" s="92"/>
      <c r="DD468" s="92"/>
      <c r="DE468" s="92"/>
    </row>
    <row r="469" spans="34:109" hidden="1">
      <c r="AH469" s="43"/>
      <c r="AI469" s="43"/>
      <c r="AJ469" s="43"/>
      <c r="AK469" s="43"/>
      <c r="AL469" s="47" t="str">
        <f t="shared" si="14"/>
        <v/>
      </c>
      <c r="AM469" s="47" t="str">
        <f t="shared" si="15"/>
        <v/>
      </c>
      <c r="AO469" s="43"/>
      <c r="AP469" s="43">
        <v>467</v>
      </c>
      <c r="AQ469" s="51"/>
      <c r="AR469" s="51"/>
      <c r="AS469" s="51"/>
      <c r="AT469" s="51"/>
      <c r="AU469" s="51"/>
      <c r="AV469" s="51"/>
      <c r="AW469" s="51"/>
      <c r="AX469" s="51"/>
      <c r="AY469" s="51"/>
      <c r="AZ469" s="51"/>
      <c r="BA469" s="51"/>
      <c r="BB469" s="51"/>
      <c r="BC469" s="51"/>
      <c r="BD469" s="51"/>
      <c r="BE469" s="51"/>
      <c r="BF469" s="51"/>
      <c r="BG469" s="51"/>
      <c r="BH469" s="51"/>
      <c r="BI469" s="51"/>
      <c r="BJ469" s="51" t="s">
        <v>4745</v>
      </c>
      <c r="BK469" s="51"/>
      <c r="BL469" s="51"/>
      <c r="BM469" s="51"/>
      <c r="BN469" s="51"/>
      <c r="BO469" s="51"/>
      <c r="BP469" s="51"/>
      <c r="BQ469" s="51"/>
      <c r="BR469" s="51"/>
      <c r="BS469" s="51"/>
      <c r="BT469" s="51"/>
      <c r="BU469" s="51"/>
      <c r="BV469" s="51"/>
      <c r="BW469" s="43"/>
      <c r="BX469" s="43"/>
      <c r="BY469" s="43"/>
      <c r="BZ469" s="53"/>
      <c r="CA469" s="53"/>
      <c r="CB469" s="53"/>
      <c r="CC469" s="53"/>
      <c r="CD469" s="53"/>
      <c r="CE469" s="53"/>
      <c r="CF469" s="53"/>
      <c r="CG469" s="53"/>
      <c r="CH469" s="53"/>
      <c r="CI469" s="53"/>
      <c r="CJ469" s="53"/>
      <c r="CK469" s="53"/>
      <c r="CL469" s="53"/>
      <c r="CM469" s="53"/>
      <c r="CN469" s="53"/>
      <c r="CO469" s="53"/>
      <c r="CP469" s="53"/>
      <c r="CQ469" s="53"/>
      <c r="CR469" s="53"/>
      <c r="CS469" s="53" t="s">
        <v>4746</v>
      </c>
      <c r="CT469" s="53"/>
      <c r="CU469" s="53"/>
      <c r="CV469" s="53"/>
      <c r="CW469" s="53"/>
      <c r="CX469" s="53"/>
      <c r="CY469" s="53"/>
      <c r="CZ469" s="53"/>
      <c r="DA469" s="53"/>
      <c r="DB469" s="53"/>
      <c r="DC469" s="53"/>
      <c r="DD469" s="53"/>
      <c r="DE469" s="53"/>
    </row>
    <row r="470" spans="34:109" hidden="1">
      <c r="AH470" s="90"/>
      <c r="AI470" s="90"/>
      <c r="AJ470" s="90"/>
      <c r="AK470" s="90"/>
      <c r="AL470" s="47" t="str">
        <f t="shared" si="14"/>
        <v/>
      </c>
      <c r="AM470" s="47" t="str">
        <f t="shared" si="15"/>
        <v/>
      </c>
      <c r="AO470" s="90"/>
      <c r="AP470" s="43">
        <v>468</v>
      </c>
      <c r="AQ470" s="91"/>
      <c r="AR470" s="91"/>
      <c r="AS470" s="91"/>
      <c r="AT470" s="91"/>
      <c r="AU470" s="91"/>
      <c r="AV470" s="91"/>
      <c r="AW470" s="91"/>
      <c r="AX470" s="91"/>
      <c r="AY470" s="91"/>
      <c r="AZ470" s="91"/>
      <c r="BA470" s="91"/>
      <c r="BB470" s="91"/>
      <c r="BC470" s="91"/>
      <c r="BD470" s="91"/>
      <c r="BE470" s="91"/>
      <c r="BF470" s="91"/>
      <c r="BG470" s="91"/>
      <c r="BH470" s="91"/>
      <c r="BI470" s="91"/>
      <c r="BJ470" s="51" t="s">
        <v>4747</v>
      </c>
      <c r="BK470" s="91"/>
      <c r="BL470" s="91"/>
      <c r="BM470" s="91"/>
      <c r="BN470" s="91"/>
      <c r="BO470" s="91"/>
      <c r="BP470" s="91"/>
      <c r="BQ470" s="91"/>
      <c r="BR470" s="91"/>
      <c r="BS470" s="91"/>
      <c r="BT470" s="91"/>
      <c r="BU470" s="91"/>
      <c r="BV470" s="91"/>
      <c r="BW470" s="90"/>
      <c r="BX470" s="90"/>
      <c r="BY470" s="90"/>
      <c r="BZ470" s="92"/>
      <c r="CA470" s="92"/>
      <c r="CB470" s="92"/>
      <c r="CC470" s="92"/>
      <c r="CD470" s="92"/>
      <c r="CE470" s="92"/>
      <c r="CF470" s="92"/>
      <c r="CG470" s="92"/>
      <c r="CH470" s="92"/>
      <c r="CI470" s="92"/>
      <c r="CJ470" s="92"/>
      <c r="CK470" s="92"/>
      <c r="CL470" s="92"/>
      <c r="CM470" s="92"/>
      <c r="CN470" s="92"/>
      <c r="CO470" s="92"/>
      <c r="CP470" s="92"/>
      <c r="CQ470" s="92"/>
      <c r="CR470" s="92"/>
      <c r="CS470" s="53" t="s">
        <v>4748</v>
      </c>
      <c r="CT470" s="92"/>
      <c r="CU470" s="92"/>
      <c r="CV470" s="92"/>
      <c r="CW470" s="92"/>
      <c r="CX470" s="92"/>
      <c r="CY470" s="92"/>
      <c r="CZ470" s="92"/>
      <c r="DA470" s="92"/>
      <c r="DB470" s="92"/>
      <c r="DC470" s="92"/>
      <c r="DD470" s="92"/>
      <c r="DE470" s="92"/>
    </row>
    <row r="471" spans="34:109" hidden="1">
      <c r="AH471" s="90"/>
      <c r="AI471" s="90"/>
      <c r="AJ471" s="90"/>
      <c r="AK471" s="90"/>
      <c r="AL471" s="47" t="str">
        <f t="shared" si="14"/>
        <v/>
      </c>
      <c r="AM471" s="47" t="str">
        <f t="shared" si="15"/>
        <v/>
      </c>
      <c r="AO471" s="90"/>
      <c r="AP471" s="43">
        <v>469</v>
      </c>
      <c r="AQ471" s="91"/>
      <c r="AR471" s="91"/>
      <c r="AS471" s="91"/>
      <c r="AT471" s="91"/>
      <c r="AU471" s="91"/>
      <c r="AV471" s="91"/>
      <c r="AW471" s="91"/>
      <c r="AX471" s="91"/>
      <c r="AY471" s="91"/>
      <c r="AZ471" s="91"/>
      <c r="BA471" s="91"/>
      <c r="BB471" s="91"/>
      <c r="BC471" s="91"/>
      <c r="BD471" s="91"/>
      <c r="BE471" s="91"/>
      <c r="BF471" s="91"/>
      <c r="BG471" s="91"/>
      <c r="BH471" s="91"/>
      <c r="BI471" s="91"/>
      <c r="BJ471" s="51" t="s">
        <v>4749</v>
      </c>
      <c r="BK471" s="91"/>
      <c r="BL471" s="91"/>
      <c r="BM471" s="91"/>
      <c r="BN471" s="91"/>
      <c r="BO471" s="91"/>
      <c r="BP471" s="91"/>
      <c r="BQ471" s="91"/>
      <c r="BR471" s="91"/>
      <c r="BS471" s="91"/>
      <c r="BT471" s="91"/>
      <c r="BU471" s="91"/>
      <c r="BV471" s="91"/>
      <c r="BW471" s="90"/>
      <c r="BX471" s="90"/>
      <c r="BY471" s="90"/>
      <c r="BZ471" s="92"/>
      <c r="CA471" s="92"/>
      <c r="CB471" s="92"/>
      <c r="CC471" s="92"/>
      <c r="CD471" s="92"/>
      <c r="CE471" s="92"/>
      <c r="CF471" s="92"/>
      <c r="CG471" s="92"/>
      <c r="CH471" s="92"/>
      <c r="CI471" s="92"/>
      <c r="CJ471" s="92"/>
      <c r="CK471" s="92"/>
      <c r="CL471" s="92"/>
      <c r="CM471" s="92"/>
      <c r="CN471" s="92"/>
      <c r="CO471" s="92"/>
      <c r="CP471" s="92"/>
      <c r="CQ471" s="92"/>
      <c r="CR471" s="92"/>
      <c r="CS471" s="53" t="s">
        <v>4750</v>
      </c>
      <c r="CT471" s="92"/>
      <c r="CU471" s="92"/>
      <c r="CV471" s="92"/>
      <c r="CW471" s="92"/>
      <c r="CX471" s="92"/>
      <c r="CY471" s="92"/>
      <c r="CZ471" s="92"/>
      <c r="DA471" s="92"/>
      <c r="DB471" s="92"/>
      <c r="DC471" s="92"/>
      <c r="DD471" s="92"/>
      <c r="DE471" s="92"/>
    </row>
    <row r="472" spans="34:109" hidden="1">
      <c r="AH472" s="90"/>
      <c r="AI472" s="90"/>
      <c r="AJ472" s="90"/>
      <c r="AK472" s="90"/>
      <c r="AL472" s="47" t="str">
        <f t="shared" si="14"/>
        <v/>
      </c>
      <c r="AM472" s="47" t="str">
        <f t="shared" si="15"/>
        <v/>
      </c>
      <c r="AO472" s="90"/>
      <c r="AP472" s="43">
        <v>470</v>
      </c>
      <c r="AQ472" s="91"/>
      <c r="AR472" s="91"/>
      <c r="AS472" s="91"/>
      <c r="AT472" s="91"/>
      <c r="AU472" s="91"/>
      <c r="AV472" s="91"/>
      <c r="AW472" s="91"/>
      <c r="AX472" s="91"/>
      <c r="AY472" s="91"/>
      <c r="AZ472" s="91"/>
      <c r="BA472" s="91"/>
      <c r="BB472" s="91"/>
      <c r="BC472" s="91"/>
      <c r="BD472" s="91"/>
      <c r="BE472" s="91"/>
      <c r="BF472" s="91"/>
      <c r="BG472" s="91"/>
      <c r="BH472" s="91"/>
      <c r="BI472" s="91"/>
      <c r="BJ472" s="51" t="s">
        <v>4751</v>
      </c>
      <c r="BK472" s="91"/>
      <c r="BL472" s="91"/>
      <c r="BM472" s="91"/>
      <c r="BN472" s="91"/>
      <c r="BO472" s="91"/>
      <c r="BP472" s="91"/>
      <c r="BQ472" s="91"/>
      <c r="BR472" s="91"/>
      <c r="BS472" s="91"/>
      <c r="BT472" s="91"/>
      <c r="BU472" s="91"/>
      <c r="BV472" s="91"/>
      <c r="BW472" s="90"/>
      <c r="BX472" s="90"/>
      <c r="BY472" s="90"/>
      <c r="BZ472" s="92"/>
      <c r="CA472" s="92"/>
      <c r="CB472" s="92"/>
      <c r="CC472" s="92"/>
      <c r="CD472" s="92"/>
      <c r="CE472" s="92"/>
      <c r="CF472" s="92"/>
      <c r="CG472" s="92"/>
      <c r="CH472" s="92"/>
      <c r="CI472" s="92"/>
      <c r="CJ472" s="92"/>
      <c r="CK472" s="92"/>
      <c r="CL472" s="92"/>
      <c r="CM472" s="92"/>
      <c r="CN472" s="92"/>
      <c r="CO472" s="92"/>
      <c r="CP472" s="92"/>
      <c r="CQ472" s="92"/>
      <c r="CR472" s="92"/>
      <c r="CS472" s="53" t="s">
        <v>4752</v>
      </c>
      <c r="CT472" s="92"/>
      <c r="CU472" s="92"/>
      <c r="CV472" s="92"/>
      <c r="CW472" s="92"/>
      <c r="CX472" s="92"/>
      <c r="CY472" s="92"/>
      <c r="CZ472" s="92"/>
      <c r="DA472" s="92"/>
      <c r="DB472" s="92"/>
      <c r="DC472" s="92"/>
      <c r="DD472" s="92"/>
      <c r="DE472" s="92"/>
    </row>
    <row r="473" spans="34:109" hidden="1">
      <c r="AH473" s="90"/>
      <c r="AI473" s="90"/>
      <c r="AJ473" s="90"/>
      <c r="AK473" s="90"/>
      <c r="AL473" s="47" t="str">
        <f t="shared" si="14"/>
        <v/>
      </c>
      <c r="AM473" s="47" t="str">
        <f t="shared" si="15"/>
        <v/>
      </c>
      <c r="AO473" s="90"/>
      <c r="AP473" s="43">
        <v>471</v>
      </c>
      <c r="AQ473" s="91"/>
      <c r="AR473" s="91"/>
      <c r="AS473" s="91"/>
      <c r="AT473" s="91"/>
      <c r="AU473" s="91"/>
      <c r="AV473" s="91"/>
      <c r="AW473" s="91"/>
      <c r="AX473" s="91"/>
      <c r="AY473" s="91"/>
      <c r="AZ473" s="91"/>
      <c r="BA473" s="91"/>
      <c r="BB473" s="91"/>
      <c r="BC473" s="91"/>
      <c r="BD473" s="91"/>
      <c r="BE473" s="91"/>
      <c r="BF473" s="91"/>
      <c r="BG473" s="91"/>
      <c r="BH473" s="91"/>
      <c r="BI473" s="91"/>
      <c r="BJ473" s="51" t="s">
        <v>4753</v>
      </c>
      <c r="BK473" s="91"/>
      <c r="BL473" s="91"/>
      <c r="BM473" s="91"/>
      <c r="BN473" s="91"/>
      <c r="BO473" s="91"/>
      <c r="BP473" s="91"/>
      <c r="BQ473" s="91"/>
      <c r="BR473" s="91"/>
      <c r="BS473" s="91"/>
      <c r="BT473" s="91"/>
      <c r="BU473" s="91"/>
      <c r="BV473" s="91"/>
      <c r="BW473" s="90"/>
      <c r="BX473" s="90"/>
      <c r="BY473" s="90"/>
      <c r="BZ473" s="92"/>
      <c r="CA473" s="92"/>
      <c r="CB473" s="92"/>
      <c r="CC473" s="92"/>
      <c r="CD473" s="92"/>
      <c r="CE473" s="92"/>
      <c r="CF473" s="92"/>
      <c r="CG473" s="92"/>
      <c r="CH473" s="92"/>
      <c r="CI473" s="92"/>
      <c r="CJ473" s="92"/>
      <c r="CK473" s="92"/>
      <c r="CL473" s="92"/>
      <c r="CM473" s="92"/>
      <c r="CN473" s="92"/>
      <c r="CO473" s="92"/>
      <c r="CP473" s="92"/>
      <c r="CQ473" s="92"/>
      <c r="CR473" s="92"/>
      <c r="CS473" s="53" t="s">
        <v>4754</v>
      </c>
      <c r="CT473" s="92"/>
      <c r="CU473" s="92"/>
      <c r="CV473" s="92"/>
      <c r="CW473" s="92"/>
      <c r="CX473" s="92"/>
      <c r="CY473" s="92"/>
      <c r="CZ473" s="92"/>
      <c r="DA473" s="92"/>
      <c r="DB473" s="92"/>
      <c r="DC473" s="92"/>
      <c r="DD473" s="92"/>
      <c r="DE473" s="92"/>
    </row>
    <row r="474" spans="34:109" hidden="1">
      <c r="AH474" s="90"/>
      <c r="AI474" s="90"/>
      <c r="AJ474" s="90"/>
      <c r="AK474" s="90"/>
      <c r="AL474" s="47" t="str">
        <f t="shared" si="14"/>
        <v/>
      </c>
      <c r="AM474" s="47" t="str">
        <f t="shared" si="15"/>
        <v/>
      </c>
      <c r="AO474" s="90"/>
      <c r="AP474" s="43">
        <v>472</v>
      </c>
      <c r="AQ474" s="91"/>
      <c r="AR474" s="91"/>
      <c r="AS474" s="91"/>
      <c r="AT474" s="91"/>
      <c r="AU474" s="91"/>
      <c r="AV474" s="91"/>
      <c r="AW474" s="91"/>
      <c r="AX474" s="91"/>
      <c r="AY474" s="91"/>
      <c r="AZ474" s="91"/>
      <c r="BA474" s="91"/>
      <c r="BB474" s="91"/>
      <c r="BC474" s="91"/>
      <c r="BD474" s="91"/>
      <c r="BE474" s="91"/>
      <c r="BF474" s="91"/>
      <c r="BG474" s="91"/>
      <c r="BH474" s="91"/>
      <c r="BI474" s="91"/>
      <c r="BJ474" s="51" t="s">
        <v>4755</v>
      </c>
      <c r="BK474" s="91"/>
      <c r="BL474" s="91"/>
      <c r="BM474" s="91"/>
      <c r="BN474" s="91"/>
      <c r="BO474" s="91"/>
      <c r="BP474" s="91"/>
      <c r="BQ474" s="91"/>
      <c r="BR474" s="91"/>
      <c r="BS474" s="91"/>
      <c r="BT474" s="91"/>
      <c r="BU474" s="91"/>
      <c r="BV474" s="91"/>
      <c r="BW474" s="90"/>
      <c r="BX474" s="90"/>
      <c r="BY474" s="90"/>
      <c r="BZ474" s="92"/>
      <c r="CA474" s="92"/>
      <c r="CB474" s="92"/>
      <c r="CC474" s="92"/>
      <c r="CD474" s="92"/>
      <c r="CE474" s="92"/>
      <c r="CF474" s="92"/>
      <c r="CG474" s="92"/>
      <c r="CH474" s="92"/>
      <c r="CI474" s="92"/>
      <c r="CJ474" s="92"/>
      <c r="CK474" s="92"/>
      <c r="CL474" s="92"/>
      <c r="CM474" s="92"/>
      <c r="CN474" s="92"/>
      <c r="CO474" s="92"/>
      <c r="CP474" s="92"/>
      <c r="CQ474" s="92"/>
      <c r="CR474" s="92"/>
      <c r="CS474" s="53" t="s">
        <v>4756</v>
      </c>
      <c r="CT474" s="92"/>
      <c r="CU474" s="92"/>
      <c r="CV474" s="92"/>
      <c r="CW474" s="92"/>
      <c r="CX474" s="92"/>
      <c r="CY474" s="92"/>
      <c r="CZ474" s="92"/>
      <c r="DA474" s="92"/>
      <c r="DB474" s="92"/>
      <c r="DC474" s="92"/>
      <c r="DD474" s="92"/>
      <c r="DE474" s="92"/>
    </row>
    <row r="475" spans="34:109" hidden="1">
      <c r="AH475" s="90"/>
      <c r="AI475" s="90"/>
      <c r="AJ475" s="90"/>
      <c r="AK475" s="90"/>
      <c r="AL475" s="47" t="str">
        <f t="shared" si="14"/>
        <v/>
      </c>
      <c r="AM475" s="47" t="str">
        <f t="shared" si="15"/>
        <v/>
      </c>
      <c r="AO475" s="90"/>
      <c r="AP475" s="43">
        <v>473</v>
      </c>
      <c r="AQ475" s="91"/>
      <c r="AR475" s="91"/>
      <c r="AS475" s="91"/>
      <c r="AT475" s="91"/>
      <c r="AU475" s="91"/>
      <c r="AV475" s="91"/>
      <c r="AW475" s="91"/>
      <c r="AX475" s="91"/>
      <c r="AY475" s="91"/>
      <c r="AZ475" s="91"/>
      <c r="BA475" s="91"/>
      <c r="BB475" s="91"/>
      <c r="BC475" s="91"/>
      <c r="BD475" s="91"/>
      <c r="BE475" s="91"/>
      <c r="BF475" s="91"/>
      <c r="BG475" s="91"/>
      <c r="BH475" s="91"/>
      <c r="BI475" s="91"/>
      <c r="BJ475" s="51" t="s">
        <v>4757</v>
      </c>
      <c r="BK475" s="91"/>
      <c r="BL475" s="91"/>
      <c r="BM475" s="91"/>
      <c r="BN475" s="91"/>
      <c r="BO475" s="91"/>
      <c r="BP475" s="91"/>
      <c r="BQ475" s="91"/>
      <c r="BR475" s="91"/>
      <c r="BS475" s="91"/>
      <c r="BT475" s="91"/>
      <c r="BU475" s="91"/>
      <c r="BV475" s="91"/>
      <c r="BW475" s="90"/>
      <c r="BX475" s="90"/>
      <c r="BY475" s="90"/>
      <c r="BZ475" s="92"/>
      <c r="CA475" s="92"/>
      <c r="CB475" s="92"/>
      <c r="CC475" s="92"/>
      <c r="CD475" s="92"/>
      <c r="CE475" s="92"/>
      <c r="CF475" s="92"/>
      <c r="CG475" s="92"/>
      <c r="CH475" s="92"/>
      <c r="CI475" s="92"/>
      <c r="CJ475" s="92"/>
      <c r="CK475" s="92"/>
      <c r="CL475" s="92"/>
      <c r="CM475" s="92"/>
      <c r="CN475" s="92"/>
      <c r="CO475" s="92"/>
      <c r="CP475" s="92"/>
      <c r="CQ475" s="92"/>
      <c r="CR475" s="92"/>
      <c r="CS475" s="53" t="s">
        <v>4758</v>
      </c>
      <c r="CT475" s="92"/>
      <c r="CU475" s="92"/>
      <c r="CV475" s="92"/>
      <c r="CW475" s="92"/>
      <c r="CX475" s="92"/>
      <c r="CY475" s="92"/>
      <c r="CZ475" s="92"/>
      <c r="DA475" s="92"/>
      <c r="DB475" s="92"/>
      <c r="DC475" s="92"/>
      <c r="DD475" s="92"/>
      <c r="DE475" s="92"/>
    </row>
    <row r="476" spans="34:109" hidden="1">
      <c r="AH476" s="90"/>
      <c r="AI476" s="90"/>
      <c r="AJ476" s="90"/>
      <c r="AK476" s="90"/>
      <c r="AL476" s="47" t="str">
        <f t="shared" si="14"/>
        <v/>
      </c>
      <c r="AM476" s="47" t="str">
        <f t="shared" si="15"/>
        <v/>
      </c>
      <c r="AO476" s="90"/>
      <c r="AP476" s="43">
        <v>474</v>
      </c>
      <c r="AQ476" s="91"/>
      <c r="AR476" s="91"/>
      <c r="AS476" s="91"/>
      <c r="AT476" s="91"/>
      <c r="AU476" s="91"/>
      <c r="AV476" s="91"/>
      <c r="AW476" s="91"/>
      <c r="AX476" s="91"/>
      <c r="AY476" s="91"/>
      <c r="AZ476" s="91"/>
      <c r="BA476" s="91"/>
      <c r="BB476" s="91"/>
      <c r="BC476" s="91"/>
      <c r="BD476" s="91"/>
      <c r="BE476" s="91"/>
      <c r="BF476" s="91"/>
      <c r="BG476" s="91"/>
      <c r="BH476" s="91"/>
      <c r="BI476" s="91"/>
      <c r="BJ476" s="51" t="s">
        <v>4759</v>
      </c>
      <c r="BK476" s="91"/>
      <c r="BL476" s="91"/>
      <c r="BM476" s="91"/>
      <c r="BN476" s="91"/>
      <c r="BO476" s="91"/>
      <c r="BP476" s="91"/>
      <c r="BQ476" s="91"/>
      <c r="BR476" s="91"/>
      <c r="BS476" s="91"/>
      <c r="BT476" s="91"/>
      <c r="BU476" s="91"/>
      <c r="BV476" s="91"/>
      <c r="BW476" s="90"/>
      <c r="BX476" s="90"/>
      <c r="BY476" s="90"/>
      <c r="BZ476" s="92"/>
      <c r="CA476" s="92"/>
      <c r="CB476" s="92"/>
      <c r="CC476" s="92"/>
      <c r="CD476" s="92"/>
      <c r="CE476" s="92"/>
      <c r="CF476" s="92"/>
      <c r="CG476" s="92"/>
      <c r="CH476" s="92"/>
      <c r="CI476" s="92"/>
      <c r="CJ476" s="92"/>
      <c r="CK476" s="92"/>
      <c r="CL476" s="92"/>
      <c r="CM476" s="92"/>
      <c r="CN476" s="92"/>
      <c r="CO476" s="92"/>
      <c r="CP476" s="92"/>
      <c r="CQ476" s="92"/>
      <c r="CR476" s="92"/>
      <c r="CS476" s="53" t="s">
        <v>4760</v>
      </c>
      <c r="CT476" s="92"/>
      <c r="CU476" s="92"/>
      <c r="CV476" s="92"/>
      <c r="CW476" s="92"/>
      <c r="CX476" s="92"/>
      <c r="CY476" s="92"/>
      <c r="CZ476" s="92"/>
      <c r="DA476" s="92"/>
      <c r="DB476" s="92"/>
      <c r="DC476" s="92"/>
      <c r="DD476" s="92"/>
      <c r="DE476" s="92"/>
    </row>
    <row r="477" spans="34:109" hidden="1">
      <c r="AH477" s="90"/>
      <c r="AI477" s="90"/>
      <c r="AJ477" s="90"/>
      <c r="AK477" s="90"/>
      <c r="AL477" s="47" t="str">
        <f t="shared" si="14"/>
        <v/>
      </c>
      <c r="AM477" s="47" t="str">
        <f t="shared" si="15"/>
        <v/>
      </c>
      <c r="AO477" s="90"/>
      <c r="AP477" s="43">
        <v>475</v>
      </c>
      <c r="AQ477" s="91"/>
      <c r="AR477" s="91"/>
      <c r="AS477" s="91"/>
      <c r="AT477" s="91"/>
      <c r="AU477" s="91"/>
      <c r="AV477" s="91"/>
      <c r="AW477" s="91"/>
      <c r="AX477" s="91"/>
      <c r="AY477" s="91"/>
      <c r="AZ477" s="91"/>
      <c r="BA477" s="91"/>
      <c r="BB477" s="91"/>
      <c r="BC477" s="91"/>
      <c r="BD477" s="91"/>
      <c r="BE477" s="91"/>
      <c r="BF477" s="91"/>
      <c r="BG477" s="91"/>
      <c r="BH477" s="91"/>
      <c r="BI477" s="91"/>
      <c r="BJ477" s="51" t="s">
        <v>4761</v>
      </c>
      <c r="BK477" s="91"/>
      <c r="BL477" s="91"/>
      <c r="BM477" s="91"/>
      <c r="BN477" s="91"/>
      <c r="BO477" s="91"/>
      <c r="BP477" s="91"/>
      <c r="BQ477" s="91"/>
      <c r="BR477" s="91"/>
      <c r="BS477" s="91"/>
      <c r="BT477" s="91"/>
      <c r="BU477" s="91"/>
      <c r="BV477" s="91"/>
      <c r="BW477" s="90"/>
      <c r="BX477" s="90"/>
      <c r="BY477" s="90"/>
      <c r="BZ477" s="92"/>
      <c r="CA477" s="92"/>
      <c r="CB477" s="92"/>
      <c r="CC477" s="92"/>
      <c r="CD477" s="92"/>
      <c r="CE477" s="92"/>
      <c r="CF477" s="92"/>
      <c r="CG477" s="92"/>
      <c r="CH477" s="92"/>
      <c r="CI477" s="92"/>
      <c r="CJ477" s="92"/>
      <c r="CK477" s="92"/>
      <c r="CL477" s="92"/>
      <c r="CM477" s="92"/>
      <c r="CN477" s="92"/>
      <c r="CO477" s="92"/>
      <c r="CP477" s="92"/>
      <c r="CQ477" s="92"/>
      <c r="CR477" s="92"/>
      <c r="CS477" s="53" t="s">
        <v>4762</v>
      </c>
      <c r="CT477" s="92"/>
      <c r="CU477" s="92"/>
      <c r="CV477" s="92"/>
      <c r="CW477" s="92"/>
      <c r="CX477" s="92"/>
      <c r="CY477" s="92"/>
      <c r="CZ477" s="92"/>
      <c r="DA477" s="92"/>
      <c r="DB477" s="92"/>
      <c r="DC477" s="92"/>
      <c r="DD477" s="92"/>
      <c r="DE477" s="92"/>
    </row>
    <row r="478" spans="34:109" hidden="1">
      <c r="AH478" s="90"/>
      <c r="AI478" s="90"/>
      <c r="AJ478" s="90"/>
      <c r="AK478" s="90"/>
      <c r="AL478" s="47" t="str">
        <f t="shared" si="14"/>
        <v/>
      </c>
      <c r="AM478" s="47" t="str">
        <f t="shared" si="15"/>
        <v/>
      </c>
      <c r="AO478" s="90"/>
      <c r="AP478" s="43">
        <v>476</v>
      </c>
      <c r="AQ478" s="91"/>
      <c r="AR478" s="91"/>
      <c r="AS478" s="91"/>
      <c r="AT478" s="91"/>
      <c r="AU478" s="91"/>
      <c r="AV478" s="91"/>
      <c r="AW478" s="91"/>
      <c r="AX478" s="91"/>
      <c r="AY478" s="91"/>
      <c r="AZ478" s="91"/>
      <c r="BA478" s="91"/>
      <c r="BB478" s="91"/>
      <c r="BC478" s="91"/>
      <c r="BD478" s="91"/>
      <c r="BE478" s="91"/>
      <c r="BF478" s="91"/>
      <c r="BG478" s="91"/>
      <c r="BH478" s="91"/>
      <c r="BI478" s="91"/>
      <c r="BJ478" s="51" t="s">
        <v>4763</v>
      </c>
      <c r="BK478" s="91"/>
      <c r="BL478" s="91"/>
      <c r="BM478" s="91"/>
      <c r="BN478" s="91"/>
      <c r="BO478" s="91"/>
      <c r="BP478" s="91"/>
      <c r="BQ478" s="91"/>
      <c r="BR478" s="91"/>
      <c r="BS478" s="91"/>
      <c r="BT478" s="91"/>
      <c r="BU478" s="91"/>
      <c r="BV478" s="91"/>
      <c r="BW478" s="90"/>
      <c r="BX478" s="90"/>
      <c r="BY478" s="90"/>
      <c r="BZ478" s="92"/>
      <c r="CA478" s="92"/>
      <c r="CB478" s="92"/>
      <c r="CC478" s="92"/>
      <c r="CD478" s="92"/>
      <c r="CE478" s="92"/>
      <c r="CF478" s="92"/>
      <c r="CG478" s="92"/>
      <c r="CH478" s="92"/>
      <c r="CI478" s="92"/>
      <c r="CJ478" s="92"/>
      <c r="CK478" s="92"/>
      <c r="CL478" s="92"/>
      <c r="CM478" s="92"/>
      <c r="CN478" s="92"/>
      <c r="CO478" s="92"/>
      <c r="CP478" s="92"/>
      <c r="CQ478" s="92"/>
      <c r="CR478" s="92"/>
      <c r="CS478" s="53" t="s">
        <v>4764</v>
      </c>
      <c r="CT478" s="92"/>
      <c r="CU478" s="92"/>
      <c r="CV478" s="92"/>
      <c r="CW478" s="92"/>
      <c r="CX478" s="92"/>
      <c r="CY478" s="92"/>
      <c r="CZ478" s="92"/>
      <c r="DA478" s="92"/>
      <c r="DB478" s="92"/>
      <c r="DC478" s="92"/>
      <c r="DD478" s="92"/>
      <c r="DE478" s="92"/>
    </row>
    <row r="479" spans="34:109" hidden="1">
      <c r="AH479" s="90"/>
      <c r="AI479" s="90"/>
      <c r="AJ479" s="90"/>
      <c r="AK479" s="90"/>
      <c r="AL479" s="47" t="str">
        <f t="shared" si="14"/>
        <v/>
      </c>
      <c r="AM479" s="47" t="str">
        <f t="shared" si="15"/>
        <v/>
      </c>
      <c r="AO479" s="90"/>
      <c r="AP479" s="43">
        <v>477</v>
      </c>
      <c r="AQ479" s="91"/>
      <c r="AR479" s="91"/>
      <c r="AS479" s="91"/>
      <c r="AT479" s="91"/>
      <c r="AU479" s="91"/>
      <c r="AV479" s="91"/>
      <c r="AW479" s="91"/>
      <c r="AX479" s="91"/>
      <c r="AY479" s="91"/>
      <c r="AZ479" s="91"/>
      <c r="BA479" s="91"/>
      <c r="BB479" s="91"/>
      <c r="BC479" s="91"/>
      <c r="BD479" s="91"/>
      <c r="BE479" s="91"/>
      <c r="BF479" s="91"/>
      <c r="BG479" s="91"/>
      <c r="BH479" s="91"/>
      <c r="BI479" s="91"/>
      <c r="BJ479" s="51" t="s">
        <v>4765</v>
      </c>
      <c r="BK479" s="91"/>
      <c r="BL479" s="91"/>
      <c r="BM479" s="91"/>
      <c r="BN479" s="91"/>
      <c r="BO479" s="91"/>
      <c r="BP479" s="91"/>
      <c r="BQ479" s="91"/>
      <c r="BR479" s="91"/>
      <c r="BS479" s="91"/>
      <c r="BT479" s="91"/>
      <c r="BU479" s="91"/>
      <c r="BV479" s="91"/>
      <c r="BW479" s="90"/>
      <c r="BX479" s="90"/>
      <c r="BY479" s="90"/>
      <c r="BZ479" s="92"/>
      <c r="CA479" s="92"/>
      <c r="CB479" s="92"/>
      <c r="CC479" s="92"/>
      <c r="CD479" s="92"/>
      <c r="CE479" s="92"/>
      <c r="CF479" s="92"/>
      <c r="CG479" s="92"/>
      <c r="CH479" s="92"/>
      <c r="CI479" s="92"/>
      <c r="CJ479" s="92"/>
      <c r="CK479" s="92"/>
      <c r="CL479" s="92"/>
      <c r="CM479" s="92"/>
      <c r="CN479" s="92"/>
      <c r="CO479" s="92"/>
      <c r="CP479" s="92"/>
      <c r="CQ479" s="92"/>
      <c r="CR479" s="92"/>
      <c r="CS479" s="53" t="s">
        <v>4766</v>
      </c>
      <c r="CT479" s="92"/>
      <c r="CU479" s="92"/>
      <c r="CV479" s="92"/>
      <c r="CW479" s="92"/>
      <c r="CX479" s="92"/>
      <c r="CY479" s="92"/>
      <c r="CZ479" s="92"/>
      <c r="DA479" s="92"/>
      <c r="DB479" s="92"/>
      <c r="DC479" s="92"/>
      <c r="DD479" s="92"/>
      <c r="DE479" s="92"/>
    </row>
    <row r="480" spans="34:109" hidden="1">
      <c r="AH480" s="90"/>
      <c r="AI480" s="90"/>
      <c r="AJ480" s="90"/>
      <c r="AK480" s="90"/>
      <c r="AL480" s="47" t="str">
        <f t="shared" si="14"/>
        <v/>
      </c>
      <c r="AM480" s="47" t="str">
        <f t="shared" si="15"/>
        <v/>
      </c>
      <c r="AO480" s="90"/>
      <c r="AP480" s="43">
        <v>478</v>
      </c>
      <c r="AQ480" s="91"/>
      <c r="AR480" s="91"/>
      <c r="AS480" s="91"/>
      <c r="AT480" s="91"/>
      <c r="AU480" s="91"/>
      <c r="AV480" s="91"/>
      <c r="AW480" s="91"/>
      <c r="AX480" s="91"/>
      <c r="AY480" s="91"/>
      <c r="AZ480" s="91"/>
      <c r="BA480" s="91"/>
      <c r="BB480" s="91"/>
      <c r="BC480" s="91"/>
      <c r="BD480" s="91"/>
      <c r="BE480" s="91"/>
      <c r="BF480" s="91"/>
      <c r="BG480" s="91"/>
      <c r="BH480" s="91"/>
      <c r="BI480" s="91"/>
      <c r="BJ480" s="51" t="s">
        <v>4767</v>
      </c>
      <c r="BK480" s="91"/>
      <c r="BL480" s="91"/>
      <c r="BM480" s="91"/>
      <c r="BN480" s="91"/>
      <c r="BO480" s="91"/>
      <c r="BP480" s="91"/>
      <c r="BQ480" s="91"/>
      <c r="BR480" s="91"/>
      <c r="BS480" s="91"/>
      <c r="BT480" s="91"/>
      <c r="BU480" s="91"/>
      <c r="BV480" s="91"/>
      <c r="BW480" s="90"/>
      <c r="BX480" s="90"/>
      <c r="BY480" s="90"/>
      <c r="BZ480" s="92"/>
      <c r="CA480" s="92"/>
      <c r="CB480" s="92"/>
      <c r="CC480" s="92"/>
      <c r="CD480" s="92"/>
      <c r="CE480" s="92"/>
      <c r="CF480" s="92"/>
      <c r="CG480" s="92"/>
      <c r="CH480" s="92"/>
      <c r="CI480" s="92"/>
      <c r="CJ480" s="92"/>
      <c r="CK480" s="92"/>
      <c r="CL480" s="92"/>
      <c r="CM480" s="92"/>
      <c r="CN480" s="92"/>
      <c r="CO480" s="92"/>
      <c r="CP480" s="92"/>
      <c r="CQ480" s="92"/>
      <c r="CR480" s="92"/>
      <c r="CS480" s="53" t="s">
        <v>4768</v>
      </c>
      <c r="CT480" s="92"/>
      <c r="CU480" s="92"/>
      <c r="CV480" s="92"/>
      <c r="CW480" s="92"/>
      <c r="CX480" s="92"/>
      <c r="CY480" s="92"/>
      <c r="CZ480" s="92"/>
      <c r="DA480" s="92"/>
      <c r="DB480" s="92"/>
      <c r="DC480" s="92"/>
      <c r="DD480" s="92"/>
      <c r="DE480" s="92"/>
    </row>
    <row r="481" spans="34:109" hidden="1">
      <c r="AH481" s="90"/>
      <c r="AI481" s="90"/>
      <c r="AJ481" s="90"/>
      <c r="AK481" s="90"/>
      <c r="AL481" s="47" t="str">
        <f t="shared" si="14"/>
        <v/>
      </c>
      <c r="AM481" s="47" t="str">
        <f t="shared" si="15"/>
        <v/>
      </c>
      <c r="AO481" s="90"/>
      <c r="AP481" s="43">
        <v>479</v>
      </c>
      <c r="AQ481" s="91"/>
      <c r="AR481" s="91"/>
      <c r="AS481" s="91"/>
      <c r="AT481" s="91"/>
      <c r="AU481" s="91"/>
      <c r="AV481" s="91"/>
      <c r="AW481" s="91"/>
      <c r="AX481" s="91"/>
      <c r="AY481" s="91"/>
      <c r="AZ481" s="91"/>
      <c r="BA481" s="91"/>
      <c r="BB481" s="91"/>
      <c r="BC481" s="91"/>
      <c r="BD481" s="91"/>
      <c r="BE481" s="91"/>
      <c r="BF481" s="91"/>
      <c r="BG481" s="91"/>
      <c r="BH481" s="91"/>
      <c r="BI481" s="91"/>
      <c r="BJ481" s="51" t="s">
        <v>4769</v>
      </c>
      <c r="BK481" s="91"/>
      <c r="BL481" s="91"/>
      <c r="BM481" s="91"/>
      <c r="BN481" s="91"/>
      <c r="BO481" s="91"/>
      <c r="BP481" s="91"/>
      <c r="BQ481" s="91"/>
      <c r="BR481" s="91"/>
      <c r="BS481" s="91"/>
      <c r="BT481" s="91"/>
      <c r="BU481" s="91"/>
      <c r="BV481" s="91"/>
      <c r="BW481" s="90"/>
      <c r="BX481" s="90"/>
      <c r="BY481" s="90"/>
      <c r="BZ481" s="92"/>
      <c r="CA481" s="92"/>
      <c r="CB481" s="92"/>
      <c r="CC481" s="92"/>
      <c r="CD481" s="92"/>
      <c r="CE481" s="92"/>
      <c r="CF481" s="92"/>
      <c r="CG481" s="92"/>
      <c r="CH481" s="92"/>
      <c r="CI481" s="92"/>
      <c r="CJ481" s="92"/>
      <c r="CK481" s="92"/>
      <c r="CL481" s="92"/>
      <c r="CM481" s="92"/>
      <c r="CN481" s="92"/>
      <c r="CO481" s="92"/>
      <c r="CP481" s="92"/>
      <c r="CQ481" s="92"/>
      <c r="CR481" s="92"/>
      <c r="CS481" s="53" t="s">
        <v>4770</v>
      </c>
      <c r="CT481" s="92"/>
      <c r="CU481" s="92"/>
      <c r="CV481" s="92"/>
      <c r="CW481" s="92"/>
      <c r="CX481" s="92"/>
      <c r="CY481" s="92"/>
      <c r="CZ481" s="92"/>
      <c r="DA481" s="92"/>
      <c r="DB481" s="92"/>
      <c r="DC481" s="92"/>
      <c r="DD481" s="92"/>
      <c r="DE481" s="92"/>
    </row>
    <row r="482" spans="34:109" hidden="1">
      <c r="AH482" s="90"/>
      <c r="AI482" s="90"/>
      <c r="AJ482" s="90"/>
      <c r="AK482" s="90"/>
      <c r="AL482" s="47" t="str">
        <f t="shared" si="14"/>
        <v/>
      </c>
      <c r="AM482" s="47" t="str">
        <f t="shared" si="15"/>
        <v/>
      </c>
      <c r="AO482" s="90"/>
      <c r="AP482" s="43">
        <v>480</v>
      </c>
      <c r="AQ482" s="91"/>
      <c r="AR482" s="91"/>
      <c r="AS482" s="91"/>
      <c r="AT482" s="91"/>
      <c r="AU482" s="91"/>
      <c r="AV482" s="91"/>
      <c r="AW482" s="91"/>
      <c r="AX482" s="91"/>
      <c r="AY482" s="91"/>
      <c r="AZ482" s="91"/>
      <c r="BA482" s="91"/>
      <c r="BB482" s="91"/>
      <c r="BC482" s="91"/>
      <c r="BD482" s="91"/>
      <c r="BE482" s="91"/>
      <c r="BF482" s="91"/>
      <c r="BG482" s="91"/>
      <c r="BH482" s="91"/>
      <c r="BI482" s="91"/>
      <c r="BJ482" s="51" t="s">
        <v>4771</v>
      </c>
      <c r="BK482" s="91"/>
      <c r="BL482" s="91"/>
      <c r="BM482" s="91"/>
      <c r="BN482" s="91"/>
      <c r="BO482" s="91"/>
      <c r="BP482" s="91"/>
      <c r="BQ482" s="91"/>
      <c r="BR482" s="91"/>
      <c r="BS482" s="91"/>
      <c r="BT482" s="91"/>
      <c r="BU482" s="91"/>
      <c r="BV482" s="91"/>
      <c r="BW482" s="90"/>
      <c r="BX482" s="90"/>
      <c r="BY482" s="90"/>
      <c r="BZ482" s="92"/>
      <c r="CA482" s="92"/>
      <c r="CB482" s="92"/>
      <c r="CC482" s="92"/>
      <c r="CD482" s="92"/>
      <c r="CE482" s="92"/>
      <c r="CF482" s="92"/>
      <c r="CG482" s="92"/>
      <c r="CH482" s="92"/>
      <c r="CI482" s="92"/>
      <c r="CJ482" s="92"/>
      <c r="CK482" s="92"/>
      <c r="CL482" s="92"/>
      <c r="CM482" s="92"/>
      <c r="CN482" s="92"/>
      <c r="CO482" s="92"/>
      <c r="CP482" s="92"/>
      <c r="CQ482" s="92"/>
      <c r="CR482" s="92"/>
      <c r="CS482" s="53" t="s">
        <v>4772</v>
      </c>
      <c r="CT482" s="92"/>
      <c r="CU482" s="92"/>
      <c r="CV482" s="92"/>
      <c r="CW482" s="92"/>
      <c r="CX482" s="92"/>
      <c r="CY482" s="92"/>
      <c r="CZ482" s="92"/>
      <c r="DA482" s="92"/>
      <c r="DB482" s="92"/>
      <c r="DC482" s="92"/>
      <c r="DD482" s="92"/>
      <c r="DE482" s="92"/>
    </row>
    <row r="483" spans="34:109" hidden="1">
      <c r="AH483" s="90"/>
      <c r="AI483" s="90"/>
      <c r="AJ483" s="90"/>
      <c r="AK483" s="90"/>
      <c r="AL483" s="47" t="str">
        <f t="shared" si="14"/>
        <v/>
      </c>
      <c r="AM483" s="47" t="str">
        <f t="shared" si="15"/>
        <v/>
      </c>
      <c r="AO483" s="90"/>
      <c r="AP483" s="43">
        <v>481</v>
      </c>
      <c r="AQ483" s="91"/>
      <c r="AR483" s="91"/>
      <c r="AS483" s="91"/>
      <c r="AT483" s="91"/>
      <c r="AU483" s="91"/>
      <c r="AV483" s="91"/>
      <c r="AW483" s="91"/>
      <c r="AX483" s="91"/>
      <c r="AY483" s="91"/>
      <c r="AZ483" s="91"/>
      <c r="BA483" s="91"/>
      <c r="BB483" s="91"/>
      <c r="BC483" s="91"/>
      <c r="BD483" s="91"/>
      <c r="BE483" s="91"/>
      <c r="BF483" s="91"/>
      <c r="BG483" s="91"/>
      <c r="BH483" s="91"/>
      <c r="BI483" s="91"/>
      <c r="BJ483" s="51" t="s">
        <v>4773</v>
      </c>
      <c r="BK483" s="91"/>
      <c r="BL483" s="91"/>
      <c r="BM483" s="91"/>
      <c r="BN483" s="91"/>
      <c r="BO483" s="91"/>
      <c r="BP483" s="91"/>
      <c r="BQ483" s="91"/>
      <c r="BR483" s="91"/>
      <c r="BS483" s="91"/>
      <c r="BT483" s="91"/>
      <c r="BU483" s="91"/>
      <c r="BV483" s="91"/>
      <c r="BW483" s="90"/>
      <c r="BX483" s="90"/>
      <c r="BY483" s="90"/>
      <c r="BZ483" s="92"/>
      <c r="CA483" s="92"/>
      <c r="CB483" s="92"/>
      <c r="CC483" s="92"/>
      <c r="CD483" s="92"/>
      <c r="CE483" s="92"/>
      <c r="CF483" s="92"/>
      <c r="CG483" s="92"/>
      <c r="CH483" s="92"/>
      <c r="CI483" s="92"/>
      <c r="CJ483" s="92"/>
      <c r="CK483" s="92"/>
      <c r="CL483" s="92"/>
      <c r="CM483" s="92"/>
      <c r="CN483" s="92"/>
      <c r="CO483" s="92"/>
      <c r="CP483" s="92"/>
      <c r="CQ483" s="92"/>
      <c r="CR483" s="92"/>
      <c r="CS483" s="53" t="s">
        <v>4774</v>
      </c>
      <c r="CT483" s="92"/>
      <c r="CU483" s="92"/>
      <c r="CV483" s="92"/>
      <c r="CW483" s="92"/>
      <c r="CX483" s="92"/>
      <c r="CY483" s="92"/>
      <c r="CZ483" s="92"/>
      <c r="DA483" s="92"/>
      <c r="DB483" s="92"/>
      <c r="DC483" s="92"/>
      <c r="DD483" s="92"/>
      <c r="DE483" s="92"/>
    </row>
    <row r="484" spans="34:109" hidden="1">
      <c r="AH484" s="90"/>
      <c r="AI484" s="90"/>
      <c r="AJ484" s="90"/>
      <c r="AK484" s="90"/>
      <c r="AL484" s="47" t="str">
        <f t="shared" si="14"/>
        <v/>
      </c>
      <c r="AM484" s="47" t="str">
        <f t="shared" si="15"/>
        <v/>
      </c>
      <c r="AO484" s="90"/>
      <c r="AP484" s="43">
        <v>482</v>
      </c>
      <c r="AQ484" s="91"/>
      <c r="AR484" s="91"/>
      <c r="AS484" s="91"/>
      <c r="AT484" s="91"/>
      <c r="AU484" s="91"/>
      <c r="AV484" s="91"/>
      <c r="AW484" s="91"/>
      <c r="AX484" s="91"/>
      <c r="AY484" s="91"/>
      <c r="AZ484" s="91"/>
      <c r="BA484" s="91"/>
      <c r="BB484" s="91"/>
      <c r="BC484" s="91"/>
      <c r="BD484" s="91"/>
      <c r="BE484" s="91"/>
      <c r="BF484" s="91"/>
      <c r="BG484" s="91"/>
      <c r="BH484" s="91"/>
      <c r="BI484" s="91"/>
      <c r="BJ484" s="51" t="s">
        <v>4775</v>
      </c>
      <c r="BK484" s="91"/>
      <c r="BL484" s="91"/>
      <c r="BM484" s="91"/>
      <c r="BN484" s="91"/>
      <c r="BO484" s="91"/>
      <c r="BP484" s="91"/>
      <c r="BQ484" s="91"/>
      <c r="BR484" s="91"/>
      <c r="BS484" s="91"/>
      <c r="BT484" s="91"/>
      <c r="BU484" s="91"/>
      <c r="BV484" s="91"/>
      <c r="BW484" s="90"/>
      <c r="BX484" s="90"/>
      <c r="BY484" s="90"/>
      <c r="BZ484" s="92"/>
      <c r="CA484" s="92"/>
      <c r="CB484" s="92"/>
      <c r="CC484" s="92"/>
      <c r="CD484" s="92"/>
      <c r="CE484" s="92"/>
      <c r="CF484" s="92"/>
      <c r="CG484" s="92"/>
      <c r="CH484" s="92"/>
      <c r="CI484" s="92"/>
      <c r="CJ484" s="92"/>
      <c r="CK484" s="92"/>
      <c r="CL484" s="92"/>
      <c r="CM484" s="92"/>
      <c r="CN484" s="92"/>
      <c r="CO484" s="92"/>
      <c r="CP484" s="92"/>
      <c r="CQ484" s="92"/>
      <c r="CR484" s="92"/>
      <c r="CS484" s="53" t="s">
        <v>4776</v>
      </c>
      <c r="CT484" s="92"/>
      <c r="CU484" s="92"/>
      <c r="CV484" s="92"/>
      <c r="CW484" s="92"/>
      <c r="CX484" s="92"/>
      <c r="CY484" s="92"/>
      <c r="CZ484" s="92"/>
      <c r="DA484" s="92"/>
      <c r="DB484" s="92"/>
      <c r="DC484" s="92"/>
      <c r="DD484" s="92"/>
      <c r="DE484" s="92"/>
    </row>
    <row r="485" spans="34:109" hidden="1">
      <c r="AH485" s="90"/>
      <c r="AI485" s="90"/>
      <c r="AJ485" s="90"/>
      <c r="AK485" s="90"/>
      <c r="AL485" s="47" t="str">
        <f t="shared" si="14"/>
        <v/>
      </c>
      <c r="AM485" s="47" t="str">
        <f t="shared" si="15"/>
        <v/>
      </c>
      <c r="AO485" s="90"/>
      <c r="AP485" s="43">
        <v>483</v>
      </c>
      <c r="AQ485" s="91"/>
      <c r="AR485" s="91"/>
      <c r="AS485" s="91"/>
      <c r="AT485" s="91"/>
      <c r="AU485" s="91"/>
      <c r="AV485" s="91"/>
      <c r="AW485" s="91"/>
      <c r="AX485" s="91"/>
      <c r="AY485" s="91"/>
      <c r="AZ485" s="91"/>
      <c r="BA485" s="91"/>
      <c r="BB485" s="91"/>
      <c r="BC485" s="91"/>
      <c r="BD485" s="91"/>
      <c r="BE485" s="91"/>
      <c r="BF485" s="91"/>
      <c r="BG485" s="91"/>
      <c r="BH485" s="91"/>
      <c r="BI485" s="91"/>
      <c r="BJ485" s="51" t="s">
        <v>4777</v>
      </c>
      <c r="BK485" s="91"/>
      <c r="BL485" s="91"/>
      <c r="BM485" s="91"/>
      <c r="BN485" s="91"/>
      <c r="BO485" s="91"/>
      <c r="BP485" s="91"/>
      <c r="BQ485" s="91"/>
      <c r="BR485" s="91"/>
      <c r="BS485" s="91"/>
      <c r="BT485" s="91"/>
      <c r="BU485" s="91"/>
      <c r="BV485" s="91"/>
      <c r="BW485" s="90"/>
      <c r="BX485" s="90"/>
      <c r="BY485" s="90"/>
      <c r="BZ485" s="92"/>
      <c r="CA485" s="92"/>
      <c r="CB485" s="92"/>
      <c r="CC485" s="92"/>
      <c r="CD485" s="92"/>
      <c r="CE485" s="92"/>
      <c r="CF485" s="92"/>
      <c r="CG485" s="92"/>
      <c r="CH485" s="92"/>
      <c r="CI485" s="92"/>
      <c r="CJ485" s="92"/>
      <c r="CK485" s="92"/>
      <c r="CL485" s="92"/>
      <c r="CM485" s="92"/>
      <c r="CN485" s="92"/>
      <c r="CO485" s="92"/>
      <c r="CP485" s="92"/>
      <c r="CQ485" s="92"/>
      <c r="CR485" s="92"/>
      <c r="CS485" s="53" t="s">
        <v>4778</v>
      </c>
      <c r="CT485" s="92"/>
      <c r="CU485" s="92"/>
      <c r="CV485" s="92"/>
      <c r="CW485" s="92"/>
      <c r="CX485" s="92"/>
      <c r="CY485" s="92"/>
      <c r="CZ485" s="92"/>
      <c r="DA485" s="92"/>
      <c r="DB485" s="92"/>
      <c r="DC485" s="92"/>
      <c r="DD485" s="92"/>
      <c r="DE485" s="92"/>
    </row>
    <row r="486" spans="34:109" hidden="1">
      <c r="AH486" s="90"/>
      <c r="AI486" s="90"/>
      <c r="AJ486" s="90"/>
      <c r="AK486" s="90"/>
      <c r="AL486" s="47" t="str">
        <f t="shared" si="14"/>
        <v/>
      </c>
      <c r="AM486" s="47" t="str">
        <f t="shared" si="15"/>
        <v/>
      </c>
      <c r="AO486" s="90"/>
      <c r="AP486" s="43">
        <v>484</v>
      </c>
      <c r="AQ486" s="91"/>
      <c r="AR486" s="91"/>
      <c r="AS486" s="91"/>
      <c r="AT486" s="91"/>
      <c r="AU486" s="91"/>
      <c r="AV486" s="91"/>
      <c r="AW486" s="91"/>
      <c r="AX486" s="91"/>
      <c r="AY486" s="91"/>
      <c r="AZ486" s="91"/>
      <c r="BA486" s="91"/>
      <c r="BB486" s="91"/>
      <c r="BC486" s="91"/>
      <c r="BD486" s="91"/>
      <c r="BE486" s="91"/>
      <c r="BF486" s="91"/>
      <c r="BG486" s="91"/>
      <c r="BH486" s="91"/>
      <c r="BI486" s="91"/>
      <c r="BJ486" s="51" t="s">
        <v>4779</v>
      </c>
      <c r="BK486" s="91"/>
      <c r="BL486" s="91"/>
      <c r="BM486" s="91"/>
      <c r="BN486" s="91"/>
      <c r="BO486" s="91"/>
      <c r="BP486" s="91"/>
      <c r="BQ486" s="91"/>
      <c r="BR486" s="91"/>
      <c r="BS486" s="91"/>
      <c r="BT486" s="91"/>
      <c r="BU486" s="91"/>
      <c r="BV486" s="91"/>
      <c r="BW486" s="90"/>
      <c r="BX486" s="90"/>
      <c r="BY486" s="90"/>
      <c r="BZ486" s="92"/>
      <c r="CA486" s="92"/>
      <c r="CB486" s="92"/>
      <c r="CC486" s="92"/>
      <c r="CD486" s="92"/>
      <c r="CE486" s="92"/>
      <c r="CF486" s="92"/>
      <c r="CG486" s="92"/>
      <c r="CH486" s="92"/>
      <c r="CI486" s="92"/>
      <c r="CJ486" s="92"/>
      <c r="CK486" s="92"/>
      <c r="CL486" s="92"/>
      <c r="CM486" s="92"/>
      <c r="CN486" s="92"/>
      <c r="CO486" s="92"/>
      <c r="CP486" s="92"/>
      <c r="CQ486" s="92"/>
      <c r="CR486" s="92"/>
      <c r="CS486" s="53" t="s">
        <v>4780</v>
      </c>
      <c r="CT486" s="92"/>
      <c r="CU486" s="92"/>
      <c r="CV486" s="92"/>
      <c r="CW486" s="92"/>
      <c r="CX486" s="92"/>
      <c r="CY486" s="92"/>
      <c r="CZ486" s="92"/>
      <c r="DA486" s="92"/>
      <c r="DB486" s="92"/>
      <c r="DC486" s="92"/>
      <c r="DD486" s="92"/>
      <c r="DE486" s="92"/>
    </row>
    <row r="487" spans="34:109" hidden="1">
      <c r="AH487" s="90"/>
      <c r="AI487" s="90"/>
      <c r="AJ487" s="90"/>
      <c r="AK487" s="90"/>
      <c r="AL487" s="47" t="str">
        <f t="shared" si="14"/>
        <v/>
      </c>
      <c r="AM487" s="47" t="str">
        <f t="shared" si="15"/>
        <v/>
      </c>
      <c r="AO487" s="90"/>
      <c r="AP487" s="43">
        <v>485</v>
      </c>
      <c r="AQ487" s="91"/>
      <c r="AR487" s="91"/>
      <c r="AS487" s="91"/>
      <c r="AT487" s="91"/>
      <c r="AU487" s="91"/>
      <c r="AV487" s="91"/>
      <c r="AW487" s="91"/>
      <c r="AX487" s="91"/>
      <c r="AY487" s="91"/>
      <c r="AZ487" s="91"/>
      <c r="BA487" s="91"/>
      <c r="BB487" s="91"/>
      <c r="BC487" s="91"/>
      <c r="BD487" s="91"/>
      <c r="BE487" s="91"/>
      <c r="BF487" s="91"/>
      <c r="BG487" s="91"/>
      <c r="BH487" s="91"/>
      <c r="BI487" s="91"/>
      <c r="BJ487" s="51" t="s">
        <v>4781</v>
      </c>
      <c r="BK487" s="91"/>
      <c r="BL487" s="91"/>
      <c r="BM487" s="91"/>
      <c r="BN487" s="91"/>
      <c r="BO487" s="91"/>
      <c r="BP487" s="91"/>
      <c r="BQ487" s="91"/>
      <c r="BR487" s="91"/>
      <c r="BS487" s="91"/>
      <c r="BT487" s="91"/>
      <c r="BU487" s="91"/>
      <c r="BV487" s="91"/>
      <c r="BW487" s="90"/>
      <c r="BX487" s="90"/>
      <c r="BY487" s="90"/>
      <c r="BZ487" s="92"/>
      <c r="CA487" s="92"/>
      <c r="CB487" s="92"/>
      <c r="CC487" s="92"/>
      <c r="CD487" s="92"/>
      <c r="CE487" s="92"/>
      <c r="CF487" s="92"/>
      <c r="CG487" s="92"/>
      <c r="CH487" s="92"/>
      <c r="CI487" s="92"/>
      <c r="CJ487" s="92"/>
      <c r="CK487" s="92"/>
      <c r="CL487" s="92"/>
      <c r="CM487" s="92"/>
      <c r="CN487" s="92"/>
      <c r="CO487" s="92"/>
      <c r="CP487" s="92"/>
      <c r="CQ487" s="92"/>
      <c r="CR487" s="92"/>
      <c r="CS487" s="53" t="s">
        <v>4782</v>
      </c>
      <c r="CT487" s="92"/>
      <c r="CU487" s="92"/>
      <c r="CV487" s="92"/>
      <c r="CW487" s="92"/>
      <c r="CX487" s="92"/>
      <c r="CY487" s="92"/>
      <c r="CZ487" s="92"/>
      <c r="DA487" s="92"/>
      <c r="DB487" s="92"/>
      <c r="DC487" s="92"/>
      <c r="DD487" s="92"/>
      <c r="DE487" s="92"/>
    </row>
    <row r="488" spans="34:109" hidden="1">
      <c r="AH488" s="90"/>
      <c r="AI488" s="90"/>
      <c r="AJ488" s="90"/>
      <c r="AK488" s="90"/>
      <c r="AL488" s="47" t="str">
        <f t="shared" si="14"/>
        <v/>
      </c>
      <c r="AM488" s="47" t="str">
        <f t="shared" si="15"/>
        <v/>
      </c>
      <c r="AO488" s="90"/>
      <c r="AP488" s="43">
        <v>486</v>
      </c>
      <c r="AQ488" s="91"/>
      <c r="AR488" s="91"/>
      <c r="AS488" s="91"/>
      <c r="AT488" s="91"/>
      <c r="AU488" s="91"/>
      <c r="AV488" s="91"/>
      <c r="AW488" s="91"/>
      <c r="AX488" s="91"/>
      <c r="AY488" s="91"/>
      <c r="AZ488" s="91"/>
      <c r="BA488" s="91"/>
      <c r="BB488" s="91"/>
      <c r="BC488" s="91"/>
      <c r="BD488" s="91"/>
      <c r="BE488" s="91"/>
      <c r="BF488" s="91"/>
      <c r="BG488" s="91"/>
      <c r="BH488" s="91"/>
      <c r="BI488" s="91"/>
      <c r="BJ488" s="51" t="s">
        <v>4783</v>
      </c>
      <c r="BK488" s="91"/>
      <c r="BL488" s="91"/>
      <c r="BM488" s="91"/>
      <c r="BN488" s="91"/>
      <c r="BO488" s="91"/>
      <c r="BP488" s="91"/>
      <c r="BQ488" s="91"/>
      <c r="BR488" s="91"/>
      <c r="BS488" s="91"/>
      <c r="BT488" s="91"/>
      <c r="BU488" s="91"/>
      <c r="BV488" s="91"/>
      <c r="BW488" s="90"/>
      <c r="BX488" s="90"/>
      <c r="BY488" s="90"/>
      <c r="BZ488" s="92"/>
      <c r="CA488" s="92"/>
      <c r="CB488" s="92"/>
      <c r="CC488" s="92"/>
      <c r="CD488" s="92"/>
      <c r="CE488" s="92"/>
      <c r="CF488" s="92"/>
      <c r="CG488" s="92"/>
      <c r="CH488" s="92"/>
      <c r="CI488" s="92"/>
      <c r="CJ488" s="92"/>
      <c r="CK488" s="92"/>
      <c r="CL488" s="92"/>
      <c r="CM488" s="92"/>
      <c r="CN488" s="92"/>
      <c r="CO488" s="92"/>
      <c r="CP488" s="92"/>
      <c r="CQ488" s="92"/>
      <c r="CR488" s="92"/>
      <c r="CS488" s="53" t="s">
        <v>4784</v>
      </c>
      <c r="CT488" s="92"/>
      <c r="CU488" s="92"/>
      <c r="CV488" s="92"/>
      <c r="CW488" s="92"/>
      <c r="CX488" s="92"/>
      <c r="CY488" s="92"/>
      <c r="CZ488" s="92"/>
      <c r="DA488" s="92"/>
      <c r="DB488" s="92"/>
      <c r="DC488" s="92"/>
      <c r="DD488" s="92"/>
      <c r="DE488" s="92"/>
    </row>
    <row r="489" spans="34:109" hidden="1">
      <c r="AH489" s="90"/>
      <c r="AI489" s="90"/>
      <c r="AJ489" s="90"/>
      <c r="AK489" s="90"/>
      <c r="AL489" s="47" t="str">
        <f t="shared" si="14"/>
        <v/>
      </c>
      <c r="AM489" s="47" t="str">
        <f t="shared" si="15"/>
        <v/>
      </c>
      <c r="AO489" s="90"/>
      <c r="AP489" s="43">
        <v>487</v>
      </c>
      <c r="AQ489" s="91"/>
      <c r="AR489" s="91"/>
      <c r="AS489" s="91"/>
      <c r="AT489" s="91"/>
      <c r="AU489" s="91"/>
      <c r="AV489" s="91"/>
      <c r="AW489" s="91"/>
      <c r="AX489" s="91"/>
      <c r="AY489" s="91"/>
      <c r="AZ489" s="91"/>
      <c r="BA489" s="91"/>
      <c r="BB489" s="91"/>
      <c r="BC489" s="91"/>
      <c r="BD489" s="91"/>
      <c r="BE489" s="91"/>
      <c r="BF489" s="91"/>
      <c r="BG489" s="91"/>
      <c r="BH489" s="91"/>
      <c r="BI489" s="91"/>
      <c r="BJ489" s="51" t="s">
        <v>4785</v>
      </c>
      <c r="BK489" s="91"/>
      <c r="BL489" s="91"/>
      <c r="BM489" s="91"/>
      <c r="BN489" s="91"/>
      <c r="BO489" s="91"/>
      <c r="BP489" s="91"/>
      <c r="BQ489" s="91"/>
      <c r="BR489" s="91"/>
      <c r="BS489" s="91"/>
      <c r="BT489" s="91"/>
      <c r="BU489" s="91"/>
      <c r="BV489" s="91"/>
      <c r="BW489" s="90"/>
      <c r="BX489" s="90"/>
      <c r="BY489" s="90"/>
      <c r="BZ489" s="92"/>
      <c r="CA489" s="92"/>
      <c r="CB489" s="92"/>
      <c r="CC489" s="92"/>
      <c r="CD489" s="92"/>
      <c r="CE489" s="92"/>
      <c r="CF489" s="92"/>
      <c r="CG489" s="92"/>
      <c r="CH489" s="92"/>
      <c r="CI489" s="92"/>
      <c r="CJ489" s="92"/>
      <c r="CK489" s="92"/>
      <c r="CL489" s="92"/>
      <c r="CM489" s="92"/>
      <c r="CN489" s="92"/>
      <c r="CO489" s="92"/>
      <c r="CP489" s="92"/>
      <c r="CQ489" s="92"/>
      <c r="CR489" s="92"/>
      <c r="CS489" s="53" t="s">
        <v>4786</v>
      </c>
      <c r="CT489" s="92"/>
      <c r="CU489" s="92"/>
      <c r="CV489" s="92"/>
      <c r="CW489" s="92"/>
      <c r="CX489" s="92"/>
      <c r="CY489" s="92"/>
      <c r="CZ489" s="92"/>
      <c r="DA489" s="92"/>
      <c r="DB489" s="92"/>
      <c r="DC489" s="92"/>
      <c r="DD489" s="92"/>
      <c r="DE489" s="92"/>
    </row>
    <row r="490" spans="34:109" hidden="1">
      <c r="AH490" s="90"/>
      <c r="AI490" s="90"/>
      <c r="AJ490" s="90"/>
      <c r="AK490" s="90"/>
      <c r="AL490" s="47" t="str">
        <f t="shared" si="14"/>
        <v/>
      </c>
      <c r="AM490" s="47" t="str">
        <f t="shared" si="15"/>
        <v/>
      </c>
      <c r="AO490" s="90"/>
      <c r="AP490" s="43">
        <v>488</v>
      </c>
      <c r="AQ490" s="91"/>
      <c r="AR490" s="91"/>
      <c r="AS490" s="91"/>
      <c r="AT490" s="91"/>
      <c r="AU490" s="91"/>
      <c r="AV490" s="91"/>
      <c r="AW490" s="91"/>
      <c r="AX490" s="91"/>
      <c r="AY490" s="91"/>
      <c r="AZ490" s="91"/>
      <c r="BA490" s="91"/>
      <c r="BB490" s="91"/>
      <c r="BC490" s="91"/>
      <c r="BD490" s="91"/>
      <c r="BE490" s="91"/>
      <c r="BF490" s="91"/>
      <c r="BG490" s="91"/>
      <c r="BH490" s="91"/>
      <c r="BI490" s="91"/>
      <c r="BJ490" s="51" t="s">
        <v>4787</v>
      </c>
      <c r="BK490" s="91"/>
      <c r="BL490" s="91"/>
      <c r="BM490" s="91"/>
      <c r="BN490" s="91"/>
      <c r="BO490" s="91"/>
      <c r="BP490" s="91"/>
      <c r="BQ490" s="91"/>
      <c r="BR490" s="91"/>
      <c r="BS490" s="91"/>
      <c r="BT490" s="91"/>
      <c r="BU490" s="91"/>
      <c r="BV490" s="91"/>
      <c r="BW490" s="90"/>
      <c r="BX490" s="90"/>
      <c r="BY490" s="90"/>
      <c r="BZ490" s="92"/>
      <c r="CA490" s="92"/>
      <c r="CB490" s="92"/>
      <c r="CC490" s="92"/>
      <c r="CD490" s="92"/>
      <c r="CE490" s="92"/>
      <c r="CF490" s="92"/>
      <c r="CG490" s="92"/>
      <c r="CH490" s="92"/>
      <c r="CI490" s="92"/>
      <c r="CJ490" s="92"/>
      <c r="CK490" s="92"/>
      <c r="CL490" s="92"/>
      <c r="CM490" s="92"/>
      <c r="CN490" s="92"/>
      <c r="CO490" s="92"/>
      <c r="CP490" s="92"/>
      <c r="CQ490" s="92"/>
      <c r="CR490" s="92"/>
      <c r="CS490" s="53" t="s">
        <v>4788</v>
      </c>
      <c r="CT490" s="92"/>
      <c r="CU490" s="92"/>
      <c r="CV490" s="92"/>
      <c r="CW490" s="92"/>
      <c r="CX490" s="92"/>
      <c r="CY490" s="92"/>
      <c r="CZ490" s="92"/>
      <c r="DA490" s="92"/>
      <c r="DB490" s="92"/>
      <c r="DC490" s="92"/>
      <c r="DD490" s="92"/>
      <c r="DE490" s="92"/>
    </row>
    <row r="491" spans="34:109" hidden="1">
      <c r="AH491" s="90"/>
      <c r="AI491" s="90"/>
      <c r="AJ491" s="90"/>
      <c r="AK491" s="90"/>
      <c r="AL491" s="47" t="str">
        <f t="shared" si="14"/>
        <v/>
      </c>
      <c r="AM491" s="47" t="str">
        <f t="shared" si="15"/>
        <v/>
      </c>
      <c r="AO491" s="90"/>
      <c r="AP491" s="43">
        <v>489</v>
      </c>
      <c r="AQ491" s="91"/>
      <c r="AR491" s="91"/>
      <c r="AS491" s="91"/>
      <c r="AT491" s="91"/>
      <c r="AU491" s="91"/>
      <c r="AV491" s="91"/>
      <c r="AW491" s="91"/>
      <c r="AX491" s="91"/>
      <c r="AY491" s="91"/>
      <c r="AZ491" s="91"/>
      <c r="BA491" s="91"/>
      <c r="BB491" s="91"/>
      <c r="BC491" s="91"/>
      <c r="BD491" s="91"/>
      <c r="BE491" s="91"/>
      <c r="BF491" s="91"/>
      <c r="BG491" s="91"/>
      <c r="BH491" s="91"/>
      <c r="BI491" s="91"/>
      <c r="BJ491" s="51" t="s">
        <v>4789</v>
      </c>
      <c r="BK491" s="91"/>
      <c r="BL491" s="91"/>
      <c r="BM491" s="91"/>
      <c r="BN491" s="91"/>
      <c r="BO491" s="91"/>
      <c r="BP491" s="91"/>
      <c r="BQ491" s="91"/>
      <c r="BR491" s="91"/>
      <c r="BS491" s="91"/>
      <c r="BT491" s="91"/>
      <c r="BU491" s="91"/>
      <c r="BV491" s="91"/>
      <c r="BW491" s="90"/>
      <c r="BX491" s="90"/>
      <c r="BY491" s="90"/>
      <c r="BZ491" s="92"/>
      <c r="CA491" s="92"/>
      <c r="CB491" s="92"/>
      <c r="CC491" s="92"/>
      <c r="CD491" s="92"/>
      <c r="CE491" s="92"/>
      <c r="CF491" s="92"/>
      <c r="CG491" s="92"/>
      <c r="CH491" s="92"/>
      <c r="CI491" s="92"/>
      <c r="CJ491" s="92"/>
      <c r="CK491" s="92"/>
      <c r="CL491" s="92"/>
      <c r="CM491" s="92"/>
      <c r="CN491" s="92"/>
      <c r="CO491" s="92"/>
      <c r="CP491" s="92"/>
      <c r="CQ491" s="92"/>
      <c r="CR491" s="92"/>
      <c r="CS491" s="53" t="s">
        <v>4790</v>
      </c>
      <c r="CT491" s="92"/>
      <c r="CU491" s="92"/>
      <c r="CV491" s="92"/>
      <c r="CW491" s="92"/>
      <c r="CX491" s="92"/>
      <c r="CY491" s="92"/>
      <c r="CZ491" s="92"/>
      <c r="DA491" s="92"/>
      <c r="DB491" s="92"/>
      <c r="DC491" s="92"/>
      <c r="DD491" s="92"/>
      <c r="DE491" s="92"/>
    </row>
    <row r="492" spans="34:109" hidden="1">
      <c r="AH492" s="90"/>
      <c r="AI492" s="90"/>
      <c r="AJ492" s="90"/>
      <c r="AK492" s="90"/>
      <c r="AL492" s="47" t="str">
        <f t="shared" si="14"/>
        <v/>
      </c>
      <c r="AM492" s="47" t="str">
        <f t="shared" si="15"/>
        <v/>
      </c>
      <c r="AO492" s="90"/>
      <c r="AP492" s="43">
        <v>490</v>
      </c>
      <c r="AQ492" s="91"/>
      <c r="AR492" s="91"/>
      <c r="AS492" s="91"/>
      <c r="AT492" s="91"/>
      <c r="AU492" s="91"/>
      <c r="AV492" s="91"/>
      <c r="AW492" s="91"/>
      <c r="AX492" s="91"/>
      <c r="AY492" s="91"/>
      <c r="AZ492" s="91"/>
      <c r="BA492" s="91"/>
      <c r="BB492" s="91"/>
      <c r="BC492" s="91"/>
      <c r="BD492" s="91"/>
      <c r="BE492" s="91"/>
      <c r="BF492" s="91"/>
      <c r="BG492" s="91"/>
      <c r="BH492" s="91"/>
      <c r="BI492" s="91"/>
      <c r="BJ492" s="51" t="s">
        <v>4791</v>
      </c>
      <c r="BK492" s="91"/>
      <c r="BL492" s="91"/>
      <c r="BM492" s="91"/>
      <c r="BN492" s="91"/>
      <c r="BO492" s="91"/>
      <c r="BP492" s="91"/>
      <c r="BQ492" s="91"/>
      <c r="BR492" s="91"/>
      <c r="BS492" s="91"/>
      <c r="BT492" s="91"/>
      <c r="BU492" s="91"/>
      <c r="BV492" s="91"/>
      <c r="BW492" s="90"/>
      <c r="BX492" s="90"/>
      <c r="BY492" s="90"/>
      <c r="BZ492" s="92"/>
      <c r="CA492" s="92"/>
      <c r="CB492" s="92"/>
      <c r="CC492" s="92"/>
      <c r="CD492" s="92"/>
      <c r="CE492" s="92"/>
      <c r="CF492" s="92"/>
      <c r="CG492" s="92"/>
      <c r="CH492" s="92"/>
      <c r="CI492" s="92"/>
      <c r="CJ492" s="92"/>
      <c r="CK492" s="92"/>
      <c r="CL492" s="92"/>
      <c r="CM492" s="92"/>
      <c r="CN492" s="92"/>
      <c r="CO492" s="92"/>
      <c r="CP492" s="92"/>
      <c r="CQ492" s="92"/>
      <c r="CR492" s="92"/>
      <c r="CS492" s="53" t="s">
        <v>4792</v>
      </c>
      <c r="CT492" s="92"/>
      <c r="CU492" s="92"/>
      <c r="CV492" s="92"/>
      <c r="CW492" s="92"/>
      <c r="CX492" s="92"/>
      <c r="CY492" s="92"/>
      <c r="CZ492" s="92"/>
      <c r="DA492" s="92"/>
      <c r="DB492" s="92"/>
      <c r="DC492" s="92"/>
      <c r="DD492" s="92"/>
      <c r="DE492" s="92"/>
    </row>
    <row r="493" spans="34:109" hidden="1">
      <c r="AH493" s="43"/>
      <c r="AI493" s="43"/>
      <c r="AJ493" s="43"/>
      <c r="AK493" s="43"/>
      <c r="AL493" s="47" t="str">
        <f t="shared" si="14"/>
        <v/>
      </c>
      <c r="AM493" s="47" t="str">
        <f t="shared" si="15"/>
        <v/>
      </c>
      <c r="AO493" s="43"/>
      <c r="AP493" s="43">
        <v>491</v>
      </c>
      <c r="AQ493" s="51"/>
      <c r="AR493" s="51"/>
      <c r="AS493" s="51"/>
      <c r="AT493" s="51"/>
      <c r="AU493" s="51"/>
      <c r="AV493" s="51"/>
      <c r="AW493" s="51"/>
      <c r="AX493" s="51"/>
      <c r="AY493" s="51"/>
      <c r="AZ493" s="51"/>
      <c r="BA493" s="51"/>
      <c r="BB493" s="51"/>
      <c r="BC493" s="51"/>
      <c r="BD493" s="51"/>
      <c r="BE493" s="51"/>
      <c r="BF493" s="51"/>
      <c r="BG493" s="51"/>
      <c r="BH493" s="51"/>
      <c r="BI493" s="51"/>
      <c r="BJ493" s="51" t="s">
        <v>4793</v>
      </c>
      <c r="BK493" s="51"/>
      <c r="BL493" s="51"/>
      <c r="BM493" s="51"/>
      <c r="BN493" s="51"/>
      <c r="BO493" s="51"/>
      <c r="BP493" s="51"/>
      <c r="BQ493" s="51"/>
      <c r="BR493" s="51"/>
      <c r="BS493" s="51"/>
      <c r="BT493" s="51"/>
      <c r="BU493" s="51"/>
      <c r="BV493" s="51"/>
      <c r="BW493" s="43"/>
      <c r="BX493" s="43"/>
      <c r="BY493" s="43"/>
      <c r="BZ493" s="53"/>
      <c r="CA493" s="53"/>
      <c r="CB493" s="53"/>
      <c r="CC493" s="53"/>
      <c r="CD493" s="53"/>
      <c r="CE493" s="53"/>
      <c r="CF493" s="53"/>
      <c r="CG493" s="53"/>
      <c r="CH493" s="53"/>
      <c r="CI493" s="53"/>
      <c r="CJ493" s="53"/>
      <c r="CK493" s="53"/>
      <c r="CL493" s="53"/>
      <c r="CM493" s="53"/>
      <c r="CN493" s="53"/>
      <c r="CO493" s="53"/>
      <c r="CP493" s="53"/>
      <c r="CQ493" s="53"/>
      <c r="CR493" s="53"/>
      <c r="CS493" s="53" t="s">
        <v>4794</v>
      </c>
      <c r="CT493" s="53"/>
      <c r="CU493" s="53"/>
      <c r="CV493" s="53"/>
      <c r="CW493" s="53"/>
      <c r="CX493" s="53"/>
      <c r="CY493" s="53"/>
      <c r="CZ493" s="53"/>
      <c r="DA493" s="53"/>
      <c r="DB493" s="53"/>
      <c r="DC493" s="53"/>
      <c r="DD493" s="53"/>
      <c r="DE493" s="53"/>
    </row>
    <row r="494" spans="34:109" hidden="1">
      <c r="AH494" s="90"/>
      <c r="AI494" s="90"/>
      <c r="AJ494" s="90"/>
      <c r="AK494" s="90"/>
      <c r="AL494" s="47" t="str">
        <f t="shared" si="14"/>
        <v/>
      </c>
      <c r="AM494" s="47" t="str">
        <f t="shared" si="15"/>
        <v/>
      </c>
      <c r="AO494" s="90"/>
      <c r="AP494" s="43">
        <v>492</v>
      </c>
      <c r="AQ494" s="91"/>
      <c r="AR494" s="91"/>
      <c r="AS494" s="91"/>
      <c r="AT494" s="91"/>
      <c r="AU494" s="91"/>
      <c r="AV494" s="91"/>
      <c r="AW494" s="91"/>
      <c r="AX494" s="91"/>
      <c r="AY494" s="91"/>
      <c r="AZ494" s="91"/>
      <c r="BA494" s="91"/>
      <c r="BB494" s="91"/>
      <c r="BC494" s="91"/>
      <c r="BD494" s="91"/>
      <c r="BE494" s="91"/>
      <c r="BF494" s="91"/>
      <c r="BG494" s="91"/>
      <c r="BH494" s="91"/>
      <c r="BI494" s="91"/>
      <c r="BJ494" s="51" t="s">
        <v>4795</v>
      </c>
      <c r="BK494" s="91"/>
      <c r="BL494" s="91"/>
      <c r="BM494" s="91"/>
      <c r="BN494" s="91"/>
      <c r="BO494" s="91"/>
      <c r="BP494" s="91"/>
      <c r="BQ494" s="91"/>
      <c r="BR494" s="91"/>
      <c r="BS494" s="91"/>
      <c r="BT494" s="91"/>
      <c r="BU494" s="91"/>
      <c r="BV494" s="91"/>
      <c r="BW494" s="90"/>
      <c r="BX494" s="90"/>
      <c r="BY494" s="90"/>
      <c r="BZ494" s="92"/>
      <c r="CA494" s="92"/>
      <c r="CB494" s="92"/>
      <c r="CC494" s="92"/>
      <c r="CD494" s="92"/>
      <c r="CE494" s="92"/>
      <c r="CF494" s="92"/>
      <c r="CG494" s="92"/>
      <c r="CH494" s="92"/>
      <c r="CI494" s="92"/>
      <c r="CJ494" s="92"/>
      <c r="CK494" s="92"/>
      <c r="CL494" s="92"/>
      <c r="CM494" s="92"/>
      <c r="CN494" s="92"/>
      <c r="CO494" s="92"/>
      <c r="CP494" s="92"/>
      <c r="CQ494" s="92"/>
      <c r="CR494" s="92"/>
      <c r="CS494" s="53" t="s">
        <v>4796</v>
      </c>
      <c r="CT494" s="92"/>
      <c r="CU494" s="92"/>
      <c r="CV494" s="92"/>
      <c r="CW494" s="92"/>
      <c r="CX494" s="92"/>
      <c r="CY494" s="92"/>
      <c r="CZ494" s="92"/>
      <c r="DA494" s="92"/>
      <c r="DB494" s="92"/>
      <c r="DC494" s="92"/>
      <c r="DD494" s="92"/>
      <c r="DE494" s="92"/>
    </row>
    <row r="495" spans="34:109" hidden="1">
      <c r="AH495" s="90"/>
      <c r="AI495" s="90"/>
      <c r="AJ495" s="90"/>
      <c r="AK495" s="90"/>
      <c r="AL495" s="47" t="str">
        <f t="shared" si="14"/>
        <v/>
      </c>
      <c r="AM495" s="47" t="str">
        <f t="shared" si="15"/>
        <v/>
      </c>
      <c r="AO495" s="90"/>
      <c r="AP495" s="43">
        <v>493</v>
      </c>
      <c r="AQ495" s="91"/>
      <c r="AR495" s="91"/>
      <c r="AS495" s="91"/>
      <c r="AT495" s="91"/>
      <c r="AU495" s="91"/>
      <c r="AV495" s="91"/>
      <c r="AW495" s="91"/>
      <c r="AX495" s="91"/>
      <c r="AY495" s="91"/>
      <c r="AZ495" s="91"/>
      <c r="BA495" s="91"/>
      <c r="BB495" s="91"/>
      <c r="BC495" s="91"/>
      <c r="BD495" s="91"/>
      <c r="BE495" s="91"/>
      <c r="BF495" s="91"/>
      <c r="BG495" s="91"/>
      <c r="BH495" s="91"/>
      <c r="BI495" s="91"/>
      <c r="BJ495" s="51" t="s">
        <v>4797</v>
      </c>
      <c r="BK495" s="91"/>
      <c r="BL495" s="91"/>
      <c r="BM495" s="91"/>
      <c r="BN495" s="91"/>
      <c r="BO495" s="91"/>
      <c r="BP495" s="91"/>
      <c r="BQ495" s="91"/>
      <c r="BR495" s="91"/>
      <c r="BS495" s="91"/>
      <c r="BT495" s="91"/>
      <c r="BU495" s="91"/>
      <c r="BV495" s="91"/>
      <c r="BW495" s="90"/>
      <c r="BX495" s="90"/>
      <c r="BY495" s="90"/>
      <c r="BZ495" s="92"/>
      <c r="CA495" s="92"/>
      <c r="CB495" s="92"/>
      <c r="CC495" s="92"/>
      <c r="CD495" s="92"/>
      <c r="CE495" s="92"/>
      <c r="CF495" s="92"/>
      <c r="CG495" s="92"/>
      <c r="CH495" s="92"/>
      <c r="CI495" s="92"/>
      <c r="CJ495" s="92"/>
      <c r="CK495" s="92"/>
      <c r="CL495" s="92"/>
      <c r="CM495" s="92"/>
      <c r="CN495" s="92"/>
      <c r="CO495" s="92"/>
      <c r="CP495" s="92"/>
      <c r="CQ495" s="92"/>
      <c r="CR495" s="92"/>
      <c r="CS495" s="53" t="s">
        <v>4798</v>
      </c>
      <c r="CT495" s="92"/>
      <c r="CU495" s="92"/>
      <c r="CV495" s="92"/>
      <c r="CW495" s="92"/>
      <c r="CX495" s="92"/>
      <c r="CY495" s="92"/>
      <c r="CZ495" s="92"/>
      <c r="DA495" s="92"/>
      <c r="DB495" s="92"/>
      <c r="DC495" s="92"/>
      <c r="DD495" s="92"/>
      <c r="DE495" s="92"/>
    </row>
    <row r="496" spans="34:109" hidden="1">
      <c r="AH496" s="90"/>
      <c r="AI496" s="90"/>
      <c r="AJ496" s="90"/>
      <c r="AK496" s="90"/>
      <c r="AL496" s="47" t="str">
        <f t="shared" si="14"/>
        <v/>
      </c>
      <c r="AM496" s="47" t="str">
        <f t="shared" si="15"/>
        <v/>
      </c>
      <c r="AO496" s="90"/>
      <c r="AP496" s="43">
        <v>494</v>
      </c>
      <c r="AQ496" s="91"/>
      <c r="AR496" s="91"/>
      <c r="AS496" s="91"/>
      <c r="AT496" s="91"/>
      <c r="AU496" s="91"/>
      <c r="AV496" s="91"/>
      <c r="AW496" s="91"/>
      <c r="AX496" s="91"/>
      <c r="AY496" s="91"/>
      <c r="AZ496" s="91"/>
      <c r="BA496" s="91"/>
      <c r="BB496" s="91"/>
      <c r="BC496" s="91"/>
      <c r="BD496" s="91"/>
      <c r="BE496" s="91"/>
      <c r="BF496" s="91"/>
      <c r="BG496" s="91"/>
      <c r="BH496" s="91"/>
      <c r="BI496" s="91"/>
      <c r="BJ496" s="51" t="s">
        <v>4799</v>
      </c>
      <c r="BK496" s="91"/>
      <c r="BL496" s="91"/>
      <c r="BM496" s="91"/>
      <c r="BN496" s="91"/>
      <c r="BO496" s="91"/>
      <c r="BP496" s="91"/>
      <c r="BQ496" s="91"/>
      <c r="BR496" s="91"/>
      <c r="BS496" s="91"/>
      <c r="BT496" s="91"/>
      <c r="BU496" s="91"/>
      <c r="BV496" s="91"/>
      <c r="BW496" s="90"/>
      <c r="BX496" s="90"/>
      <c r="BY496" s="90"/>
      <c r="BZ496" s="92"/>
      <c r="CA496" s="92"/>
      <c r="CB496" s="92"/>
      <c r="CC496" s="92"/>
      <c r="CD496" s="92"/>
      <c r="CE496" s="92"/>
      <c r="CF496" s="92"/>
      <c r="CG496" s="92"/>
      <c r="CH496" s="92"/>
      <c r="CI496" s="92"/>
      <c r="CJ496" s="92"/>
      <c r="CK496" s="92"/>
      <c r="CL496" s="92"/>
      <c r="CM496" s="92"/>
      <c r="CN496" s="92"/>
      <c r="CO496" s="92"/>
      <c r="CP496" s="92"/>
      <c r="CQ496" s="92"/>
      <c r="CR496" s="92"/>
      <c r="CS496" s="53" t="s">
        <v>4800</v>
      </c>
      <c r="CT496" s="92"/>
      <c r="CU496" s="92"/>
      <c r="CV496" s="92"/>
      <c r="CW496" s="92"/>
      <c r="CX496" s="92"/>
      <c r="CY496" s="92"/>
      <c r="CZ496" s="92"/>
      <c r="DA496" s="92"/>
      <c r="DB496" s="92"/>
      <c r="DC496" s="92"/>
      <c r="DD496" s="92"/>
      <c r="DE496" s="92"/>
    </row>
    <row r="497" spans="34:109" hidden="1">
      <c r="AH497" s="90"/>
      <c r="AI497" s="90"/>
      <c r="AJ497" s="90"/>
      <c r="AK497" s="90"/>
      <c r="AL497" s="47" t="str">
        <f t="shared" si="14"/>
        <v/>
      </c>
      <c r="AM497" s="47" t="str">
        <f t="shared" si="15"/>
        <v/>
      </c>
      <c r="AO497" s="90"/>
      <c r="AP497" s="43">
        <v>495</v>
      </c>
      <c r="AQ497" s="91"/>
      <c r="AR497" s="91"/>
      <c r="AS497" s="91"/>
      <c r="AT497" s="91"/>
      <c r="AU497" s="91"/>
      <c r="AV497" s="91"/>
      <c r="AW497" s="91"/>
      <c r="AX497" s="91"/>
      <c r="AY497" s="91"/>
      <c r="AZ497" s="91"/>
      <c r="BA497" s="91"/>
      <c r="BB497" s="91"/>
      <c r="BC497" s="91"/>
      <c r="BD497" s="91"/>
      <c r="BE497" s="91"/>
      <c r="BF497" s="91"/>
      <c r="BG497" s="91"/>
      <c r="BH497" s="91"/>
      <c r="BI497" s="91"/>
      <c r="BJ497" s="51" t="s">
        <v>4801</v>
      </c>
      <c r="BK497" s="91"/>
      <c r="BL497" s="91"/>
      <c r="BM497" s="91"/>
      <c r="BN497" s="91"/>
      <c r="BO497" s="91"/>
      <c r="BP497" s="91"/>
      <c r="BQ497" s="91"/>
      <c r="BR497" s="91"/>
      <c r="BS497" s="91"/>
      <c r="BT497" s="91"/>
      <c r="BU497" s="91"/>
      <c r="BV497" s="91"/>
      <c r="BW497" s="90"/>
      <c r="BX497" s="90"/>
      <c r="BY497" s="90"/>
      <c r="BZ497" s="92"/>
      <c r="CA497" s="92"/>
      <c r="CB497" s="92"/>
      <c r="CC497" s="92"/>
      <c r="CD497" s="92"/>
      <c r="CE497" s="92"/>
      <c r="CF497" s="92"/>
      <c r="CG497" s="92"/>
      <c r="CH497" s="92"/>
      <c r="CI497" s="92"/>
      <c r="CJ497" s="92"/>
      <c r="CK497" s="92"/>
      <c r="CL497" s="92"/>
      <c r="CM497" s="92"/>
      <c r="CN497" s="92"/>
      <c r="CO497" s="92"/>
      <c r="CP497" s="92"/>
      <c r="CQ497" s="92"/>
      <c r="CR497" s="92"/>
      <c r="CS497" s="53" t="s">
        <v>4802</v>
      </c>
      <c r="CT497" s="92"/>
      <c r="CU497" s="92"/>
      <c r="CV497" s="92"/>
      <c r="CW497" s="92"/>
      <c r="CX497" s="92"/>
      <c r="CY497" s="92"/>
      <c r="CZ497" s="92"/>
      <c r="DA497" s="92"/>
      <c r="DB497" s="92"/>
      <c r="DC497" s="92"/>
      <c r="DD497" s="92"/>
      <c r="DE497" s="92"/>
    </row>
    <row r="498" spans="34:109" hidden="1">
      <c r="AH498" s="90"/>
      <c r="AI498" s="90"/>
      <c r="AJ498" s="90"/>
      <c r="AK498" s="90"/>
      <c r="AL498" s="47" t="str">
        <f t="shared" si="14"/>
        <v/>
      </c>
      <c r="AM498" s="47" t="str">
        <f t="shared" si="15"/>
        <v/>
      </c>
      <c r="AO498" s="90"/>
      <c r="AP498" s="43">
        <v>496</v>
      </c>
      <c r="AQ498" s="91"/>
      <c r="AR498" s="91"/>
      <c r="AS498" s="91"/>
      <c r="AT498" s="91"/>
      <c r="AU498" s="91"/>
      <c r="AV498" s="91"/>
      <c r="AW498" s="91"/>
      <c r="AX498" s="91"/>
      <c r="AY498" s="91"/>
      <c r="AZ498" s="91"/>
      <c r="BA498" s="91"/>
      <c r="BB498" s="91"/>
      <c r="BC498" s="91"/>
      <c r="BD498" s="91"/>
      <c r="BE498" s="91"/>
      <c r="BF498" s="91"/>
      <c r="BG498" s="91"/>
      <c r="BH498" s="91"/>
      <c r="BI498" s="91"/>
      <c r="BJ498" s="51" t="s">
        <v>4803</v>
      </c>
      <c r="BK498" s="91"/>
      <c r="BL498" s="91"/>
      <c r="BM498" s="91"/>
      <c r="BN498" s="91"/>
      <c r="BO498" s="91"/>
      <c r="BP498" s="91"/>
      <c r="BQ498" s="91"/>
      <c r="BR498" s="91"/>
      <c r="BS498" s="91"/>
      <c r="BT498" s="91"/>
      <c r="BU498" s="91"/>
      <c r="BV498" s="91"/>
      <c r="BW498" s="90"/>
      <c r="BX498" s="90"/>
      <c r="BY498" s="90"/>
      <c r="BZ498" s="92"/>
      <c r="CA498" s="92"/>
      <c r="CB498" s="92"/>
      <c r="CC498" s="92"/>
      <c r="CD498" s="92"/>
      <c r="CE498" s="92"/>
      <c r="CF498" s="92"/>
      <c r="CG498" s="92"/>
      <c r="CH498" s="92"/>
      <c r="CI498" s="92"/>
      <c r="CJ498" s="92"/>
      <c r="CK498" s="92"/>
      <c r="CL498" s="92"/>
      <c r="CM498" s="92"/>
      <c r="CN498" s="92"/>
      <c r="CO498" s="92"/>
      <c r="CP498" s="92"/>
      <c r="CQ498" s="92"/>
      <c r="CR498" s="92"/>
      <c r="CS498" s="53" t="s">
        <v>4804</v>
      </c>
      <c r="CT498" s="92"/>
      <c r="CU498" s="92"/>
      <c r="CV498" s="92"/>
      <c r="CW498" s="92"/>
      <c r="CX498" s="92"/>
      <c r="CY498" s="92"/>
      <c r="CZ498" s="92"/>
      <c r="DA498" s="92"/>
      <c r="DB498" s="92"/>
      <c r="DC498" s="92"/>
      <c r="DD498" s="92"/>
      <c r="DE498" s="92"/>
    </row>
    <row r="499" spans="34:109" hidden="1">
      <c r="AH499" s="90"/>
      <c r="AI499" s="90"/>
      <c r="AJ499" s="90"/>
      <c r="AK499" s="90"/>
      <c r="AL499" s="47" t="str">
        <f t="shared" si="14"/>
        <v/>
      </c>
      <c r="AM499" s="47" t="str">
        <f t="shared" si="15"/>
        <v/>
      </c>
      <c r="AO499" s="90"/>
      <c r="AP499" s="43">
        <v>497</v>
      </c>
      <c r="AQ499" s="91"/>
      <c r="AR499" s="91"/>
      <c r="AS499" s="91"/>
      <c r="AT499" s="91"/>
      <c r="AU499" s="91"/>
      <c r="AV499" s="91"/>
      <c r="AW499" s="91"/>
      <c r="AX499" s="91"/>
      <c r="AY499" s="91"/>
      <c r="AZ499" s="91"/>
      <c r="BA499" s="91"/>
      <c r="BB499" s="91"/>
      <c r="BC499" s="91"/>
      <c r="BD499" s="91"/>
      <c r="BE499" s="91"/>
      <c r="BF499" s="91"/>
      <c r="BG499" s="91"/>
      <c r="BH499" s="91"/>
      <c r="BI499" s="91"/>
      <c r="BJ499" s="51" t="s">
        <v>4805</v>
      </c>
      <c r="BK499" s="91"/>
      <c r="BL499" s="91"/>
      <c r="BM499" s="91"/>
      <c r="BN499" s="91"/>
      <c r="BO499" s="91"/>
      <c r="BP499" s="91"/>
      <c r="BQ499" s="91"/>
      <c r="BR499" s="91"/>
      <c r="BS499" s="91"/>
      <c r="BT499" s="91"/>
      <c r="BU499" s="91"/>
      <c r="BV499" s="91"/>
      <c r="BW499" s="90"/>
      <c r="BX499" s="90"/>
      <c r="BY499" s="90"/>
      <c r="BZ499" s="92"/>
      <c r="CA499" s="92"/>
      <c r="CB499" s="92"/>
      <c r="CC499" s="92"/>
      <c r="CD499" s="92"/>
      <c r="CE499" s="92"/>
      <c r="CF499" s="92"/>
      <c r="CG499" s="92"/>
      <c r="CH499" s="92"/>
      <c r="CI499" s="92"/>
      <c r="CJ499" s="92"/>
      <c r="CK499" s="92"/>
      <c r="CL499" s="92"/>
      <c r="CM499" s="92"/>
      <c r="CN499" s="92"/>
      <c r="CO499" s="92"/>
      <c r="CP499" s="92"/>
      <c r="CQ499" s="92"/>
      <c r="CR499" s="92"/>
      <c r="CS499" s="53" t="s">
        <v>4806</v>
      </c>
      <c r="CT499" s="92"/>
      <c r="CU499" s="92"/>
      <c r="CV499" s="92"/>
      <c r="CW499" s="92"/>
      <c r="CX499" s="92"/>
      <c r="CY499" s="92"/>
      <c r="CZ499" s="92"/>
      <c r="DA499" s="92"/>
      <c r="DB499" s="92"/>
      <c r="DC499" s="92"/>
      <c r="DD499" s="92"/>
      <c r="DE499" s="92"/>
    </row>
    <row r="500" spans="34:109" hidden="1">
      <c r="AH500" s="90"/>
      <c r="AI500" s="90"/>
      <c r="AJ500" s="90"/>
      <c r="AK500" s="90"/>
      <c r="AL500" s="47" t="str">
        <f t="shared" si="14"/>
        <v/>
      </c>
      <c r="AM500" s="47" t="str">
        <f t="shared" si="15"/>
        <v/>
      </c>
      <c r="AO500" s="90"/>
      <c r="AP500" s="43">
        <v>498</v>
      </c>
      <c r="AQ500" s="91"/>
      <c r="AR500" s="91"/>
      <c r="AS500" s="91"/>
      <c r="AT500" s="91"/>
      <c r="AU500" s="91"/>
      <c r="AV500" s="91"/>
      <c r="AW500" s="91"/>
      <c r="AX500" s="91"/>
      <c r="AY500" s="91"/>
      <c r="AZ500" s="91"/>
      <c r="BA500" s="91"/>
      <c r="BB500" s="91"/>
      <c r="BC500" s="91"/>
      <c r="BD500" s="91"/>
      <c r="BE500" s="91"/>
      <c r="BF500" s="91"/>
      <c r="BG500" s="91"/>
      <c r="BH500" s="91"/>
      <c r="BI500" s="91"/>
      <c r="BJ500" s="51" t="s">
        <v>4807</v>
      </c>
      <c r="BK500" s="91"/>
      <c r="BL500" s="91"/>
      <c r="BM500" s="91"/>
      <c r="BN500" s="91"/>
      <c r="BO500" s="91"/>
      <c r="BP500" s="91"/>
      <c r="BQ500" s="91"/>
      <c r="BR500" s="91"/>
      <c r="BS500" s="91"/>
      <c r="BT500" s="91"/>
      <c r="BU500" s="91"/>
      <c r="BV500" s="91"/>
      <c r="BW500" s="90"/>
      <c r="BX500" s="90"/>
      <c r="BY500" s="90"/>
      <c r="BZ500" s="92"/>
      <c r="CA500" s="92"/>
      <c r="CB500" s="92"/>
      <c r="CC500" s="92"/>
      <c r="CD500" s="92"/>
      <c r="CE500" s="92"/>
      <c r="CF500" s="92"/>
      <c r="CG500" s="92"/>
      <c r="CH500" s="92"/>
      <c r="CI500" s="92"/>
      <c r="CJ500" s="92"/>
      <c r="CK500" s="92"/>
      <c r="CL500" s="92"/>
      <c r="CM500" s="92"/>
      <c r="CN500" s="92"/>
      <c r="CO500" s="92"/>
      <c r="CP500" s="92"/>
      <c r="CQ500" s="92"/>
      <c r="CR500" s="92"/>
      <c r="CS500" s="53" t="s">
        <v>4808</v>
      </c>
      <c r="CT500" s="92"/>
      <c r="CU500" s="92"/>
      <c r="CV500" s="92"/>
      <c r="CW500" s="92"/>
      <c r="CX500" s="92"/>
      <c r="CY500" s="92"/>
      <c r="CZ500" s="92"/>
      <c r="DA500" s="92"/>
      <c r="DB500" s="92"/>
      <c r="DC500" s="92"/>
      <c r="DD500" s="92"/>
      <c r="DE500" s="92"/>
    </row>
    <row r="501" spans="34:109" hidden="1">
      <c r="AH501" s="90"/>
      <c r="AI501" s="90"/>
      <c r="AJ501" s="90"/>
      <c r="AK501" s="90"/>
      <c r="AL501" s="47" t="str">
        <f t="shared" si="14"/>
        <v/>
      </c>
      <c r="AM501" s="47" t="str">
        <f t="shared" si="15"/>
        <v/>
      </c>
      <c r="AO501" s="90"/>
      <c r="AP501" s="43">
        <v>499</v>
      </c>
      <c r="AQ501" s="91"/>
      <c r="AR501" s="91"/>
      <c r="AS501" s="91"/>
      <c r="AT501" s="91"/>
      <c r="AU501" s="91"/>
      <c r="AV501" s="91"/>
      <c r="AW501" s="91"/>
      <c r="AX501" s="91"/>
      <c r="AY501" s="91"/>
      <c r="AZ501" s="91"/>
      <c r="BA501" s="91"/>
      <c r="BB501" s="91"/>
      <c r="BC501" s="91"/>
      <c r="BD501" s="91"/>
      <c r="BE501" s="91"/>
      <c r="BF501" s="91"/>
      <c r="BG501" s="91"/>
      <c r="BH501" s="91"/>
      <c r="BI501" s="91"/>
      <c r="BJ501" s="51" t="s">
        <v>4809</v>
      </c>
      <c r="BK501" s="91"/>
      <c r="BL501" s="91"/>
      <c r="BM501" s="91"/>
      <c r="BN501" s="91"/>
      <c r="BO501" s="91"/>
      <c r="BP501" s="91"/>
      <c r="BQ501" s="91"/>
      <c r="BR501" s="91"/>
      <c r="BS501" s="91"/>
      <c r="BT501" s="91"/>
      <c r="BU501" s="91"/>
      <c r="BV501" s="91"/>
      <c r="BW501" s="90"/>
      <c r="BX501" s="90"/>
      <c r="BY501" s="90"/>
      <c r="BZ501" s="92"/>
      <c r="CA501" s="92"/>
      <c r="CB501" s="92"/>
      <c r="CC501" s="92"/>
      <c r="CD501" s="92"/>
      <c r="CE501" s="92"/>
      <c r="CF501" s="92"/>
      <c r="CG501" s="92"/>
      <c r="CH501" s="92"/>
      <c r="CI501" s="92"/>
      <c r="CJ501" s="92"/>
      <c r="CK501" s="92"/>
      <c r="CL501" s="92"/>
      <c r="CM501" s="92"/>
      <c r="CN501" s="92"/>
      <c r="CO501" s="92"/>
      <c r="CP501" s="92"/>
      <c r="CQ501" s="92"/>
      <c r="CR501" s="92"/>
      <c r="CS501" s="53" t="s">
        <v>4810</v>
      </c>
      <c r="CT501" s="92"/>
      <c r="CU501" s="92"/>
      <c r="CV501" s="92"/>
      <c r="CW501" s="92"/>
      <c r="CX501" s="92"/>
      <c r="CY501" s="92"/>
      <c r="CZ501" s="92"/>
      <c r="DA501" s="92"/>
      <c r="DB501" s="92"/>
      <c r="DC501" s="92"/>
      <c r="DD501" s="92"/>
      <c r="DE501" s="92"/>
    </row>
    <row r="502" spans="34:109" hidden="1">
      <c r="AH502" s="90"/>
      <c r="AI502" s="90"/>
      <c r="AJ502" s="90"/>
      <c r="AK502" s="90"/>
      <c r="AL502" s="47" t="str">
        <f t="shared" si="14"/>
        <v/>
      </c>
      <c r="AM502" s="47" t="str">
        <f t="shared" si="15"/>
        <v/>
      </c>
      <c r="AO502" s="90"/>
      <c r="AP502" s="43">
        <v>500</v>
      </c>
      <c r="AQ502" s="91"/>
      <c r="AR502" s="91"/>
      <c r="AS502" s="91"/>
      <c r="AT502" s="91"/>
      <c r="AU502" s="91"/>
      <c r="AV502" s="91"/>
      <c r="AW502" s="91"/>
      <c r="AX502" s="91"/>
      <c r="AY502" s="91"/>
      <c r="AZ502" s="91"/>
      <c r="BA502" s="91"/>
      <c r="BB502" s="91"/>
      <c r="BC502" s="91"/>
      <c r="BD502" s="91"/>
      <c r="BE502" s="91"/>
      <c r="BF502" s="91"/>
      <c r="BG502" s="91"/>
      <c r="BH502" s="91"/>
      <c r="BI502" s="91"/>
      <c r="BJ502" s="51" t="s">
        <v>4811</v>
      </c>
      <c r="BK502" s="91"/>
      <c r="BL502" s="91"/>
      <c r="BM502" s="91"/>
      <c r="BN502" s="91"/>
      <c r="BO502" s="91"/>
      <c r="BP502" s="91"/>
      <c r="BQ502" s="91"/>
      <c r="BR502" s="91"/>
      <c r="BS502" s="91"/>
      <c r="BT502" s="91"/>
      <c r="BU502" s="91"/>
      <c r="BV502" s="91"/>
      <c r="BW502" s="90"/>
      <c r="BX502" s="90"/>
      <c r="BY502" s="90"/>
      <c r="BZ502" s="92"/>
      <c r="CA502" s="92"/>
      <c r="CB502" s="92"/>
      <c r="CC502" s="92"/>
      <c r="CD502" s="92"/>
      <c r="CE502" s="92"/>
      <c r="CF502" s="92"/>
      <c r="CG502" s="92"/>
      <c r="CH502" s="92"/>
      <c r="CI502" s="92"/>
      <c r="CJ502" s="92"/>
      <c r="CK502" s="92"/>
      <c r="CL502" s="92"/>
      <c r="CM502" s="92"/>
      <c r="CN502" s="92"/>
      <c r="CO502" s="92"/>
      <c r="CP502" s="92"/>
      <c r="CQ502" s="92"/>
      <c r="CR502" s="92"/>
      <c r="CS502" s="53" t="s">
        <v>4812</v>
      </c>
      <c r="CT502" s="92"/>
      <c r="CU502" s="92"/>
      <c r="CV502" s="92"/>
      <c r="CW502" s="92"/>
      <c r="CX502" s="92"/>
      <c r="CY502" s="92"/>
      <c r="CZ502" s="92"/>
      <c r="DA502" s="92"/>
      <c r="DB502" s="92"/>
      <c r="DC502" s="92"/>
      <c r="DD502" s="92"/>
      <c r="DE502" s="92"/>
    </row>
    <row r="503" spans="34:109" hidden="1">
      <c r="AH503" s="90"/>
      <c r="AI503" s="90"/>
      <c r="AJ503" s="90"/>
      <c r="AK503" s="90"/>
      <c r="AL503" s="47" t="str">
        <f t="shared" si="14"/>
        <v/>
      </c>
      <c r="AM503" s="47" t="str">
        <f t="shared" si="15"/>
        <v/>
      </c>
      <c r="AO503" s="90"/>
      <c r="AP503" s="43">
        <v>501</v>
      </c>
      <c r="AQ503" s="91"/>
      <c r="AR503" s="91"/>
      <c r="AS503" s="91"/>
      <c r="AT503" s="91"/>
      <c r="AU503" s="91"/>
      <c r="AV503" s="91"/>
      <c r="AW503" s="91"/>
      <c r="AX503" s="91"/>
      <c r="AY503" s="91"/>
      <c r="AZ503" s="91"/>
      <c r="BA503" s="91"/>
      <c r="BB503" s="91"/>
      <c r="BC503" s="91"/>
      <c r="BD503" s="91"/>
      <c r="BE503" s="91"/>
      <c r="BF503" s="91"/>
      <c r="BG503" s="91"/>
      <c r="BH503" s="91"/>
      <c r="BI503" s="91"/>
      <c r="BJ503" s="51" t="s">
        <v>4813</v>
      </c>
      <c r="BK503" s="91"/>
      <c r="BL503" s="91"/>
      <c r="BM503" s="91"/>
      <c r="BN503" s="91"/>
      <c r="BO503" s="91"/>
      <c r="BP503" s="91"/>
      <c r="BQ503" s="91"/>
      <c r="BR503" s="91"/>
      <c r="BS503" s="91"/>
      <c r="BT503" s="91"/>
      <c r="BU503" s="91"/>
      <c r="BV503" s="91"/>
      <c r="BW503" s="90"/>
      <c r="BX503" s="90"/>
      <c r="BY503" s="90"/>
      <c r="BZ503" s="92"/>
      <c r="CA503" s="92"/>
      <c r="CB503" s="92"/>
      <c r="CC503" s="92"/>
      <c r="CD503" s="92"/>
      <c r="CE503" s="92"/>
      <c r="CF503" s="92"/>
      <c r="CG503" s="92"/>
      <c r="CH503" s="92"/>
      <c r="CI503" s="92"/>
      <c r="CJ503" s="92"/>
      <c r="CK503" s="92"/>
      <c r="CL503" s="92"/>
      <c r="CM503" s="92"/>
      <c r="CN503" s="92"/>
      <c r="CO503" s="92"/>
      <c r="CP503" s="92"/>
      <c r="CQ503" s="92"/>
      <c r="CR503" s="92"/>
      <c r="CS503" s="53" t="s">
        <v>4814</v>
      </c>
      <c r="CT503" s="92"/>
      <c r="CU503" s="92"/>
      <c r="CV503" s="92"/>
      <c r="CW503" s="92"/>
      <c r="CX503" s="92"/>
      <c r="CY503" s="92"/>
      <c r="CZ503" s="92"/>
      <c r="DA503" s="92"/>
      <c r="DB503" s="92"/>
      <c r="DC503" s="92"/>
      <c r="DD503" s="92"/>
      <c r="DE503" s="92"/>
    </row>
    <row r="504" spans="34:109" hidden="1">
      <c r="AH504" s="90"/>
      <c r="AI504" s="90"/>
      <c r="AJ504" s="90"/>
      <c r="AK504" s="90"/>
      <c r="AL504" s="47" t="str">
        <f t="shared" si="14"/>
        <v/>
      </c>
      <c r="AM504" s="47" t="str">
        <f t="shared" si="15"/>
        <v/>
      </c>
      <c r="AO504" s="90"/>
      <c r="AP504" s="43">
        <v>502</v>
      </c>
      <c r="AQ504" s="91"/>
      <c r="AR504" s="91"/>
      <c r="AS504" s="91"/>
      <c r="AT504" s="91"/>
      <c r="AU504" s="91"/>
      <c r="AV504" s="91"/>
      <c r="AW504" s="91"/>
      <c r="AX504" s="91"/>
      <c r="AY504" s="91"/>
      <c r="AZ504" s="91"/>
      <c r="BA504" s="91"/>
      <c r="BB504" s="91"/>
      <c r="BC504" s="91"/>
      <c r="BD504" s="91"/>
      <c r="BE504" s="91"/>
      <c r="BF504" s="91"/>
      <c r="BG504" s="91"/>
      <c r="BH504" s="91"/>
      <c r="BI504" s="91"/>
      <c r="BJ504" s="51" t="s">
        <v>4815</v>
      </c>
      <c r="BK504" s="91"/>
      <c r="BL504" s="91"/>
      <c r="BM504" s="91"/>
      <c r="BN504" s="91"/>
      <c r="BO504" s="91"/>
      <c r="BP504" s="91"/>
      <c r="BQ504" s="91"/>
      <c r="BR504" s="91"/>
      <c r="BS504" s="91"/>
      <c r="BT504" s="91"/>
      <c r="BU504" s="91"/>
      <c r="BV504" s="91"/>
      <c r="BW504" s="90"/>
      <c r="BX504" s="90"/>
      <c r="BY504" s="90"/>
      <c r="BZ504" s="92"/>
      <c r="CA504" s="92"/>
      <c r="CB504" s="92"/>
      <c r="CC504" s="92"/>
      <c r="CD504" s="92"/>
      <c r="CE504" s="92"/>
      <c r="CF504" s="92"/>
      <c r="CG504" s="92"/>
      <c r="CH504" s="92"/>
      <c r="CI504" s="92"/>
      <c r="CJ504" s="92"/>
      <c r="CK504" s="92"/>
      <c r="CL504" s="92"/>
      <c r="CM504" s="92"/>
      <c r="CN504" s="92"/>
      <c r="CO504" s="92"/>
      <c r="CP504" s="92"/>
      <c r="CQ504" s="92"/>
      <c r="CR504" s="92"/>
      <c r="CS504" s="53" t="s">
        <v>4816</v>
      </c>
      <c r="CT504" s="92"/>
      <c r="CU504" s="92"/>
      <c r="CV504" s="92"/>
      <c r="CW504" s="92"/>
      <c r="CX504" s="92"/>
      <c r="CY504" s="92"/>
      <c r="CZ504" s="92"/>
      <c r="DA504" s="92"/>
      <c r="DB504" s="92"/>
      <c r="DC504" s="92"/>
      <c r="DD504" s="92"/>
      <c r="DE504" s="92"/>
    </row>
    <row r="505" spans="34:109" hidden="1">
      <c r="AH505" s="90"/>
      <c r="AI505" s="90"/>
      <c r="AJ505" s="90"/>
      <c r="AK505" s="90"/>
      <c r="AL505" s="47" t="str">
        <f t="shared" si="14"/>
        <v/>
      </c>
      <c r="AM505" s="47" t="str">
        <f t="shared" si="15"/>
        <v/>
      </c>
      <c r="AO505" s="90"/>
      <c r="AP505" s="43">
        <v>503</v>
      </c>
      <c r="AQ505" s="91"/>
      <c r="AR505" s="91"/>
      <c r="AS505" s="91"/>
      <c r="AT505" s="91"/>
      <c r="AU505" s="91"/>
      <c r="AV505" s="91"/>
      <c r="AW505" s="91"/>
      <c r="AX505" s="91"/>
      <c r="AY505" s="91"/>
      <c r="AZ505" s="91"/>
      <c r="BA505" s="91"/>
      <c r="BB505" s="91"/>
      <c r="BC505" s="91"/>
      <c r="BD505" s="91"/>
      <c r="BE505" s="91"/>
      <c r="BF505" s="91"/>
      <c r="BG505" s="91"/>
      <c r="BH505" s="91"/>
      <c r="BI505" s="91"/>
      <c r="BJ505" s="51" t="s">
        <v>4817</v>
      </c>
      <c r="BK505" s="91"/>
      <c r="BL505" s="91"/>
      <c r="BM505" s="91"/>
      <c r="BN505" s="91"/>
      <c r="BO505" s="91"/>
      <c r="BP505" s="91"/>
      <c r="BQ505" s="91"/>
      <c r="BR505" s="91"/>
      <c r="BS505" s="91"/>
      <c r="BT505" s="91"/>
      <c r="BU505" s="91"/>
      <c r="BV505" s="91"/>
      <c r="BW505" s="90"/>
      <c r="BX505" s="90"/>
      <c r="BY505" s="90"/>
      <c r="BZ505" s="92"/>
      <c r="CA505" s="92"/>
      <c r="CB505" s="92"/>
      <c r="CC505" s="92"/>
      <c r="CD505" s="92"/>
      <c r="CE505" s="92"/>
      <c r="CF505" s="92"/>
      <c r="CG505" s="92"/>
      <c r="CH505" s="92"/>
      <c r="CI505" s="92"/>
      <c r="CJ505" s="92"/>
      <c r="CK505" s="92"/>
      <c r="CL505" s="92"/>
      <c r="CM505" s="92"/>
      <c r="CN505" s="92"/>
      <c r="CO505" s="92"/>
      <c r="CP505" s="92"/>
      <c r="CQ505" s="92"/>
      <c r="CR505" s="92"/>
      <c r="CS505" s="53" t="s">
        <v>4818</v>
      </c>
      <c r="CT505" s="92"/>
      <c r="CU505" s="92"/>
      <c r="CV505" s="92"/>
      <c r="CW505" s="92"/>
      <c r="CX505" s="92"/>
      <c r="CY505" s="92"/>
      <c r="CZ505" s="92"/>
      <c r="DA505" s="92"/>
      <c r="DB505" s="92"/>
      <c r="DC505" s="92"/>
      <c r="DD505" s="92"/>
      <c r="DE505" s="92"/>
    </row>
    <row r="506" spans="34:109" hidden="1">
      <c r="AH506" s="90"/>
      <c r="AI506" s="90"/>
      <c r="AJ506" s="90"/>
      <c r="AK506" s="90"/>
      <c r="AL506" s="47" t="str">
        <f t="shared" si="14"/>
        <v/>
      </c>
      <c r="AM506" s="47" t="str">
        <f t="shared" si="15"/>
        <v/>
      </c>
      <c r="AO506" s="90"/>
      <c r="AP506" s="43">
        <v>504</v>
      </c>
      <c r="AQ506" s="91"/>
      <c r="AR506" s="91"/>
      <c r="AS506" s="91"/>
      <c r="AT506" s="91"/>
      <c r="AU506" s="91"/>
      <c r="AV506" s="91"/>
      <c r="AW506" s="91"/>
      <c r="AX506" s="91"/>
      <c r="AY506" s="91"/>
      <c r="AZ506" s="91"/>
      <c r="BA506" s="91"/>
      <c r="BB506" s="91"/>
      <c r="BC506" s="91"/>
      <c r="BD506" s="91"/>
      <c r="BE506" s="91"/>
      <c r="BF506" s="91"/>
      <c r="BG506" s="91"/>
      <c r="BH506" s="91"/>
      <c r="BI506" s="91"/>
      <c r="BJ506" s="51" t="s">
        <v>4819</v>
      </c>
      <c r="BK506" s="91"/>
      <c r="BL506" s="91"/>
      <c r="BM506" s="91"/>
      <c r="BN506" s="91"/>
      <c r="BO506" s="91"/>
      <c r="BP506" s="91"/>
      <c r="BQ506" s="91"/>
      <c r="BR506" s="91"/>
      <c r="BS506" s="91"/>
      <c r="BT506" s="91"/>
      <c r="BU506" s="91"/>
      <c r="BV506" s="91"/>
      <c r="BW506" s="90"/>
      <c r="BX506" s="90"/>
      <c r="BY506" s="90"/>
      <c r="BZ506" s="92"/>
      <c r="CA506" s="92"/>
      <c r="CB506" s="92"/>
      <c r="CC506" s="92"/>
      <c r="CD506" s="92"/>
      <c r="CE506" s="92"/>
      <c r="CF506" s="92"/>
      <c r="CG506" s="92"/>
      <c r="CH506" s="92"/>
      <c r="CI506" s="92"/>
      <c r="CJ506" s="92"/>
      <c r="CK506" s="92"/>
      <c r="CL506" s="92"/>
      <c r="CM506" s="92"/>
      <c r="CN506" s="92"/>
      <c r="CO506" s="92"/>
      <c r="CP506" s="92"/>
      <c r="CQ506" s="92"/>
      <c r="CR506" s="92"/>
      <c r="CS506" s="53" t="s">
        <v>4820</v>
      </c>
      <c r="CT506" s="92"/>
      <c r="CU506" s="92"/>
      <c r="CV506" s="92"/>
      <c r="CW506" s="92"/>
      <c r="CX506" s="92"/>
      <c r="CY506" s="92"/>
      <c r="CZ506" s="92"/>
      <c r="DA506" s="92"/>
      <c r="DB506" s="92"/>
      <c r="DC506" s="92"/>
      <c r="DD506" s="92"/>
      <c r="DE506" s="92"/>
    </row>
    <row r="507" spans="34:109" hidden="1">
      <c r="AH507" s="90"/>
      <c r="AI507" s="90"/>
      <c r="AJ507" s="90"/>
      <c r="AK507" s="90"/>
      <c r="AL507" s="47" t="str">
        <f t="shared" si="14"/>
        <v/>
      </c>
      <c r="AM507" s="47" t="str">
        <f t="shared" si="15"/>
        <v/>
      </c>
      <c r="AO507" s="90"/>
      <c r="AP507" s="43">
        <v>505</v>
      </c>
      <c r="AQ507" s="91"/>
      <c r="AR507" s="91"/>
      <c r="AS507" s="91"/>
      <c r="AT507" s="91"/>
      <c r="AU507" s="91"/>
      <c r="AV507" s="91"/>
      <c r="AW507" s="91"/>
      <c r="AX507" s="91"/>
      <c r="AY507" s="91"/>
      <c r="AZ507" s="91"/>
      <c r="BA507" s="91"/>
      <c r="BB507" s="91"/>
      <c r="BC507" s="91"/>
      <c r="BD507" s="91"/>
      <c r="BE507" s="91"/>
      <c r="BF507" s="91"/>
      <c r="BG507" s="91"/>
      <c r="BH507" s="91"/>
      <c r="BI507" s="91"/>
      <c r="BJ507" s="51" t="s">
        <v>4821</v>
      </c>
      <c r="BK507" s="91"/>
      <c r="BL507" s="91"/>
      <c r="BM507" s="91"/>
      <c r="BN507" s="91"/>
      <c r="BO507" s="91"/>
      <c r="BP507" s="91"/>
      <c r="BQ507" s="91"/>
      <c r="BR507" s="91"/>
      <c r="BS507" s="91"/>
      <c r="BT507" s="91"/>
      <c r="BU507" s="91"/>
      <c r="BV507" s="91"/>
      <c r="BW507" s="90"/>
      <c r="BX507" s="90"/>
      <c r="BY507" s="90"/>
      <c r="BZ507" s="92"/>
      <c r="CA507" s="92"/>
      <c r="CB507" s="92"/>
      <c r="CC507" s="92"/>
      <c r="CD507" s="92"/>
      <c r="CE507" s="92"/>
      <c r="CF507" s="92"/>
      <c r="CG507" s="92"/>
      <c r="CH507" s="92"/>
      <c r="CI507" s="92"/>
      <c r="CJ507" s="92"/>
      <c r="CK507" s="92"/>
      <c r="CL507" s="92"/>
      <c r="CM507" s="92"/>
      <c r="CN507" s="92"/>
      <c r="CO507" s="92"/>
      <c r="CP507" s="92"/>
      <c r="CQ507" s="92"/>
      <c r="CR507" s="92"/>
      <c r="CS507" s="53" t="s">
        <v>4822</v>
      </c>
      <c r="CT507" s="92"/>
      <c r="CU507" s="92"/>
      <c r="CV507" s="92"/>
      <c r="CW507" s="92"/>
      <c r="CX507" s="92"/>
      <c r="CY507" s="92"/>
      <c r="CZ507" s="92"/>
      <c r="DA507" s="92"/>
      <c r="DB507" s="92"/>
      <c r="DC507" s="92"/>
      <c r="DD507" s="92"/>
      <c r="DE507" s="92"/>
    </row>
    <row r="508" spans="34:109" hidden="1">
      <c r="AH508" s="90"/>
      <c r="AI508" s="90"/>
      <c r="AJ508" s="90"/>
      <c r="AK508" s="90"/>
      <c r="AL508" s="47" t="str">
        <f t="shared" si="14"/>
        <v/>
      </c>
      <c r="AM508" s="47" t="str">
        <f t="shared" si="15"/>
        <v/>
      </c>
      <c r="AO508" s="90"/>
      <c r="AP508" s="43">
        <v>506</v>
      </c>
      <c r="AQ508" s="91"/>
      <c r="AR508" s="91"/>
      <c r="AS508" s="91"/>
      <c r="AT508" s="91"/>
      <c r="AU508" s="91"/>
      <c r="AV508" s="91"/>
      <c r="AW508" s="91"/>
      <c r="AX508" s="91"/>
      <c r="AY508" s="91"/>
      <c r="AZ508" s="91"/>
      <c r="BA508" s="91"/>
      <c r="BB508" s="91"/>
      <c r="BC508" s="91"/>
      <c r="BD508" s="91"/>
      <c r="BE508" s="91"/>
      <c r="BF508" s="91"/>
      <c r="BG508" s="91"/>
      <c r="BH508" s="91"/>
      <c r="BI508" s="91"/>
      <c r="BJ508" s="51" t="s">
        <v>4823</v>
      </c>
      <c r="BK508" s="91"/>
      <c r="BL508" s="91"/>
      <c r="BM508" s="91"/>
      <c r="BN508" s="91"/>
      <c r="BO508" s="91"/>
      <c r="BP508" s="91"/>
      <c r="BQ508" s="91"/>
      <c r="BR508" s="91"/>
      <c r="BS508" s="91"/>
      <c r="BT508" s="91"/>
      <c r="BU508" s="91"/>
      <c r="BV508" s="91"/>
      <c r="BW508" s="90"/>
      <c r="BX508" s="90"/>
      <c r="BY508" s="90"/>
      <c r="BZ508" s="92"/>
      <c r="CA508" s="92"/>
      <c r="CB508" s="92"/>
      <c r="CC508" s="92"/>
      <c r="CD508" s="92"/>
      <c r="CE508" s="92"/>
      <c r="CF508" s="92"/>
      <c r="CG508" s="92"/>
      <c r="CH508" s="92"/>
      <c r="CI508" s="92"/>
      <c r="CJ508" s="92"/>
      <c r="CK508" s="92"/>
      <c r="CL508" s="92"/>
      <c r="CM508" s="92"/>
      <c r="CN508" s="92"/>
      <c r="CO508" s="92"/>
      <c r="CP508" s="92"/>
      <c r="CQ508" s="92"/>
      <c r="CR508" s="92"/>
      <c r="CS508" s="53" t="s">
        <v>4824</v>
      </c>
      <c r="CT508" s="92"/>
      <c r="CU508" s="92"/>
      <c r="CV508" s="92"/>
      <c r="CW508" s="92"/>
      <c r="CX508" s="92"/>
      <c r="CY508" s="92"/>
      <c r="CZ508" s="92"/>
      <c r="DA508" s="92"/>
      <c r="DB508" s="92"/>
      <c r="DC508" s="92"/>
      <c r="DD508" s="92"/>
      <c r="DE508" s="92"/>
    </row>
    <row r="509" spans="34:109" hidden="1">
      <c r="AH509" s="90"/>
      <c r="AI509" s="90"/>
      <c r="AJ509" s="90"/>
      <c r="AK509" s="90"/>
      <c r="AL509" s="47" t="str">
        <f t="shared" si="14"/>
        <v/>
      </c>
      <c r="AM509" s="47" t="str">
        <f t="shared" si="15"/>
        <v/>
      </c>
      <c r="AO509" s="90"/>
      <c r="AP509" s="43">
        <v>507</v>
      </c>
      <c r="AQ509" s="91"/>
      <c r="AR509" s="91"/>
      <c r="AS509" s="91"/>
      <c r="AT509" s="91"/>
      <c r="AU509" s="91"/>
      <c r="AV509" s="91"/>
      <c r="AW509" s="91"/>
      <c r="AX509" s="91"/>
      <c r="AY509" s="91"/>
      <c r="AZ509" s="91"/>
      <c r="BA509" s="91"/>
      <c r="BB509" s="91"/>
      <c r="BC509" s="91"/>
      <c r="BD509" s="91"/>
      <c r="BE509" s="91"/>
      <c r="BF509" s="91"/>
      <c r="BG509" s="91"/>
      <c r="BH509" s="91"/>
      <c r="BI509" s="91"/>
      <c r="BJ509" s="51" t="s">
        <v>4825</v>
      </c>
      <c r="BK509" s="91"/>
      <c r="BL509" s="91"/>
      <c r="BM509" s="91"/>
      <c r="BN509" s="91"/>
      <c r="BO509" s="91"/>
      <c r="BP509" s="91"/>
      <c r="BQ509" s="91"/>
      <c r="BR509" s="91"/>
      <c r="BS509" s="91"/>
      <c r="BT509" s="91"/>
      <c r="BU509" s="91"/>
      <c r="BV509" s="91"/>
      <c r="BW509" s="90"/>
      <c r="BX509" s="90"/>
      <c r="BY509" s="90"/>
      <c r="BZ509" s="92"/>
      <c r="CA509" s="92"/>
      <c r="CB509" s="92"/>
      <c r="CC509" s="92"/>
      <c r="CD509" s="92"/>
      <c r="CE509" s="92"/>
      <c r="CF509" s="92"/>
      <c r="CG509" s="92"/>
      <c r="CH509" s="92"/>
      <c r="CI509" s="92"/>
      <c r="CJ509" s="92"/>
      <c r="CK509" s="92"/>
      <c r="CL509" s="92"/>
      <c r="CM509" s="92"/>
      <c r="CN509" s="92"/>
      <c r="CO509" s="92"/>
      <c r="CP509" s="92"/>
      <c r="CQ509" s="92"/>
      <c r="CR509" s="92"/>
      <c r="CS509" s="53" t="s">
        <v>4826</v>
      </c>
      <c r="CT509" s="92"/>
      <c r="CU509" s="92"/>
      <c r="CV509" s="92"/>
      <c r="CW509" s="92"/>
      <c r="CX509" s="92"/>
      <c r="CY509" s="92"/>
      <c r="CZ509" s="92"/>
      <c r="DA509" s="92"/>
      <c r="DB509" s="92"/>
      <c r="DC509" s="92"/>
      <c r="DD509" s="92"/>
      <c r="DE509" s="92"/>
    </row>
    <row r="510" spans="34:109" hidden="1">
      <c r="AH510" s="90"/>
      <c r="AI510" s="90"/>
      <c r="AJ510" s="90"/>
      <c r="AK510" s="90"/>
      <c r="AL510" s="47" t="str">
        <f t="shared" si="14"/>
        <v/>
      </c>
      <c r="AM510" s="47" t="str">
        <f t="shared" si="15"/>
        <v/>
      </c>
      <c r="AO510" s="90"/>
      <c r="AP510" s="43">
        <v>508</v>
      </c>
      <c r="AQ510" s="91"/>
      <c r="AR510" s="91"/>
      <c r="AS510" s="91"/>
      <c r="AT510" s="91"/>
      <c r="AU510" s="91"/>
      <c r="AV510" s="91"/>
      <c r="AW510" s="91"/>
      <c r="AX510" s="91"/>
      <c r="AY510" s="91"/>
      <c r="AZ510" s="91"/>
      <c r="BA510" s="91"/>
      <c r="BB510" s="91"/>
      <c r="BC510" s="91"/>
      <c r="BD510" s="91"/>
      <c r="BE510" s="91"/>
      <c r="BF510" s="91"/>
      <c r="BG510" s="91"/>
      <c r="BH510" s="91"/>
      <c r="BI510" s="91"/>
      <c r="BJ510" s="51" t="s">
        <v>4827</v>
      </c>
      <c r="BK510" s="91"/>
      <c r="BL510" s="91"/>
      <c r="BM510" s="91"/>
      <c r="BN510" s="91"/>
      <c r="BO510" s="91"/>
      <c r="BP510" s="91"/>
      <c r="BQ510" s="91"/>
      <c r="BR510" s="91"/>
      <c r="BS510" s="91"/>
      <c r="BT510" s="91"/>
      <c r="BU510" s="91"/>
      <c r="BV510" s="91"/>
      <c r="BW510" s="90"/>
      <c r="BX510" s="90"/>
      <c r="BY510" s="90"/>
      <c r="BZ510" s="92"/>
      <c r="CA510" s="92"/>
      <c r="CB510" s="92"/>
      <c r="CC510" s="92"/>
      <c r="CD510" s="92"/>
      <c r="CE510" s="92"/>
      <c r="CF510" s="92"/>
      <c r="CG510" s="92"/>
      <c r="CH510" s="92"/>
      <c r="CI510" s="92"/>
      <c r="CJ510" s="92"/>
      <c r="CK510" s="92"/>
      <c r="CL510" s="92"/>
      <c r="CM510" s="92"/>
      <c r="CN510" s="92"/>
      <c r="CO510" s="92"/>
      <c r="CP510" s="92"/>
      <c r="CQ510" s="92"/>
      <c r="CR510" s="92"/>
      <c r="CS510" s="53" t="s">
        <v>4828</v>
      </c>
      <c r="CT510" s="92"/>
      <c r="CU510" s="92"/>
      <c r="CV510" s="92"/>
      <c r="CW510" s="92"/>
      <c r="CX510" s="92"/>
      <c r="CY510" s="92"/>
      <c r="CZ510" s="92"/>
      <c r="DA510" s="92"/>
      <c r="DB510" s="92"/>
      <c r="DC510" s="92"/>
      <c r="DD510" s="92"/>
      <c r="DE510" s="92"/>
    </row>
    <row r="511" spans="34:109" hidden="1">
      <c r="AH511" s="90"/>
      <c r="AI511" s="90"/>
      <c r="AJ511" s="90"/>
      <c r="AK511" s="90"/>
      <c r="AL511" s="47" t="str">
        <f t="shared" si="14"/>
        <v/>
      </c>
      <c r="AM511" s="47" t="str">
        <f t="shared" si="15"/>
        <v/>
      </c>
      <c r="AO511" s="90"/>
      <c r="AP511" s="43">
        <v>509</v>
      </c>
      <c r="AQ511" s="91"/>
      <c r="AR511" s="91"/>
      <c r="AS511" s="91"/>
      <c r="AT511" s="91"/>
      <c r="AU511" s="91"/>
      <c r="AV511" s="91"/>
      <c r="AW511" s="91"/>
      <c r="AX511" s="91"/>
      <c r="AY511" s="91"/>
      <c r="AZ511" s="91"/>
      <c r="BA511" s="91"/>
      <c r="BB511" s="91"/>
      <c r="BC511" s="91"/>
      <c r="BD511" s="91"/>
      <c r="BE511" s="91"/>
      <c r="BF511" s="91"/>
      <c r="BG511" s="91"/>
      <c r="BH511" s="91"/>
      <c r="BI511" s="91"/>
      <c r="BJ511" s="51" t="s">
        <v>4829</v>
      </c>
      <c r="BK511" s="91"/>
      <c r="BL511" s="91"/>
      <c r="BM511" s="91"/>
      <c r="BN511" s="91"/>
      <c r="BO511" s="91"/>
      <c r="BP511" s="91"/>
      <c r="BQ511" s="91"/>
      <c r="BR511" s="91"/>
      <c r="BS511" s="91"/>
      <c r="BT511" s="91"/>
      <c r="BU511" s="91"/>
      <c r="BV511" s="91"/>
      <c r="BW511" s="90"/>
      <c r="BX511" s="90"/>
      <c r="BY511" s="90"/>
      <c r="BZ511" s="92"/>
      <c r="CA511" s="92"/>
      <c r="CB511" s="92"/>
      <c r="CC511" s="92"/>
      <c r="CD511" s="92"/>
      <c r="CE511" s="92"/>
      <c r="CF511" s="92"/>
      <c r="CG511" s="92"/>
      <c r="CH511" s="92"/>
      <c r="CI511" s="92"/>
      <c r="CJ511" s="92"/>
      <c r="CK511" s="92"/>
      <c r="CL511" s="92"/>
      <c r="CM511" s="92"/>
      <c r="CN511" s="92"/>
      <c r="CO511" s="92"/>
      <c r="CP511" s="92"/>
      <c r="CQ511" s="92"/>
      <c r="CR511" s="92"/>
      <c r="CS511" s="53" t="s">
        <v>4830</v>
      </c>
      <c r="CT511" s="92"/>
      <c r="CU511" s="92"/>
      <c r="CV511" s="92"/>
      <c r="CW511" s="92"/>
      <c r="CX511" s="92"/>
      <c r="CY511" s="92"/>
      <c r="CZ511" s="92"/>
      <c r="DA511" s="92"/>
      <c r="DB511" s="92"/>
      <c r="DC511" s="92"/>
      <c r="DD511" s="92"/>
      <c r="DE511" s="92"/>
    </row>
    <row r="512" spans="34:109" hidden="1">
      <c r="AH512" s="90"/>
      <c r="AI512" s="90"/>
      <c r="AJ512" s="90"/>
      <c r="AK512" s="90"/>
      <c r="AL512" s="47" t="str">
        <f t="shared" si="14"/>
        <v/>
      </c>
      <c r="AM512" s="47" t="str">
        <f t="shared" si="15"/>
        <v/>
      </c>
      <c r="AO512" s="90"/>
      <c r="AP512" s="43">
        <v>510</v>
      </c>
      <c r="AQ512" s="91"/>
      <c r="AR512" s="91"/>
      <c r="AS512" s="91"/>
      <c r="AT512" s="91"/>
      <c r="AU512" s="91"/>
      <c r="AV512" s="91"/>
      <c r="AW512" s="91"/>
      <c r="AX512" s="91"/>
      <c r="AY512" s="91"/>
      <c r="AZ512" s="91"/>
      <c r="BA512" s="91"/>
      <c r="BB512" s="91"/>
      <c r="BC512" s="91"/>
      <c r="BD512" s="91"/>
      <c r="BE512" s="91"/>
      <c r="BF512" s="91"/>
      <c r="BG512" s="91"/>
      <c r="BH512" s="91"/>
      <c r="BI512" s="91"/>
      <c r="BJ512" s="51" t="s">
        <v>4831</v>
      </c>
      <c r="BK512" s="91"/>
      <c r="BL512" s="91"/>
      <c r="BM512" s="91"/>
      <c r="BN512" s="91"/>
      <c r="BO512" s="91"/>
      <c r="BP512" s="91"/>
      <c r="BQ512" s="91"/>
      <c r="BR512" s="91"/>
      <c r="BS512" s="91"/>
      <c r="BT512" s="91"/>
      <c r="BU512" s="91"/>
      <c r="BV512" s="91"/>
      <c r="BW512" s="90"/>
      <c r="BX512" s="90"/>
      <c r="BY512" s="90"/>
      <c r="BZ512" s="92"/>
      <c r="CA512" s="92"/>
      <c r="CB512" s="92"/>
      <c r="CC512" s="92"/>
      <c r="CD512" s="92"/>
      <c r="CE512" s="92"/>
      <c r="CF512" s="92"/>
      <c r="CG512" s="92"/>
      <c r="CH512" s="92"/>
      <c r="CI512" s="92"/>
      <c r="CJ512" s="92"/>
      <c r="CK512" s="92"/>
      <c r="CL512" s="92"/>
      <c r="CM512" s="92"/>
      <c r="CN512" s="92"/>
      <c r="CO512" s="92"/>
      <c r="CP512" s="92"/>
      <c r="CQ512" s="92"/>
      <c r="CR512" s="92"/>
      <c r="CS512" s="53" t="s">
        <v>4832</v>
      </c>
      <c r="CT512" s="92"/>
      <c r="CU512" s="92"/>
      <c r="CV512" s="92"/>
      <c r="CW512" s="92"/>
      <c r="CX512" s="92"/>
      <c r="CY512" s="92"/>
      <c r="CZ512" s="92"/>
      <c r="DA512" s="92"/>
      <c r="DB512" s="92"/>
      <c r="DC512" s="92"/>
      <c r="DD512" s="92"/>
      <c r="DE512" s="92"/>
    </row>
    <row r="513" spans="34:109" hidden="1">
      <c r="AH513" s="90"/>
      <c r="AI513" s="90"/>
      <c r="AJ513" s="90"/>
      <c r="AK513" s="90"/>
      <c r="AL513" s="47" t="str">
        <f t="shared" si="14"/>
        <v/>
      </c>
      <c r="AM513" s="47" t="str">
        <f t="shared" si="15"/>
        <v/>
      </c>
      <c r="AO513" s="90"/>
      <c r="AP513" s="43">
        <v>511</v>
      </c>
      <c r="AQ513" s="91"/>
      <c r="AR513" s="91"/>
      <c r="AS513" s="91"/>
      <c r="AT513" s="91"/>
      <c r="AU513" s="91"/>
      <c r="AV513" s="91"/>
      <c r="AW513" s="91"/>
      <c r="AX513" s="91"/>
      <c r="AY513" s="91"/>
      <c r="AZ513" s="91"/>
      <c r="BA513" s="91"/>
      <c r="BB513" s="91"/>
      <c r="BC513" s="91"/>
      <c r="BD513" s="91"/>
      <c r="BE513" s="91"/>
      <c r="BF513" s="91"/>
      <c r="BG513" s="91"/>
      <c r="BH513" s="91"/>
      <c r="BI513" s="91"/>
      <c r="BJ513" s="51" t="s">
        <v>4833</v>
      </c>
      <c r="BK513" s="91"/>
      <c r="BL513" s="91"/>
      <c r="BM513" s="91"/>
      <c r="BN513" s="91"/>
      <c r="BO513" s="91"/>
      <c r="BP513" s="91"/>
      <c r="BQ513" s="91"/>
      <c r="BR513" s="91"/>
      <c r="BS513" s="91"/>
      <c r="BT513" s="91"/>
      <c r="BU513" s="91"/>
      <c r="BV513" s="91"/>
      <c r="BW513" s="90"/>
      <c r="BX513" s="90"/>
      <c r="BY513" s="90"/>
      <c r="BZ513" s="92"/>
      <c r="CA513" s="92"/>
      <c r="CB513" s="92"/>
      <c r="CC513" s="92"/>
      <c r="CD513" s="92"/>
      <c r="CE513" s="92"/>
      <c r="CF513" s="92"/>
      <c r="CG513" s="92"/>
      <c r="CH513" s="92"/>
      <c r="CI513" s="92"/>
      <c r="CJ513" s="92"/>
      <c r="CK513" s="92"/>
      <c r="CL513" s="92"/>
      <c r="CM513" s="92"/>
      <c r="CN513" s="92"/>
      <c r="CO513" s="92"/>
      <c r="CP513" s="92"/>
      <c r="CQ513" s="92"/>
      <c r="CR513" s="92"/>
      <c r="CS513" s="53" t="s">
        <v>4834</v>
      </c>
      <c r="CT513" s="92"/>
      <c r="CU513" s="92"/>
      <c r="CV513" s="92"/>
      <c r="CW513" s="92"/>
      <c r="CX513" s="92"/>
      <c r="CY513" s="92"/>
      <c r="CZ513" s="92"/>
      <c r="DA513" s="92"/>
      <c r="DB513" s="92"/>
      <c r="DC513" s="92"/>
      <c r="DD513" s="92"/>
      <c r="DE513" s="92"/>
    </row>
    <row r="514" spans="34:109" hidden="1">
      <c r="AH514" s="90"/>
      <c r="AI514" s="90"/>
      <c r="AJ514" s="90"/>
      <c r="AK514" s="90"/>
      <c r="AL514" s="47" t="str">
        <f t="shared" si="14"/>
        <v/>
      </c>
      <c r="AM514" s="47" t="str">
        <f t="shared" si="15"/>
        <v/>
      </c>
      <c r="AO514" s="90"/>
      <c r="AP514" s="43">
        <v>512</v>
      </c>
      <c r="AQ514" s="91"/>
      <c r="AR514" s="91"/>
      <c r="AS514" s="91"/>
      <c r="AT514" s="91"/>
      <c r="AU514" s="91"/>
      <c r="AV514" s="91"/>
      <c r="AW514" s="91"/>
      <c r="AX514" s="91"/>
      <c r="AY514" s="91"/>
      <c r="AZ514" s="91"/>
      <c r="BA514" s="91"/>
      <c r="BB514" s="91"/>
      <c r="BC514" s="91"/>
      <c r="BD514" s="91"/>
      <c r="BE514" s="91"/>
      <c r="BF514" s="91"/>
      <c r="BG514" s="91"/>
      <c r="BH514" s="91"/>
      <c r="BI514" s="91"/>
      <c r="BJ514" s="51" t="s">
        <v>4835</v>
      </c>
      <c r="BK514" s="91"/>
      <c r="BL514" s="91"/>
      <c r="BM514" s="91"/>
      <c r="BN514" s="91"/>
      <c r="BO514" s="91"/>
      <c r="BP514" s="91"/>
      <c r="BQ514" s="91"/>
      <c r="BR514" s="91"/>
      <c r="BS514" s="91"/>
      <c r="BT514" s="91"/>
      <c r="BU514" s="91"/>
      <c r="BV514" s="91"/>
      <c r="BW514" s="90"/>
      <c r="BX514" s="90"/>
      <c r="BY514" s="90"/>
      <c r="BZ514" s="92"/>
      <c r="CA514" s="92"/>
      <c r="CB514" s="92"/>
      <c r="CC514" s="92"/>
      <c r="CD514" s="92"/>
      <c r="CE514" s="92"/>
      <c r="CF514" s="92"/>
      <c r="CG514" s="92"/>
      <c r="CH514" s="92"/>
      <c r="CI514" s="92"/>
      <c r="CJ514" s="92"/>
      <c r="CK514" s="92"/>
      <c r="CL514" s="92"/>
      <c r="CM514" s="92"/>
      <c r="CN514" s="92"/>
      <c r="CO514" s="92"/>
      <c r="CP514" s="92"/>
      <c r="CQ514" s="92"/>
      <c r="CR514" s="92"/>
      <c r="CS514" s="53" t="s">
        <v>4836</v>
      </c>
      <c r="CT514" s="92"/>
      <c r="CU514" s="92"/>
      <c r="CV514" s="92"/>
      <c r="CW514" s="92"/>
      <c r="CX514" s="92"/>
      <c r="CY514" s="92"/>
      <c r="CZ514" s="92"/>
      <c r="DA514" s="92"/>
      <c r="DB514" s="92"/>
      <c r="DC514" s="92"/>
      <c r="DD514" s="92"/>
      <c r="DE514" s="92"/>
    </row>
    <row r="515" spans="34:109" hidden="1">
      <c r="AH515" s="90"/>
      <c r="AI515" s="90"/>
      <c r="AJ515" s="90"/>
      <c r="AK515" s="90"/>
      <c r="AL515" s="47" t="str">
        <f t="shared" si="14"/>
        <v/>
      </c>
      <c r="AM515" s="47" t="str">
        <f t="shared" si="15"/>
        <v/>
      </c>
      <c r="AO515" s="90"/>
      <c r="AP515" s="43">
        <v>513</v>
      </c>
      <c r="AQ515" s="91"/>
      <c r="AR515" s="91"/>
      <c r="AS515" s="91"/>
      <c r="AT515" s="91"/>
      <c r="AU515" s="91"/>
      <c r="AV515" s="91"/>
      <c r="AW515" s="91"/>
      <c r="AX515" s="91"/>
      <c r="AY515" s="91"/>
      <c r="AZ515" s="91"/>
      <c r="BA515" s="91"/>
      <c r="BB515" s="91"/>
      <c r="BC515" s="91"/>
      <c r="BD515" s="91"/>
      <c r="BE515" s="91"/>
      <c r="BF515" s="91"/>
      <c r="BG515" s="91"/>
      <c r="BH515" s="91"/>
      <c r="BI515" s="91"/>
      <c r="BJ515" s="51" t="s">
        <v>4837</v>
      </c>
      <c r="BK515" s="91"/>
      <c r="BL515" s="91"/>
      <c r="BM515" s="91"/>
      <c r="BN515" s="91"/>
      <c r="BO515" s="91"/>
      <c r="BP515" s="91"/>
      <c r="BQ515" s="91"/>
      <c r="BR515" s="91"/>
      <c r="BS515" s="91"/>
      <c r="BT515" s="91"/>
      <c r="BU515" s="91"/>
      <c r="BV515" s="91"/>
      <c r="BW515" s="90"/>
      <c r="BX515" s="90"/>
      <c r="BY515" s="90"/>
      <c r="BZ515" s="92"/>
      <c r="CA515" s="92"/>
      <c r="CB515" s="92"/>
      <c r="CC515" s="92"/>
      <c r="CD515" s="92"/>
      <c r="CE515" s="92"/>
      <c r="CF515" s="92"/>
      <c r="CG515" s="92"/>
      <c r="CH515" s="92"/>
      <c r="CI515" s="92"/>
      <c r="CJ515" s="92"/>
      <c r="CK515" s="92"/>
      <c r="CL515" s="92"/>
      <c r="CM515" s="92"/>
      <c r="CN515" s="92"/>
      <c r="CO515" s="92"/>
      <c r="CP515" s="92"/>
      <c r="CQ515" s="92"/>
      <c r="CR515" s="92"/>
      <c r="CS515" s="53" t="s">
        <v>4838</v>
      </c>
      <c r="CT515" s="92"/>
      <c r="CU515" s="92"/>
      <c r="CV515" s="92"/>
      <c r="CW515" s="92"/>
      <c r="CX515" s="92"/>
      <c r="CY515" s="92"/>
      <c r="CZ515" s="92"/>
      <c r="DA515" s="92"/>
      <c r="DB515" s="92"/>
      <c r="DC515" s="92"/>
      <c r="DD515" s="92"/>
      <c r="DE515" s="92"/>
    </row>
    <row r="516" spans="34:109" hidden="1">
      <c r="AH516" s="90"/>
      <c r="AI516" s="90"/>
      <c r="AJ516" s="90"/>
      <c r="AK516" s="90"/>
      <c r="AL516" s="47" t="str">
        <f t="shared" ref="AL516:AL574" si="16">IFERROR(IF(HLOOKUP($N$10, $BZ$3:$DE$574, $AP516, FALSE )="", "", HLOOKUP($N$10, $BZ$3:$DE$574, $AP516, FALSE)), "")</f>
        <v/>
      </c>
      <c r="AM516" s="47" t="str">
        <f t="shared" ref="AM516:AM574" si="17">IFERROR(IF(AL516="", "", HLOOKUP($N$10, $AQ$3:$BV$574, AP516, FALSE)), "")</f>
        <v/>
      </c>
      <c r="AO516" s="90"/>
      <c r="AP516" s="43">
        <v>514</v>
      </c>
      <c r="AQ516" s="91"/>
      <c r="AR516" s="91"/>
      <c r="AS516" s="91"/>
      <c r="AT516" s="91"/>
      <c r="AU516" s="91"/>
      <c r="AV516" s="91"/>
      <c r="AW516" s="91"/>
      <c r="AX516" s="91"/>
      <c r="AY516" s="91"/>
      <c r="AZ516" s="91"/>
      <c r="BA516" s="91"/>
      <c r="BB516" s="91"/>
      <c r="BC516" s="91"/>
      <c r="BD516" s="91"/>
      <c r="BE516" s="91"/>
      <c r="BF516" s="91"/>
      <c r="BG516" s="91"/>
      <c r="BH516" s="91"/>
      <c r="BI516" s="91"/>
      <c r="BJ516" s="51" t="s">
        <v>4839</v>
      </c>
      <c r="BK516" s="91"/>
      <c r="BL516" s="91"/>
      <c r="BM516" s="91"/>
      <c r="BN516" s="91"/>
      <c r="BO516" s="91"/>
      <c r="BP516" s="91"/>
      <c r="BQ516" s="91"/>
      <c r="BR516" s="91"/>
      <c r="BS516" s="91"/>
      <c r="BT516" s="91"/>
      <c r="BU516" s="91"/>
      <c r="BV516" s="91"/>
      <c r="BW516" s="90"/>
      <c r="BX516" s="90"/>
      <c r="BY516" s="90"/>
      <c r="BZ516" s="92"/>
      <c r="CA516" s="92"/>
      <c r="CB516" s="92"/>
      <c r="CC516" s="92"/>
      <c r="CD516" s="92"/>
      <c r="CE516" s="92"/>
      <c r="CF516" s="92"/>
      <c r="CG516" s="92"/>
      <c r="CH516" s="92"/>
      <c r="CI516" s="92"/>
      <c r="CJ516" s="92"/>
      <c r="CK516" s="92"/>
      <c r="CL516" s="92"/>
      <c r="CM516" s="92"/>
      <c r="CN516" s="92"/>
      <c r="CO516" s="92"/>
      <c r="CP516" s="92"/>
      <c r="CQ516" s="92"/>
      <c r="CR516" s="92"/>
      <c r="CS516" s="53" t="s">
        <v>4840</v>
      </c>
      <c r="CT516" s="92"/>
      <c r="CU516" s="92"/>
      <c r="CV516" s="92"/>
      <c r="CW516" s="92"/>
      <c r="CX516" s="92"/>
      <c r="CY516" s="92"/>
      <c r="CZ516" s="92"/>
      <c r="DA516" s="92"/>
      <c r="DB516" s="92"/>
      <c r="DC516" s="92"/>
      <c r="DD516" s="92"/>
      <c r="DE516" s="92"/>
    </row>
    <row r="517" spans="34:109" hidden="1">
      <c r="AH517" s="90"/>
      <c r="AI517" s="90"/>
      <c r="AJ517" s="90"/>
      <c r="AK517" s="90"/>
      <c r="AL517" s="47" t="str">
        <f t="shared" si="16"/>
        <v/>
      </c>
      <c r="AM517" s="47" t="str">
        <f t="shared" si="17"/>
        <v/>
      </c>
      <c r="AO517" s="90"/>
      <c r="AP517" s="43">
        <v>515</v>
      </c>
      <c r="AQ517" s="91"/>
      <c r="AR517" s="91"/>
      <c r="AS517" s="91"/>
      <c r="AT517" s="91"/>
      <c r="AU517" s="91"/>
      <c r="AV517" s="91"/>
      <c r="AW517" s="91"/>
      <c r="AX517" s="91"/>
      <c r="AY517" s="91"/>
      <c r="AZ517" s="91"/>
      <c r="BA517" s="91"/>
      <c r="BB517" s="91"/>
      <c r="BC517" s="91"/>
      <c r="BD517" s="91"/>
      <c r="BE517" s="91"/>
      <c r="BF517" s="91"/>
      <c r="BG517" s="91"/>
      <c r="BH517" s="91"/>
      <c r="BI517" s="91"/>
      <c r="BJ517" s="51" t="s">
        <v>4841</v>
      </c>
      <c r="BK517" s="91"/>
      <c r="BL517" s="91"/>
      <c r="BM517" s="91"/>
      <c r="BN517" s="91"/>
      <c r="BO517" s="91"/>
      <c r="BP517" s="91"/>
      <c r="BQ517" s="91"/>
      <c r="BR517" s="91"/>
      <c r="BS517" s="91"/>
      <c r="BT517" s="91"/>
      <c r="BU517" s="91"/>
      <c r="BV517" s="91"/>
      <c r="BW517" s="90"/>
      <c r="BX517" s="90"/>
      <c r="BY517" s="90"/>
      <c r="BZ517" s="92"/>
      <c r="CA517" s="92"/>
      <c r="CB517" s="92"/>
      <c r="CC517" s="92"/>
      <c r="CD517" s="92"/>
      <c r="CE517" s="92"/>
      <c r="CF517" s="92"/>
      <c r="CG517" s="92"/>
      <c r="CH517" s="92"/>
      <c r="CI517" s="92"/>
      <c r="CJ517" s="92"/>
      <c r="CK517" s="92"/>
      <c r="CL517" s="92"/>
      <c r="CM517" s="92"/>
      <c r="CN517" s="92"/>
      <c r="CO517" s="92"/>
      <c r="CP517" s="92"/>
      <c r="CQ517" s="92"/>
      <c r="CR517" s="92"/>
      <c r="CS517" s="53" t="s">
        <v>4842</v>
      </c>
      <c r="CT517" s="92"/>
      <c r="CU517" s="92"/>
      <c r="CV517" s="92"/>
      <c r="CW517" s="92"/>
      <c r="CX517" s="92"/>
      <c r="CY517" s="92"/>
      <c r="CZ517" s="92"/>
      <c r="DA517" s="92"/>
      <c r="DB517" s="92"/>
      <c r="DC517" s="92"/>
      <c r="DD517" s="92"/>
      <c r="DE517" s="92"/>
    </row>
    <row r="518" spans="34:109" hidden="1">
      <c r="AH518" s="90"/>
      <c r="AI518" s="90"/>
      <c r="AJ518" s="90"/>
      <c r="AK518" s="90"/>
      <c r="AL518" s="47" t="str">
        <f t="shared" si="16"/>
        <v/>
      </c>
      <c r="AM518" s="47" t="str">
        <f t="shared" si="17"/>
        <v/>
      </c>
      <c r="AO518" s="90"/>
      <c r="AP518" s="43">
        <v>516</v>
      </c>
      <c r="AQ518" s="91"/>
      <c r="AR518" s="91"/>
      <c r="AS518" s="91"/>
      <c r="AT518" s="91"/>
      <c r="AU518" s="91"/>
      <c r="AV518" s="91"/>
      <c r="AW518" s="91"/>
      <c r="AX518" s="91"/>
      <c r="AY518" s="91"/>
      <c r="AZ518" s="91"/>
      <c r="BA518" s="91"/>
      <c r="BB518" s="91"/>
      <c r="BC518" s="91"/>
      <c r="BD518" s="91"/>
      <c r="BE518" s="91"/>
      <c r="BF518" s="91"/>
      <c r="BG518" s="91"/>
      <c r="BH518" s="91"/>
      <c r="BI518" s="91"/>
      <c r="BJ518" s="51" t="s">
        <v>4843</v>
      </c>
      <c r="BK518" s="91"/>
      <c r="BL518" s="91"/>
      <c r="BM518" s="91"/>
      <c r="BN518" s="91"/>
      <c r="BO518" s="91"/>
      <c r="BP518" s="91"/>
      <c r="BQ518" s="91"/>
      <c r="BR518" s="91"/>
      <c r="BS518" s="91"/>
      <c r="BT518" s="91"/>
      <c r="BU518" s="91"/>
      <c r="BV518" s="91"/>
      <c r="BW518" s="90"/>
      <c r="BX518" s="90"/>
      <c r="BY518" s="90"/>
      <c r="BZ518" s="92"/>
      <c r="CA518" s="92"/>
      <c r="CB518" s="92"/>
      <c r="CC518" s="92"/>
      <c r="CD518" s="92"/>
      <c r="CE518" s="92"/>
      <c r="CF518" s="92"/>
      <c r="CG518" s="92"/>
      <c r="CH518" s="92"/>
      <c r="CI518" s="92"/>
      <c r="CJ518" s="92"/>
      <c r="CK518" s="92"/>
      <c r="CL518" s="92"/>
      <c r="CM518" s="92"/>
      <c r="CN518" s="92"/>
      <c r="CO518" s="92"/>
      <c r="CP518" s="92"/>
      <c r="CQ518" s="92"/>
      <c r="CR518" s="92"/>
      <c r="CS518" s="53" t="s">
        <v>4844</v>
      </c>
      <c r="CT518" s="92"/>
      <c r="CU518" s="92"/>
      <c r="CV518" s="92"/>
      <c r="CW518" s="92"/>
      <c r="CX518" s="92"/>
      <c r="CY518" s="92"/>
      <c r="CZ518" s="92"/>
      <c r="DA518" s="92"/>
      <c r="DB518" s="92"/>
      <c r="DC518" s="92"/>
      <c r="DD518" s="92"/>
      <c r="DE518" s="92"/>
    </row>
    <row r="519" spans="34:109" hidden="1">
      <c r="AH519" s="90"/>
      <c r="AI519" s="90"/>
      <c r="AJ519" s="90"/>
      <c r="AK519" s="90"/>
      <c r="AL519" s="47" t="str">
        <f t="shared" si="16"/>
        <v/>
      </c>
      <c r="AM519" s="47" t="str">
        <f t="shared" si="17"/>
        <v/>
      </c>
      <c r="AO519" s="90"/>
      <c r="AP519" s="43">
        <v>517</v>
      </c>
      <c r="AQ519" s="91"/>
      <c r="AR519" s="91"/>
      <c r="AS519" s="91"/>
      <c r="AT519" s="91"/>
      <c r="AU519" s="91"/>
      <c r="AV519" s="91"/>
      <c r="AW519" s="91"/>
      <c r="AX519" s="91"/>
      <c r="AY519" s="91"/>
      <c r="AZ519" s="91"/>
      <c r="BA519" s="91"/>
      <c r="BB519" s="91"/>
      <c r="BC519" s="91"/>
      <c r="BD519" s="91"/>
      <c r="BE519" s="91"/>
      <c r="BF519" s="91"/>
      <c r="BG519" s="91"/>
      <c r="BH519" s="91"/>
      <c r="BI519" s="91"/>
      <c r="BJ519" s="51" t="s">
        <v>4845</v>
      </c>
      <c r="BK519" s="91"/>
      <c r="BL519" s="91"/>
      <c r="BM519" s="91"/>
      <c r="BN519" s="91"/>
      <c r="BO519" s="91"/>
      <c r="BP519" s="91"/>
      <c r="BQ519" s="91"/>
      <c r="BR519" s="91"/>
      <c r="BS519" s="91"/>
      <c r="BT519" s="91"/>
      <c r="BU519" s="91"/>
      <c r="BV519" s="91"/>
      <c r="BW519" s="90"/>
      <c r="BX519" s="90"/>
      <c r="BY519" s="90"/>
      <c r="BZ519" s="92"/>
      <c r="CA519" s="92"/>
      <c r="CB519" s="92"/>
      <c r="CC519" s="92"/>
      <c r="CD519" s="92"/>
      <c r="CE519" s="92"/>
      <c r="CF519" s="92"/>
      <c r="CG519" s="92"/>
      <c r="CH519" s="92"/>
      <c r="CI519" s="92"/>
      <c r="CJ519" s="92"/>
      <c r="CK519" s="92"/>
      <c r="CL519" s="92"/>
      <c r="CM519" s="92"/>
      <c r="CN519" s="92"/>
      <c r="CO519" s="92"/>
      <c r="CP519" s="92"/>
      <c r="CQ519" s="92"/>
      <c r="CR519" s="92"/>
      <c r="CS519" s="53" t="s">
        <v>4846</v>
      </c>
      <c r="CT519" s="92"/>
      <c r="CU519" s="92"/>
      <c r="CV519" s="92"/>
      <c r="CW519" s="92"/>
      <c r="CX519" s="92"/>
      <c r="CY519" s="92"/>
      <c r="CZ519" s="92"/>
      <c r="DA519" s="92"/>
      <c r="DB519" s="92"/>
      <c r="DC519" s="92"/>
      <c r="DD519" s="92"/>
      <c r="DE519" s="92"/>
    </row>
    <row r="520" spans="34:109" hidden="1">
      <c r="AH520" s="90"/>
      <c r="AI520" s="90"/>
      <c r="AJ520" s="90"/>
      <c r="AK520" s="90"/>
      <c r="AL520" s="47" t="str">
        <f t="shared" si="16"/>
        <v/>
      </c>
      <c r="AM520" s="47" t="str">
        <f t="shared" si="17"/>
        <v/>
      </c>
      <c r="AO520" s="90"/>
      <c r="AP520" s="43">
        <v>518</v>
      </c>
      <c r="AQ520" s="91"/>
      <c r="AR520" s="91"/>
      <c r="AS520" s="91"/>
      <c r="AT520" s="91"/>
      <c r="AU520" s="91"/>
      <c r="AV520" s="91"/>
      <c r="AW520" s="91"/>
      <c r="AX520" s="91"/>
      <c r="AY520" s="91"/>
      <c r="AZ520" s="91"/>
      <c r="BA520" s="91"/>
      <c r="BB520" s="91"/>
      <c r="BC520" s="91"/>
      <c r="BD520" s="91"/>
      <c r="BE520" s="91"/>
      <c r="BF520" s="91"/>
      <c r="BG520" s="91"/>
      <c r="BH520" s="91"/>
      <c r="BI520" s="91"/>
      <c r="BJ520" s="51" t="s">
        <v>4847</v>
      </c>
      <c r="BK520" s="91"/>
      <c r="BL520" s="91"/>
      <c r="BM520" s="91"/>
      <c r="BN520" s="91"/>
      <c r="BO520" s="91"/>
      <c r="BP520" s="91"/>
      <c r="BQ520" s="91"/>
      <c r="BR520" s="91"/>
      <c r="BS520" s="91"/>
      <c r="BT520" s="91"/>
      <c r="BU520" s="91"/>
      <c r="BV520" s="91"/>
      <c r="BW520" s="90"/>
      <c r="BX520" s="90"/>
      <c r="BY520" s="90"/>
      <c r="BZ520" s="92"/>
      <c r="CA520" s="92"/>
      <c r="CB520" s="92"/>
      <c r="CC520" s="92"/>
      <c r="CD520" s="92"/>
      <c r="CE520" s="92"/>
      <c r="CF520" s="92"/>
      <c r="CG520" s="92"/>
      <c r="CH520" s="92"/>
      <c r="CI520" s="92"/>
      <c r="CJ520" s="92"/>
      <c r="CK520" s="92"/>
      <c r="CL520" s="92"/>
      <c r="CM520" s="92"/>
      <c r="CN520" s="92"/>
      <c r="CO520" s="92"/>
      <c r="CP520" s="92"/>
      <c r="CQ520" s="92"/>
      <c r="CR520" s="92"/>
      <c r="CS520" s="53" t="s">
        <v>4848</v>
      </c>
      <c r="CT520" s="92"/>
      <c r="CU520" s="92"/>
      <c r="CV520" s="92"/>
      <c r="CW520" s="92"/>
      <c r="CX520" s="92"/>
      <c r="CY520" s="92"/>
      <c r="CZ520" s="92"/>
      <c r="DA520" s="92"/>
      <c r="DB520" s="92"/>
      <c r="DC520" s="92"/>
      <c r="DD520" s="92"/>
      <c r="DE520" s="92"/>
    </row>
    <row r="521" spans="34:109" hidden="1">
      <c r="AH521" s="90"/>
      <c r="AI521" s="90"/>
      <c r="AJ521" s="90"/>
      <c r="AK521" s="90"/>
      <c r="AL521" s="47" t="str">
        <f t="shared" si="16"/>
        <v/>
      </c>
      <c r="AM521" s="47" t="str">
        <f t="shared" si="17"/>
        <v/>
      </c>
      <c r="AO521" s="90"/>
      <c r="AP521" s="43">
        <v>519</v>
      </c>
      <c r="AQ521" s="91"/>
      <c r="AR521" s="91"/>
      <c r="AS521" s="91"/>
      <c r="AT521" s="91"/>
      <c r="AU521" s="91"/>
      <c r="AV521" s="91"/>
      <c r="AW521" s="91"/>
      <c r="AX521" s="91"/>
      <c r="AY521" s="91"/>
      <c r="AZ521" s="91"/>
      <c r="BA521" s="91"/>
      <c r="BB521" s="91"/>
      <c r="BC521" s="91"/>
      <c r="BD521" s="91"/>
      <c r="BE521" s="91"/>
      <c r="BF521" s="91"/>
      <c r="BG521" s="91"/>
      <c r="BH521" s="91"/>
      <c r="BI521" s="91"/>
      <c r="BJ521" s="51" t="s">
        <v>4849</v>
      </c>
      <c r="BK521" s="91"/>
      <c r="BL521" s="91"/>
      <c r="BM521" s="91"/>
      <c r="BN521" s="91"/>
      <c r="BO521" s="91"/>
      <c r="BP521" s="91"/>
      <c r="BQ521" s="91"/>
      <c r="BR521" s="91"/>
      <c r="BS521" s="91"/>
      <c r="BT521" s="91"/>
      <c r="BU521" s="91"/>
      <c r="BV521" s="91"/>
      <c r="BW521" s="90"/>
      <c r="BX521" s="90"/>
      <c r="BY521" s="90"/>
      <c r="BZ521" s="92"/>
      <c r="CA521" s="92"/>
      <c r="CB521" s="92"/>
      <c r="CC521" s="92"/>
      <c r="CD521" s="92"/>
      <c r="CE521" s="92"/>
      <c r="CF521" s="92"/>
      <c r="CG521" s="92"/>
      <c r="CH521" s="92"/>
      <c r="CI521" s="92"/>
      <c r="CJ521" s="92"/>
      <c r="CK521" s="92"/>
      <c r="CL521" s="92"/>
      <c r="CM521" s="92"/>
      <c r="CN521" s="92"/>
      <c r="CO521" s="92"/>
      <c r="CP521" s="92"/>
      <c r="CQ521" s="92"/>
      <c r="CR521" s="92"/>
      <c r="CS521" s="53" t="s">
        <v>4850</v>
      </c>
      <c r="CT521" s="92"/>
      <c r="CU521" s="92"/>
      <c r="CV521" s="92"/>
      <c r="CW521" s="92"/>
      <c r="CX521" s="92"/>
      <c r="CY521" s="92"/>
      <c r="CZ521" s="92"/>
      <c r="DA521" s="92"/>
      <c r="DB521" s="92"/>
      <c r="DC521" s="92"/>
      <c r="DD521" s="92"/>
      <c r="DE521" s="92"/>
    </row>
    <row r="522" spans="34:109" hidden="1">
      <c r="AH522" s="90"/>
      <c r="AI522" s="90"/>
      <c r="AJ522" s="90"/>
      <c r="AK522" s="90"/>
      <c r="AL522" s="47" t="str">
        <f t="shared" si="16"/>
        <v/>
      </c>
      <c r="AM522" s="47" t="str">
        <f t="shared" si="17"/>
        <v/>
      </c>
      <c r="AO522" s="90"/>
      <c r="AP522" s="43">
        <v>520</v>
      </c>
      <c r="AQ522" s="91"/>
      <c r="AR522" s="91"/>
      <c r="AS522" s="91"/>
      <c r="AT522" s="91"/>
      <c r="AU522" s="91"/>
      <c r="AV522" s="91"/>
      <c r="AW522" s="91"/>
      <c r="AX522" s="91"/>
      <c r="AY522" s="91"/>
      <c r="AZ522" s="91"/>
      <c r="BA522" s="91"/>
      <c r="BB522" s="91"/>
      <c r="BC522" s="91"/>
      <c r="BD522" s="91"/>
      <c r="BE522" s="91"/>
      <c r="BF522" s="91"/>
      <c r="BG522" s="91"/>
      <c r="BH522" s="91"/>
      <c r="BI522" s="91"/>
      <c r="BJ522" s="51" t="s">
        <v>4851</v>
      </c>
      <c r="BK522" s="91"/>
      <c r="BL522" s="91"/>
      <c r="BM522" s="91"/>
      <c r="BN522" s="91"/>
      <c r="BO522" s="91"/>
      <c r="BP522" s="91"/>
      <c r="BQ522" s="91"/>
      <c r="BR522" s="91"/>
      <c r="BS522" s="91"/>
      <c r="BT522" s="91"/>
      <c r="BU522" s="91"/>
      <c r="BV522" s="91"/>
      <c r="BW522" s="90"/>
      <c r="BX522" s="90"/>
      <c r="BY522" s="90"/>
      <c r="BZ522" s="92"/>
      <c r="CA522" s="92"/>
      <c r="CB522" s="92"/>
      <c r="CC522" s="92"/>
      <c r="CD522" s="92"/>
      <c r="CE522" s="92"/>
      <c r="CF522" s="92"/>
      <c r="CG522" s="92"/>
      <c r="CH522" s="92"/>
      <c r="CI522" s="92"/>
      <c r="CJ522" s="92"/>
      <c r="CK522" s="92"/>
      <c r="CL522" s="92"/>
      <c r="CM522" s="92"/>
      <c r="CN522" s="92"/>
      <c r="CO522" s="92"/>
      <c r="CP522" s="92"/>
      <c r="CQ522" s="92"/>
      <c r="CR522" s="92"/>
      <c r="CS522" s="53" t="s">
        <v>4852</v>
      </c>
      <c r="CT522" s="92"/>
      <c r="CU522" s="92"/>
      <c r="CV522" s="92"/>
      <c r="CW522" s="92"/>
      <c r="CX522" s="92"/>
      <c r="CY522" s="92"/>
      <c r="CZ522" s="92"/>
      <c r="DA522" s="92"/>
      <c r="DB522" s="92"/>
      <c r="DC522" s="92"/>
      <c r="DD522" s="92"/>
      <c r="DE522" s="92"/>
    </row>
    <row r="523" spans="34:109" hidden="1">
      <c r="AH523" s="90"/>
      <c r="AI523" s="90"/>
      <c r="AJ523" s="90"/>
      <c r="AK523" s="90"/>
      <c r="AL523" s="47" t="str">
        <f t="shared" si="16"/>
        <v/>
      </c>
      <c r="AM523" s="47" t="str">
        <f t="shared" si="17"/>
        <v/>
      </c>
      <c r="AO523" s="90"/>
      <c r="AP523" s="43">
        <v>521</v>
      </c>
      <c r="AQ523" s="91"/>
      <c r="AR523" s="91"/>
      <c r="AS523" s="91"/>
      <c r="AT523" s="91"/>
      <c r="AU523" s="91"/>
      <c r="AV523" s="91"/>
      <c r="AW523" s="91"/>
      <c r="AX523" s="91"/>
      <c r="AY523" s="91"/>
      <c r="AZ523" s="91"/>
      <c r="BA523" s="91"/>
      <c r="BB523" s="91"/>
      <c r="BC523" s="91"/>
      <c r="BD523" s="91"/>
      <c r="BE523" s="91"/>
      <c r="BF523" s="91"/>
      <c r="BG523" s="91"/>
      <c r="BH523" s="91"/>
      <c r="BI523" s="91"/>
      <c r="BJ523" s="51" t="s">
        <v>4853</v>
      </c>
      <c r="BK523" s="91"/>
      <c r="BL523" s="91"/>
      <c r="BM523" s="91"/>
      <c r="BN523" s="91"/>
      <c r="BO523" s="91"/>
      <c r="BP523" s="91"/>
      <c r="BQ523" s="91"/>
      <c r="BR523" s="91"/>
      <c r="BS523" s="91"/>
      <c r="BT523" s="91"/>
      <c r="BU523" s="91"/>
      <c r="BV523" s="91"/>
      <c r="BW523" s="90"/>
      <c r="BX523" s="90"/>
      <c r="BY523" s="90"/>
      <c r="BZ523" s="92"/>
      <c r="CA523" s="92"/>
      <c r="CB523" s="92"/>
      <c r="CC523" s="92"/>
      <c r="CD523" s="92"/>
      <c r="CE523" s="92"/>
      <c r="CF523" s="92"/>
      <c r="CG523" s="92"/>
      <c r="CH523" s="92"/>
      <c r="CI523" s="92"/>
      <c r="CJ523" s="92"/>
      <c r="CK523" s="92"/>
      <c r="CL523" s="92"/>
      <c r="CM523" s="92"/>
      <c r="CN523" s="92"/>
      <c r="CO523" s="92"/>
      <c r="CP523" s="92"/>
      <c r="CQ523" s="92"/>
      <c r="CR523" s="92"/>
      <c r="CS523" s="53" t="s">
        <v>4854</v>
      </c>
      <c r="CT523" s="92"/>
      <c r="CU523" s="92"/>
      <c r="CV523" s="92"/>
      <c r="CW523" s="92"/>
      <c r="CX523" s="92"/>
      <c r="CY523" s="92"/>
      <c r="CZ523" s="92"/>
      <c r="DA523" s="92"/>
      <c r="DB523" s="92"/>
      <c r="DC523" s="92"/>
      <c r="DD523" s="92"/>
      <c r="DE523" s="92"/>
    </row>
    <row r="524" spans="34:109" hidden="1">
      <c r="AH524" s="90"/>
      <c r="AI524" s="90"/>
      <c r="AJ524" s="90"/>
      <c r="AK524" s="90"/>
      <c r="AL524" s="47" t="str">
        <f t="shared" si="16"/>
        <v/>
      </c>
      <c r="AM524" s="47" t="str">
        <f t="shared" si="17"/>
        <v/>
      </c>
      <c r="AO524" s="90"/>
      <c r="AP524" s="43">
        <v>522</v>
      </c>
      <c r="AQ524" s="91"/>
      <c r="AR524" s="91"/>
      <c r="AS524" s="91"/>
      <c r="AT524" s="91"/>
      <c r="AU524" s="91"/>
      <c r="AV524" s="91"/>
      <c r="AW524" s="91"/>
      <c r="AX524" s="91"/>
      <c r="AY524" s="91"/>
      <c r="AZ524" s="91"/>
      <c r="BA524" s="91"/>
      <c r="BB524" s="91"/>
      <c r="BC524" s="91"/>
      <c r="BD524" s="91"/>
      <c r="BE524" s="91"/>
      <c r="BF524" s="91"/>
      <c r="BG524" s="91"/>
      <c r="BH524" s="91"/>
      <c r="BI524" s="91"/>
      <c r="BJ524" s="51" t="s">
        <v>4855</v>
      </c>
      <c r="BK524" s="91"/>
      <c r="BL524" s="91"/>
      <c r="BM524" s="91"/>
      <c r="BN524" s="91"/>
      <c r="BO524" s="91"/>
      <c r="BP524" s="91"/>
      <c r="BQ524" s="91"/>
      <c r="BR524" s="91"/>
      <c r="BS524" s="91"/>
      <c r="BT524" s="91"/>
      <c r="BU524" s="91"/>
      <c r="BV524" s="91"/>
      <c r="BW524" s="90"/>
      <c r="BX524" s="90"/>
      <c r="BY524" s="90"/>
      <c r="BZ524" s="92"/>
      <c r="CA524" s="92"/>
      <c r="CB524" s="92"/>
      <c r="CC524" s="92"/>
      <c r="CD524" s="92"/>
      <c r="CE524" s="92"/>
      <c r="CF524" s="92"/>
      <c r="CG524" s="92"/>
      <c r="CH524" s="92"/>
      <c r="CI524" s="92"/>
      <c r="CJ524" s="92"/>
      <c r="CK524" s="92"/>
      <c r="CL524" s="92"/>
      <c r="CM524" s="92"/>
      <c r="CN524" s="92"/>
      <c r="CO524" s="92"/>
      <c r="CP524" s="92"/>
      <c r="CQ524" s="92"/>
      <c r="CR524" s="92"/>
      <c r="CS524" s="53" t="s">
        <v>4856</v>
      </c>
      <c r="CT524" s="92"/>
      <c r="CU524" s="92"/>
      <c r="CV524" s="92"/>
      <c r="CW524" s="92"/>
      <c r="CX524" s="92"/>
      <c r="CY524" s="92"/>
      <c r="CZ524" s="92"/>
      <c r="DA524" s="92"/>
      <c r="DB524" s="92"/>
      <c r="DC524" s="92"/>
      <c r="DD524" s="92"/>
      <c r="DE524" s="92"/>
    </row>
    <row r="525" spans="34:109" hidden="1">
      <c r="AH525" s="90"/>
      <c r="AI525" s="90"/>
      <c r="AJ525" s="90"/>
      <c r="AK525" s="90"/>
      <c r="AL525" s="47" t="str">
        <f t="shared" si="16"/>
        <v/>
      </c>
      <c r="AM525" s="47" t="str">
        <f t="shared" si="17"/>
        <v/>
      </c>
      <c r="AO525" s="90"/>
      <c r="AP525" s="43">
        <v>523</v>
      </c>
      <c r="AQ525" s="91"/>
      <c r="AR525" s="91"/>
      <c r="AS525" s="91"/>
      <c r="AT525" s="91"/>
      <c r="AU525" s="91"/>
      <c r="AV525" s="91"/>
      <c r="AW525" s="91"/>
      <c r="AX525" s="91"/>
      <c r="AY525" s="91"/>
      <c r="AZ525" s="91"/>
      <c r="BA525" s="91"/>
      <c r="BB525" s="91"/>
      <c r="BC525" s="91"/>
      <c r="BD525" s="91"/>
      <c r="BE525" s="91"/>
      <c r="BF525" s="91"/>
      <c r="BG525" s="91"/>
      <c r="BH525" s="91"/>
      <c r="BI525" s="91"/>
      <c r="BJ525" s="51" t="s">
        <v>4857</v>
      </c>
      <c r="BK525" s="91"/>
      <c r="BL525" s="91"/>
      <c r="BM525" s="91"/>
      <c r="BN525" s="91"/>
      <c r="BO525" s="91"/>
      <c r="BP525" s="91"/>
      <c r="BQ525" s="91"/>
      <c r="BR525" s="91"/>
      <c r="BS525" s="91"/>
      <c r="BT525" s="91"/>
      <c r="BU525" s="91"/>
      <c r="BV525" s="91"/>
      <c r="BW525" s="90"/>
      <c r="BX525" s="90"/>
      <c r="BY525" s="90"/>
      <c r="BZ525" s="92"/>
      <c r="CA525" s="92"/>
      <c r="CB525" s="92"/>
      <c r="CC525" s="92"/>
      <c r="CD525" s="92"/>
      <c r="CE525" s="92"/>
      <c r="CF525" s="92"/>
      <c r="CG525" s="92"/>
      <c r="CH525" s="92"/>
      <c r="CI525" s="92"/>
      <c r="CJ525" s="92"/>
      <c r="CK525" s="92"/>
      <c r="CL525" s="92"/>
      <c r="CM525" s="92"/>
      <c r="CN525" s="92"/>
      <c r="CO525" s="92"/>
      <c r="CP525" s="92"/>
      <c r="CQ525" s="92"/>
      <c r="CR525" s="92"/>
      <c r="CS525" s="53" t="s">
        <v>4858</v>
      </c>
      <c r="CT525" s="92"/>
      <c r="CU525" s="92"/>
      <c r="CV525" s="92"/>
      <c r="CW525" s="92"/>
      <c r="CX525" s="92"/>
      <c r="CY525" s="92"/>
      <c r="CZ525" s="92"/>
      <c r="DA525" s="92"/>
      <c r="DB525" s="92"/>
      <c r="DC525" s="92"/>
      <c r="DD525" s="92"/>
      <c r="DE525" s="92"/>
    </row>
    <row r="526" spans="34:109" hidden="1">
      <c r="AH526" s="90"/>
      <c r="AI526" s="90"/>
      <c r="AJ526" s="90"/>
      <c r="AK526" s="90"/>
      <c r="AL526" s="47" t="str">
        <f t="shared" si="16"/>
        <v/>
      </c>
      <c r="AM526" s="47" t="str">
        <f t="shared" si="17"/>
        <v/>
      </c>
      <c r="AO526" s="90"/>
      <c r="AP526" s="43">
        <v>524</v>
      </c>
      <c r="AQ526" s="91"/>
      <c r="AR526" s="91"/>
      <c r="AS526" s="91"/>
      <c r="AT526" s="91"/>
      <c r="AU526" s="91"/>
      <c r="AV526" s="91"/>
      <c r="AW526" s="91"/>
      <c r="AX526" s="91"/>
      <c r="AY526" s="91"/>
      <c r="AZ526" s="91"/>
      <c r="BA526" s="91"/>
      <c r="BB526" s="91"/>
      <c r="BC526" s="91"/>
      <c r="BD526" s="91"/>
      <c r="BE526" s="91"/>
      <c r="BF526" s="91"/>
      <c r="BG526" s="91"/>
      <c r="BH526" s="91"/>
      <c r="BI526" s="91"/>
      <c r="BJ526" s="51" t="s">
        <v>4859</v>
      </c>
      <c r="BK526" s="91"/>
      <c r="BL526" s="91"/>
      <c r="BM526" s="91"/>
      <c r="BN526" s="91"/>
      <c r="BO526" s="91"/>
      <c r="BP526" s="91"/>
      <c r="BQ526" s="91"/>
      <c r="BR526" s="91"/>
      <c r="BS526" s="91"/>
      <c r="BT526" s="91"/>
      <c r="BU526" s="91"/>
      <c r="BV526" s="91"/>
      <c r="BW526" s="90"/>
      <c r="BX526" s="90"/>
      <c r="BY526" s="90"/>
      <c r="BZ526" s="92"/>
      <c r="CA526" s="92"/>
      <c r="CB526" s="92"/>
      <c r="CC526" s="92"/>
      <c r="CD526" s="92"/>
      <c r="CE526" s="92"/>
      <c r="CF526" s="92"/>
      <c r="CG526" s="92"/>
      <c r="CH526" s="92"/>
      <c r="CI526" s="92"/>
      <c r="CJ526" s="92"/>
      <c r="CK526" s="92"/>
      <c r="CL526" s="92"/>
      <c r="CM526" s="92"/>
      <c r="CN526" s="92"/>
      <c r="CO526" s="92"/>
      <c r="CP526" s="92"/>
      <c r="CQ526" s="92"/>
      <c r="CR526" s="92"/>
      <c r="CS526" s="53" t="s">
        <v>4860</v>
      </c>
      <c r="CT526" s="92"/>
      <c r="CU526" s="92"/>
      <c r="CV526" s="92"/>
      <c r="CW526" s="92"/>
      <c r="CX526" s="92"/>
      <c r="CY526" s="92"/>
      <c r="CZ526" s="92"/>
      <c r="DA526" s="92"/>
      <c r="DB526" s="92"/>
      <c r="DC526" s="92"/>
      <c r="DD526" s="92"/>
      <c r="DE526" s="92"/>
    </row>
    <row r="527" spans="34:109" hidden="1">
      <c r="AH527" s="90"/>
      <c r="AI527" s="90"/>
      <c r="AJ527" s="90"/>
      <c r="AK527" s="90"/>
      <c r="AL527" s="47" t="str">
        <f t="shared" si="16"/>
        <v/>
      </c>
      <c r="AM527" s="47" t="str">
        <f t="shared" si="17"/>
        <v/>
      </c>
      <c r="AO527" s="90"/>
      <c r="AP527" s="43">
        <v>525</v>
      </c>
      <c r="AQ527" s="91"/>
      <c r="AR527" s="91"/>
      <c r="AS527" s="91"/>
      <c r="AT527" s="91"/>
      <c r="AU527" s="91"/>
      <c r="AV527" s="91"/>
      <c r="AW527" s="91"/>
      <c r="AX527" s="91"/>
      <c r="AY527" s="91"/>
      <c r="AZ527" s="91"/>
      <c r="BA527" s="91"/>
      <c r="BB527" s="91"/>
      <c r="BC527" s="91"/>
      <c r="BD527" s="91"/>
      <c r="BE527" s="91"/>
      <c r="BF527" s="91"/>
      <c r="BG527" s="91"/>
      <c r="BH527" s="91"/>
      <c r="BI527" s="91"/>
      <c r="BJ527" s="51" t="s">
        <v>4861</v>
      </c>
      <c r="BK527" s="91"/>
      <c r="BL527" s="91"/>
      <c r="BM527" s="91"/>
      <c r="BN527" s="91"/>
      <c r="BO527" s="91"/>
      <c r="BP527" s="91"/>
      <c r="BQ527" s="91"/>
      <c r="BR527" s="91"/>
      <c r="BS527" s="91"/>
      <c r="BT527" s="91"/>
      <c r="BU527" s="91"/>
      <c r="BV527" s="91"/>
      <c r="BW527" s="90"/>
      <c r="BX527" s="90"/>
      <c r="BY527" s="90"/>
      <c r="BZ527" s="92"/>
      <c r="CA527" s="92"/>
      <c r="CB527" s="92"/>
      <c r="CC527" s="92"/>
      <c r="CD527" s="92"/>
      <c r="CE527" s="92"/>
      <c r="CF527" s="92"/>
      <c r="CG527" s="92"/>
      <c r="CH527" s="92"/>
      <c r="CI527" s="92"/>
      <c r="CJ527" s="92"/>
      <c r="CK527" s="92"/>
      <c r="CL527" s="92"/>
      <c r="CM527" s="92"/>
      <c r="CN527" s="92"/>
      <c r="CO527" s="92"/>
      <c r="CP527" s="92"/>
      <c r="CQ527" s="92"/>
      <c r="CR527" s="92"/>
      <c r="CS527" s="53" t="s">
        <v>4862</v>
      </c>
      <c r="CT527" s="92"/>
      <c r="CU527" s="92"/>
      <c r="CV527" s="92"/>
      <c r="CW527" s="92"/>
      <c r="CX527" s="92"/>
      <c r="CY527" s="92"/>
      <c r="CZ527" s="92"/>
      <c r="DA527" s="92"/>
      <c r="DB527" s="92"/>
      <c r="DC527" s="92"/>
      <c r="DD527" s="92"/>
      <c r="DE527" s="92"/>
    </row>
    <row r="528" spans="34:109" hidden="1">
      <c r="AH528" s="90"/>
      <c r="AI528" s="90"/>
      <c r="AJ528" s="90"/>
      <c r="AK528" s="90"/>
      <c r="AL528" s="47" t="str">
        <f t="shared" si="16"/>
        <v/>
      </c>
      <c r="AM528" s="47" t="str">
        <f t="shared" si="17"/>
        <v/>
      </c>
      <c r="AO528" s="90"/>
      <c r="AP528" s="43">
        <v>526</v>
      </c>
      <c r="AQ528" s="91"/>
      <c r="AR528" s="91"/>
      <c r="AS528" s="91"/>
      <c r="AT528" s="91"/>
      <c r="AU528" s="91"/>
      <c r="AV528" s="91"/>
      <c r="AW528" s="91"/>
      <c r="AX528" s="91"/>
      <c r="AY528" s="91"/>
      <c r="AZ528" s="91"/>
      <c r="BA528" s="91"/>
      <c r="BB528" s="91"/>
      <c r="BC528" s="91"/>
      <c r="BD528" s="91"/>
      <c r="BE528" s="91"/>
      <c r="BF528" s="91"/>
      <c r="BG528" s="91"/>
      <c r="BH528" s="91"/>
      <c r="BI528" s="91"/>
      <c r="BJ528" s="51" t="s">
        <v>4863</v>
      </c>
      <c r="BK528" s="91"/>
      <c r="BL528" s="91"/>
      <c r="BM528" s="91"/>
      <c r="BN528" s="91"/>
      <c r="BO528" s="91"/>
      <c r="BP528" s="91"/>
      <c r="BQ528" s="91"/>
      <c r="BR528" s="91"/>
      <c r="BS528" s="91"/>
      <c r="BT528" s="91"/>
      <c r="BU528" s="91"/>
      <c r="BV528" s="91"/>
      <c r="BW528" s="90"/>
      <c r="BX528" s="90"/>
      <c r="BY528" s="90"/>
      <c r="BZ528" s="92"/>
      <c r="CA528" s="92"/>
      <c r="CB528" s="92"/>
      <c r="CC528" s="92"/>
      <c r="CD528" s="92"/>
      <c r="CE528" s="92"/>
      <c r="CF528" s="92"/>
      <c r="CG528" s="92"/>
      <c r="CH528" s="92"/>
      <c r="CI528" s="92"/>
      <c r="CJ528" s="92"/>
      <c r="CK528" s="92"/>
      <c r="CL528" s="92"/>
      <c r="CM528" s="92"/>
      <c r="CN528" s="92"/>
      <c r="CO528" s="92"/>
      <c r="CP528" s="92"/>
      <c r="CQ528" s="92"/>
      <c r="CR528" s="92"/>
      <c r="CS528" s="53" t="s">
        <v>4864</v>
      </c>
      <c r="CT528" s="92"/>
      <c r="CU528" s="92"/>
      <c r="CV528" s="92"/>
      <c r="CW528" s="92"/>
      <c r="CX528" s="92"/>
      <c r="CY528" s="92"/>
      <c r="CZ528" s="92"/>
      <c r="DA528" s="92"/>
      <c r="DB528" s="92"/>
      <c r="DC528" s="92"/>
      <c r="DD528" s="92"/>
      <c r="DE528" s="92"/>
    </row>
    <row r="529" spans="34:109" hidden="1">
      <c r="AH529" s="90"/>
      <c r="AI529" s="90"/>
      <c r="AJ529" s="90"/>
      <c r="AK529" s="90"/>
      <c r="AL529" s="47" t="str">
        <f t="shared" si="16"/>
        <v/>
      </c>
      <c r="AM529" s="47" t="str">
        <f t="shared" si="17"/>
        <v/>
      </c>
      <c r="AO529" s="90"/>
      <c r="AP529" s="43">
        <v>527</v>
      </c>
      <c r="AQ529" s="91"/>
      <c r="AR529" s="91"/>
      <c r="AS529" s="91"/>
      <c r="AT529" s="91"/>
      <c r="AU529" s="91"/>
      <c r="AV529" s="91"/>
      <c r="AW529" s="91"/>
      <c r="AX529" s="91"/>
      <c r="AY529" s="91"/>
      <c r="AZ529" s="91"/>
      <c r="BA529" s="91"/>
      <c r="BB529" s="91"/>
      <c r="BC529" s="91"/>
      <c r="BD529" s="91"/>
      <c r="BE529" s="91"/>
      <c r="BF529" s="91"/>
      <c r="BG529" s="91"/>
      <c r="BH529" s="91"/>
      <c r="BI529" s="91"/>
      <c r="BJ529" s="51" t="s">
        <v>4865</v>
      </c>
      <c r="BK529" s="91"/>
      <c r="BL529" s="91"/>
      <c r="BM529" s="91"/>
      <c r="BN529" s="91"/>
      <c r="BO529" s="91"/>
      <c r="BP529" s="91"/>
      <c r="BQ529" s="91"/>
      <c r="BR529" s="91"/>
      <c r="BS529" s="91"/>
      <c r="BT529" s="91"/>
      <c r="BU529" s="91"/>
      <c r="BV529" s="91"/>
      <c r="BW529" s="90"/>
      <c r="BX529" s="90"/>
      <c r="BY529" s="90"/>
      <c r="BZ529" s="92"/>
      <c r="CA529" s="92"/>
      <c r="CB529" s="92"/>
      <c r="CC529" s="92"/>
      <c r="CD529" s="92"/>
      <c r="CE529" s="92"/>
      <c r="CF529" s="92"/>
      <c r="CG529" s="92"/>
      <c r="CH529" s="92"/>
      <c r="CI529" s="92"/>
      <c r="CJ529" s="92"/>
      <c r="CK529" s="92"/>
      <c r="CL529" s="92"/>
      <c r="CM529" s="92"/>
      <c r="CN529" s="92"/>
      <c r="CO529" s="92"/>
      <c r="CP529" s="92"/>
      <c r="CQ529" s="92"/>
      <c r="CR529" s="92"/>
      <c r="CS529" s="53" t="s">
        <v>4866</v>
      </c>
      <c r="CT529" s="92"/>
      <c r="CU529" s="92"/>
      <c r="CV529" s="92"/>
      <c r="CW529" s="92"/>
      <c r="CX529" s="92"/>
      <c r="CY529" s="92"/>
      <c r="CZ529" s="92"/>
      <c r="DA529" s="92"/>
      <c r="DB529" s="92"/>
      <c r="DC529" s="92"/>
      <c r="DD529" s="92"/>
      <c r="DE529" s="92"/>
    </row>
    <row r="530" spans="34:109" hidden="1">
      <c r="AH530" s="90"/>
      <c r="AI530" s="90"/>
      <c r="AJ530" s="90"/>
      <c r="AK530" s="90"/>
      <c r="AL530" s="47" t="str">
        <f t="shared" si="16"/>
        <v/>
      </c>
      <c r="AM530" s="47" t="str">
        <f t="shared" si="17"/>
        <v/>
      </c>
      <c r="AO530" s="90"/>
      <c r="AP530" s="43">
        <v>528</v>
      </c>
      <c r="AQ530" s="91"/>
      <c r="AR530" s="91"/>
      <c r="AS530" s="91"/>
      <c r="AT530" s="91"/>
      <c r="AU530" s="91"/>
      <c r="AV530" s="91"/>
      <c r="AW530" s="91"/>
      <c r="AX530" s="91"/>
      <c r="AY530" s="91"/>
      <c r="AZ530" s="91"/>
      <c r="BA530" s="91"/>
      <c r="BB530" s="91"/>
      <c r="BC530" s="91"/>
      <c r="BD530" s="91"/>
      <c r="BE530" s="91"/>
      <c r="BF530" s="91"/>
      <c r="BG530" s="91"/>
      <c r="BH530" s="91"/>
      <c r="BI530" s="91"/>
      <c r="BJ530" s="51" t="s">
        <v>4867</v>
      </c>
      <c r="BK530" s="91"/>
      <c r="BL530" s="91"/>
      <c r="BM530" s="91"/>
      <c r="BN530" s="91"/>
      <c r="BO530" s="91"/>
      <c r="BP530" s="91"/>
      <c r="BQ530" s="91"/>
      <c r="BR530" s="91"/>
      <c r="BS530" s="91"/>
      <c r="BT530" s="91"/>
      <c r="BU530" s="91"/>
      <c r="BV530" s="91"/>
      <c r="BW530" s="90"/>
      <c r="BX530" s="90"/>
      <c r="BY530" s="90"/>
      <c r="BZ530" s="92"/>
      <c r="CA530" s="92"/>
      <c r="CB530" s="92"/>
      <c r="CC530" s="92"/>
      <c r="CD530" s="92"/>
      <c r="CE530" s="92"/>
      <c r="CF530" s="92"/>
      <c r="CG530" s="92"/>
      <c r="CH530" s="92"/>
      <c r="CI530" s="92"/>
      <c r="CJ530" s="92"/>
      <c r="CK530" s="92"/>
      <c r="CL530" s="92"/>
      <c r="CM530" s="92"/>
      <c r="CN530" s="92"/>
      <c r="CO530" s="92"/>
      <c r="CP530" s="92"/>
      <c r="CQ530" s="92"/>
      <c r="CR530" s="92"/>
      <c r="CS530" s="53" t="s">
        <v>4868</v>
      </c>
      <c r="CT530" s="92"/>
      <c r="CU530" s="92"/>
      <c r="CV530" s="92"/>
      <c r="CW530" s="92"/>
      <c r="CX530" s="92"/>
      <c r="CY530" s="92"/>
      <c r="CZ530" s="92"/>
      <c r="DA530" s="92"/>
      <c r="DB530" s="92"/>
      <c r="DC530" s="92"/>
      <c r="DD530" s="92"/>
      <c r="DE530" s="92"/>
    </row>
    <row r="531" spans="34:109" hidden="1">
      <c r="AH531" s="90"/>
      <c r="AI531" s="90"/>
      <c r="AJ531" s="90"/>
      <c r="AK531" s="90"/>
      <c r="AL531" s="47" t="str">
        <f t="shared" si="16"/>
        <v/>
      </c>
      <c r="AM531" s="47" t="str">
        <f t="shared" si="17"/>
        <v/>
      </c>
      <c r="AO531" s="90"/>
      <c r="AP531" s="43">
        <v>529</v>
      </c>
      <c r="AQ531" s="91"/>
      <c r="AR531" s="91"/>
      <c r="AS531" s="91"/>
      <c r="AT531" s="91"/>
      <c r="AU531" s="91"/>
      <c r="AV531" s="91"/>
      <c r="AW531" s="91"/>
      <c r="AX531" s="91"/>
      <c r="AY531" s="91"/>
      <c r="AZ531" s="91"/>
      <c r="BA531" s="91"/>
      <c r="BB531" s="91"/>
      <c r="BC531" s="91"/>
      <c r="BD531" s="91"/>
      <c r="BE531" s="91"/>
      <c r="BF531" s="91"/>
      <c r="BG531" s="91"/>
      <c r="BH531" s="91"/>
      <c r="BI531" s="91"/>
      <c r="BJ531" s="51" t="s">
        <v>4869</v>
      </c>
      <c r="BK531" s="91"/>
      <c r="BL531" s="91"/>
      <c r="BM531" s="91"/>
      <c r="BN531" s="91"/>
      <c r="BO531" s="91"/>
      <c r="BP531" s="91"/>
      <c r="BQ531" s="91"/>
      <c r="BR531" s="91"/>
      <c r="BS531" s="91"/>
      <c r="BT531" s="91"/>
      <c r="BU531" s="91"/>
      <c r="BV531" s="91"/>
      <c r="BW531" s="90"/>
      <c r="BX531" s="90"/>
      <c r="BY531" s="90"/>
      <c r="BZ531" s="92"/>
      <c r="CA531" s="92"/>
      <c r="CB531" s="92"/>
      <c r="CC531" s="92"/>
      <c r="CD531" s="92"/>
      <c r="CE531" s="92"/>
      <c r="CF531" s="92"/>
      <c r="CG531" s="92"/>
      <c r="CH531" s="92"/>
      <c r="CI531" s="92"/>
      <c r="CJ531" s="92"/>
      <c r="CK531" s="92"/>
      <c r="CL531" s="92"/>
      <c r="CM531" s="92"/>
      <c r="CN531" s="92"/>
      <c r="CO531" s="92"/>
      <c r="CP531" s="92"/>
      <c r="CQ531" s="92"/>
      <c r="CR531" s="92"/>
      <c r="CS531" s="53" t="s">
        <v>4870</v>
      </c>
      <c r="CT531" s="92"/>
      <c r="CU531" s="92"/>
      <c r="CV531" s="92"/>
      <c r="CW531" s="92"/>
      <c r="CX531" s="92"/>
      <c r="CY531" s="92"/>
      <c r="CZ531" s="92"/>
      <c r="DA531" s="92"/>
      <c r="DB531" s="92"/>
      <c r="DC531" s="92"/>
      <c r="DD531" s="92"/>
      <c r="DE531" s="92"/>
    </row>
    <row r="532" spans="34:109" hidden="1">
      <c r="AH532" s="90"/>
      <c r="AI532" s="90"/>
      <c r="AJ532" s="90"/>
      <c r="AK532" s="90"/>
      <c r="AL532" s="47" t="str">
        <f t="shared" si="16"/>
        <v/>
      </c>
      <c r="AM532" s="47" t="str">
        <f t="shared" si="17"/>
        <v/>
      </c>
      <c r="AO532" s="90"/>
      <c r="AP532" s="43">
        <v>530</v>
      </c>
      <c r="AQ532" s="91"/>
      <c r="AR532" s="91"/>
      <c r="AS532" s="91"/>
      <c r="AT532" s="91"/>
      <c r="AU532" s="91"/>
      <c r="AV532" s="91"/>
      <c r="AW532" s="91"/>
      <c r="AX532" s="91"/>
      <c r="AY532" s="91"/>
      <c r="AZ532" s="91"/>
      <c r="BA532" s="91"/>
      <c r="BB532" s="91"/>
      <c r="BC532" s="91"/>
      <c r="BD532" s="91"/>
      <c r="BE532" s="91"/>
      <c r="BF532" s="91"/>
      <c r="BG532" s="91"/>
      <c r="BH532" s="91"/>
      <c r="BI532" s="91"/>
      <c r="BJ532" s="51" t="s">
        <v>4871</v>
      </c>
      <c r="BK532" s="91"/>
      <c r="BL532" s="91"/>
      <c r="BM532" s="91"/>
      <c r="BN532" s="91"/>
      <c r="BO532" s="91"/>
      <c r="BP532" s="91"/>
      <c r="BQ532" s="91"/>
      <c r="BR532" s="91"/>
      <c r="BS532" s="91"/>
      <c r="BT532" s="91"/>
      <c r="BU532" s="91"/>
      <c r="BV532" s="91"/>
      <c r="BW532" s="90"/>
      <c r="BX532" s="90"/>
      <c r="BY532" s="90"/>
      <c r="BZ532" s="92"/>
      <c r="CA532" s="92"/>
      <c r="CB532" s="92"/>
      <c r="CC532" s="92"/>
      <c r="CD532" s="92"/>
      <c r="CE532" s="92"/>
      <c r="CF532" s="92"/>
      <c r="CG532" s="92"/>
      <c r="CH532" s="92"/>
      <c r="CI532" s="92"/>
      <c r="CJ532" s="92"/>
      <c r="CK532" s="92"/>
      <c r="CL532" s="92"/>
      <c r="CM532" s="92"/>
      <c r="CN532" s="92"/>
      <c r="CO532" s="92"/>
      <c r="CP532" s="92"/>
      <c r="CQ532" s="92"/>
      <c r="CR532" s="92"/>
      <c r="CS532" s="53" t="s">
        <v>4872</v>
      </c>
      <c r="CT532" s="92"/>
      <c r="CU532" s="92"/>
      <c r="CV532" s="92"/>
      <c r="CW532" s="92"/>
      <c r="CX532" s="92"/>
      <c r="CY532" s="92"/>
      <c r="CZ532" s="92"/>
      <c r="DA532" s="92"/>
      <c r="DB532" s="92"/>
      <c r="DC532" s="92"/>
      <c r="DD532" s="92"/>
      <c r="DE532" s="92"/>
    </row>
    <row r="533" spans="34:109" hidden="1">
      <c r="AH533" s="90"/>
      <c r="AI533" s="90"/>
      <c r="AJ533" s="90"/>
      <c r="AK533" s="90"/>
      <c r="AL533" s="47" t="str">
        <f t="shared" si="16"/>
        <v/>
      </c>
      <c r="AM533" s="47" t="str">
        <f t="shared" si="17"/>
        <v/>
      </c>
      <c r="AO533" s="90"/>
      <c r="AP533" s="43">
        <v>531</v>
      </c>
      <c r="AQ533" s="91"/>
      <c r="AR533" s="91"/>
      <c r="AS533" s="91"/>
      <c r="AT533" s="91"/>
      <c r="AU533" s="91"/>
      <c r="AV533" s="91"/>
      <c r="AW533" s="91"/>
      <c r="AX533" s="91"/>
      <c r="AY533" s="91"/>
      <c r="AZ533" s="91"/>
      <c r="BA533" s="91"/>
      <c r="BB533" s="91"/>
      <c r="BC533" s="91"/>
      <c r="BD533" s="91"/>
      <c r="BE533" s="91"/>
      <c r="BF533" s="91"/>
      <c r="BG533" s="91"/>
      <c r="BH533" s="91"/>
      <c r="BI533" s="91"/>
      <c r="BJ533" s="51" t="s">
        <v>4873</v>
      </c>
      <c r="BK533" s="91"/>
      <c r="BL533" s="91"/>
      <c r="BM533" s="91"/>
      <c r="BN533" s="91"/>
      <c r="BO533" s="91"/>
      <c r="BP533" s="91"/>
      <c r="BQ533" s="91"/>
      <c r="BR533" s="91"/>
      <c r="BS533" s="91"/>
      <c r="BT533" s="91"/>
      <c r="BU533" s="91"/>
      <c r="BV533" s="91"/>
      <c r="BW533" s="90"/>
      <c r="BX533" s="90"/>
      <c r="BY533" s="90"/>
      <c r="BZ533" s="92"/>
      <c r="CA533" s="92"/>
      <c r="CB533" s="92"/>
      <c r="CC533" s="92"/>
      <c r="CD533" s="92"/>
      <c r="CE533" s="92"/>
      <c r="CF533" s="92"/>
      <c r="CG533" s="92"/>
      <c r="CH533" s="92"/>
      <c r="CI533" s="92"/>
      <c r="CJ533" s="92"/>
      <c r="CK533" s="92"/>
      <c r="CL533" s="92"/>
      <c r="CM533" s="92"/>
      <c r="CN533" s="92"/>
      <c r="CO533" s="92"/>
      <c r="CP533" s="92"/>
      <c r="CQ533" s="92"/>
      <c r="CR533" s="92"/>
      <c r="CS533" s="53" t="s">
        <v>4874</v>
      </c>
      <c r="CT533" s="92"/>
      <c r="CU533" s="92"/>
      <c r="CV533" s="92"/>
      <c r="CW533" s="92"/>
      <c r="CX533" s="92"/>
      <c r="CY533" s="92"/>
      <c r="CZ533" s="92"/>
      <c r="DA533" s="92"/>
      <c r="DB533" s="92"/>
      <c r="DC533" s="92"/>
      <c r="DD533" s="92"/>
      <c r="DE533" s="92"/>
    </row>
    <row r="534" spans="34:109" hidden="1">
      <c r="AH534" s="90"/>
      <c r="AI534" s="90"/>
      <c r="AJ534" s="90"/>
      <c r="AK534" s="90"/>
      <c r="AL534" s="47" t="str">
        <f t="shared" si="16"/>
        <v/>
      </c>
      <c r="AM534" s="47" t="str">
        <f t="shared" si="17"/>
        <v/>
      </c>
      <c r="AO534" s="90"/>
      <c r="AP534" s="43">
        <v>532</v>
      </c>
      <c r="AQ534" s="91"/>
      <c r="AR534" s="91"/>
      <c r="AS534" s="91"/>
      <c r="AT534" s="91"/>
      <c r="AU534" s="91"/>
      <c r="AV534" s="91"/>
      <c r="AW534" s="91"/>
      <c r="AX534" s="91"/>
      <c r="AY534" s="91"/>
      <c r="AZ534" s="91"/>
      <c r="BA534" s="91"/>
      <c r="BB534" s="91"/>
      <c r="BC534" s="91"/>
      <c r="BD534" s="91"/>
      <c r="BE534" s="91"/>
      <c r="BF534" s="91"/>
      <c r="BG534" s="91"/>
      <c r="BH534" s="91"/>
      <c r="BI534" s="91"/>
      <c r="BJ534" s="51" t="s">
        <v>4875</v>
      </c>
      <c r="BK534" s="91"/>
      <c r="BL534" s="91"/>
      <c r="BM534" s="91"/>
      <c r="BN534" s="91"/>
      <c r="BO534" s="91"/>
      <c r="BP534" s="91"/>
      <c r="BQ534" s="91"/>
      <c r="BR534" s="91"/>
      <c r="BS534" s="91"/>
      <c r="BT534" s="91"/>
      <c r="BU534" s="91"/>
      <c r="BV534" s="91"/>
      <c r="BW534" s="90"/>
      <c r="BX534" s="90"/>
      <c r="BY534" s="90"/>
      <c r="BZ534" s="92"/>
      <c r="CA534" s="92"/>
      <c r="CB534" s="92"/>
      <c r="CC534" s="92"/>
      <c r="CD534" s="92"/>
      <c r="CE534" s="92"/>
      <c r="CF534" s="92"/>
      <c r="CG534" s="92"/>
      <c r="CH534" s="92"/>
      <c r="CI534" s="92"/>
      <c r="CJ534" s="92"/>
      <c r="CK534" s="92"/>
      <c r="CL534" s="92"/>
      <c r="CM534" s="92"/>
      <c r="CN534" s="92"/>
      <c r="CO534" s="92"/>
      <c r="CP534" s="92"/>
      <c r="CQ534" s="92"/>
      <c r="CR534" s="92"/>
      <c r="CS534" s="53" t="s">
        <v>4876</v>
      </c>
      <c r="CT534" s="92"/>
      <c r="CU534" s="92"/>
      <c r="CV534" s="92"/>
      <c r="CW534" s="92"/>
      <c r="CX534" s="92"/>
      <c r="CY534" s="92"/>
      <c r="CZ534" s="92"/>
      <c r="DA534" s="92"/>
      <c r="DB534" s="92"/>
      <c r="DC534" s="92"/>
      <c r="DD534" s="92"/>
      <c r="DE534" s="92"/>
    </row>
    <row r="535" spans="34:109" hidden="1">
      <c r="AH535" s="90"/>
      <c r="AI535" s="90"/>
      <c r="AJ535" s="90"/>
      <c r="AK535" s="90"/>
      <c r="AL535" s="47" t="str">
        <f t="shared" si="16"/>
        <v/>
      </c>
      <c r="AM535" s="47" t="str">
        <f t="shared" si="17"/>
        <v/>
      </c>
      <c r="AO535" s="90"/>
      <c r="AP535" s="43">
        <v>533</v>
      </c>
      <c r="AQ535" s="91"/>
      <c r="AR535" s="91"/>
      <c r="AS535" s="91"/>
      <c r="AT535" s="91"/>
      <c r="AU535" s="91"/>
      <c r="AV535" s="91"/>
      <c r="AW535" s="91"/>
      <c r="AX535" s="91"/>
      <c r="AY535" s="91"/>
      <c r="AZ535" s="91"/>
      <c r="BA535" s="91"/>
      <c r="BB535" s="91"/>
      <c r="BC535" s="91"/>
      <c r="BD535" s="91"/>
      <c r="BE535" s="91"/>
      <c r="BF535" s="91"/>
      <c r="BG535" s="91"/>
      <c r="BH535" s="91"/>
      <c r="BI535" s="91"/>
      <c r="BJ535" s="51" t="s">
        <v>4877</v>
      </c>
      <c r="BK535" s="91"/>
      <c r="BL535" s="91"/>
      <c r="BM535" s="91"/>
      <c r="BN535" s="91"/>
      <c r="BO535" s="91"/>
      <c r="BP535" s="91"/>
      <c r="BQ535" s="91"/>
      <c r="BR535" s="91"/>
      <c r="BS535" s="91"/>
      <c r="BT535" s="91"/>
      <c r="BU535" s="91"/>
      <c r="BV535" s="91"/>
      <c r="BW535" s="90"/>
      <c r="BX535" s="90"/>
      <c r="BY535" s="90"/>
      <c r="BZ535" s="92"/>
      <c r="CA535" s="92"/>
      <c r="CB535" s="92"/>
      <c r="CC535" s="92"/>
      <c r="CD535" s="92"/>
      <c r="CE535" s="92"/>
      <c r="CF535" s="92"/>
      <c r="CG535" s="92"/>
      <c r="CH535" s="92"/>
      <c r="CI535" s="92"/>
      <c r="CJ535" s="92"/>
      <c r="CK535" s="92"/>
      <c r="CL535" s="92"/>
      <c r="CM535" s="92"/>
      <c r="CN535" s="92"/>
      <c r="CO535" s="92"/>
      <c r="CP535" s="92"/>
      <c r="CQ535" s="92"/>
      <c r="CR535" s="92"/>
      <c r="CS535" s="53" t="s">
        <v>4878</v>
      </c>
      <c r="CT535" s="92"/>
      <c r="CU535" s="92"/>
      <c r="CV535" s="92"/>
      <c r="CW535" s="92"/>
      <c r="CX535" s="92"/>
      <c r="CY535" s="92"/>
      <c r="CZ535" s="92"/>
      <c r="DA535" s="92"/>
      <c r="DB535" s="92"/>
      <c r="DC535" s="92"/>
      <c r="DD535" s="92"/>
      <c r="DE535" s="92"/>
    </row>
    <row r="536" spans="34:109" hidden="1">
      <c r="AH536" s="90"/>
      <c r="AI536" s="90"/>
      <c r="AJ536" s="90"/>
      <c r="AK536" s="90"/>
      <c r="AL536" s="47" t="str">
        <f t="shared" si="16"/>
        <v/>
      </c>
      <c r="AM536" s="47" t="str">
        <f t="shared" si="17"/>
        <v/>
      </c>
      <c r="AO536" s="90"/>
      <c r="AP536" s="43">
        <v>534</v>
      </c>
      <c r="AQ536" s="91"/>
      <c r="AR536" s="91"/>
      <c r="AS536" s="91"/>
      <c r="AT536" s="91"/>
      <c r="AU536" s="91"/>
      <c r="AV536" s="91"/>
      <c r="AW536" s="91"/>
      <c r="AX536" s="91"/>
      <c r="AY536" s="91"/>
      <c r="AZ536" s="91"/>
      <c r="BA536" s="91"/>
      <c r="BB536" s="91"/>
      <c r="BC536" s="91"/>
      <c r="BD536" s="91"/>
      <c r="BE536" s="91"/>
      <c r="BF536" s="91"/>
      <c r="BG536" s="91"/>
      <c r="BH536" s="91"/>
      <c r="BI536" s="91"/>
      <c r="BJ536" s="51" t="s">
        <v>4879</v>
      </c>
      <c r="BK536" s="91"/>
      <c r="BL536" s="91"/>
      <c r="BM536" s="91"/>
      <c r="BN536" s="91"/>
      <c r="BO536" s="91"/>
      <c r="BP536" s="91"/>
      <c r="BQ536" s="91"/>
      <c r="BR536" s="91"/>
      <c r="BS536" s="91"/>
      <c r="BT536" s="91"/>
      <c r="BU536" s="91"/>
      <c r="BV536" s="91"/>
      <c r="BW536" s="90"/>
      <c r="BX536" s="90"/>
      <c r="BY536" s="90"/>
      <c r="BZ536" s="92"/>
      <c r="CA536" s="92"/>
      <c r="CB536" s="92"/>
      <c r="CC536" s="92"/>
      <c r="CD536" s="92"/>
      <c r="CE536" s="92"/>
      <c r="CF536" s="92"/>
      <c r="CG536" s="92"/>
      <c r="CH536" s="92"/>
      <c r="CI536" s="92"/>
      <c r="CJ536" s="92"/>
      <c r="CK536" s="92"/>
      <c r="CL536" s="92"/>
      <c r="CM536" s="92"/>
      <c r="CN536" s="92"/>
      <c r="CO536" s="92"/>
      <c r="CP536" s="92"/>
      <c r="CQ536" s="92"/>
      <c r="CR536" s="92"/>
      <c r="CS536" s="53" t="s">
        <v>4880</v>
      </c>
      <c r="CT536" s="92"/>
      <c r="CU536" s="92"/>
      <c r="CV536" s="92"/>
      <c r="CW536" s="92"/>
      <c r="CX536" s="92"/>
      <c r="CY536" s="92"/>
      <c r="CZ536" s="92"/>
      <c r="DA536" s="92"/>
      <c r="DB536" s="92"/>
      <c r="DC536" s="92"/>
      <c r="DD536" s="92"/>
      <c r="DE536" s="92"/>
    </row>
    <row r="537" spans="34:109" hidden="1">
      <c r="AH537" s="90"/>
      <c r="AI537" s="90"/>
      <c r="AJ537" s="90"/>
      <c r="AK537" s="90"/>
      <c r="AL537" s="47" t="str">
        <f t="shared" si="16"/>
        <v/>
      </c>
      <c r="AM537" s="47" t="str">
        <f t="shared" si="17"/>
        <v/>
      </c>
      <c r="AO537" s="90"/>
      <c r="AP537" s="43">
        <v>535</v>
      </c>
      <c r="AQ537" s="91"/>
      <c r="AR537" s="91"/>
      <c r="AS537" s="91"/>
      <c r="AT537" s="91"/>
      <c r="AU537" s="91"/>
      <c r="AV537" s="91"/>
      <c r="AW537" s="91"/>
      <c r="AX537" s="91"/>
      <c r="AY537" s="91"/>
      <c r="AZ537" s="91"/>
      <c r="BA537" s="91"/>
      <c r="BB537" s="91"/>
      <c r="BC537" s="91"/>
      <c r="BD537" s="91"/>
      <c r="BE537" s="91"/>
      <c r="BF537" s="91"/>
      <c r="BG537" s="91"/>
      <c r="BH537" s="91"/>
      <c r="BI537" s="91"/>
      <c r="BJ537" s="51" t="s">
        <v>4881</v>
      </c>
      <c r="BK537" s="91"/>
      <c r="BL537" s="91"/>
      <c r="BM537" s="91"/>
      <c r="BN537" s="91"/>
      <c r="BO537" s="91"/>
      <c r="BP537" s="91"/>
      <c r="BQ537" s="91"/>
      <c r="BR537" s="91"/>
      <c r="BS537" s="91"/>
      <c r="BT537" s="91"/>
      <c r="BU537" s="91"/>
      <c r="BV537" s="91"/>
      <c r="BW537" s="90"/>
      <c r="BX537" s="90"/>
      <c r="BY537" s="90"/>
      <c r="BZ537" s="92"/>
      <c r="CA537" s="92"/>
      <c r="CB537" s="92"/>
      <c r="CC537" s="92"/>
      <c r="CD537" s="92"/>
      <c r="CE537" s="92"/>
      <c r="CF537" s="92"/>
      <c r="CG537" s="92"/>
      <c r="CH537" s="92"/>
      <c r="CI537" s="92"/>
      <c r="CJ537" s="92"/>
      <c r="CK537" s="92"/>
      <c r="CL537" s="92"/>
      <c r="CM537" s="92"/>
      <c r="CN537" s="92"/>
      <c r="CO537" s="92"/>
      <c r="CP537" s="92"/>
      <c r="CQ537" s="92"/>
      <c r="CR537" s="92"/>
      <c r="CS537" s="53" t="s">
        <v>4882</v>
      </c>
      <c r="CT537" s="92"/>
      <c r="CU537" s="92"/>
      <c r="CV537" s="92"/>
      <c r="CW537" s="92"/>
      <c r="CX537" s="92"/>
      <c r="CY537" s="92"/>
      <c r="CZ537" s="92"/>
      <c r="DA537" s="92"/>
      <c r="DB537" s="92"/>
      <c r="DC537" s="92"/>
      <c r="DD537" s="92"/>
      <c r="DE537" s="92"/>
    </row>
    <row r="538" spans="34:109" hidden="1">
      <c r="AH538" s="90"/>
      <c r="AI538" s="90"/>
      <c r="AJ538" s="90"/>
      <c r="AK538" s="90"/>
      <c r="AL538" s="47" t="str">
        <f t="shared" si="16"/>
        <v/>
      </c>
      <c r="AM538" s="47" t="str">
        <f t="shared" si="17"/>
        <v/>
      </c>
      <c r="AO538" s="90"/>
      <c r="AP538" s="43">
        <v>536</v>
      </c>
      <c r="AQ538" s="91"/>
      <c r="AR538" s="91"/>
      <c r="AS538" s="91"/>
      <c r="AT538" s="91"/>
      <c r="AU538" s="91"/>
      <c r="AV538" s="91"/>
      <c r="AW538" s="91"/>
      <c r="AX538" s="91"/>
      <c r="AY538" s="91"/>
      <c r="AZ538" s="91"/>
      <c r="BA538" s="91"/>
      <c r="BB538" s="91"/>
      <c r="BC538" s="91"/>
      <c r="BD538" s="91"/>
      <c r="BE538" s="91"/>
      <c r="BF538" s="91"/>
      <c r="BG538" s="91"/>
      <c r="BH538" s="91"/>
      <c r="BI538" s="91"/>
      <c r="BJ538" s="51" t="s">
        <v>4883</v>
      </c>
      <c r="BK538" s="91"/>
      <c r="BL538" s="91"/>
      <c r="BM538" s="91"/>
      <c r="BN538" s="91"/>
      <c r="BO538" s="91"/>
      <c r="BP538" s="91"/>
      <c r="BQ538" s="91"/>
      <c r="BR538" s="91"/>
      <c r="BS538" s="91"/>
      <c r="BT538" s="91"/>
      <c r="BU538" s="91"/>
      <c r="BV538" s="91"/>
      <c r="BW538" s="90"/>
      <c r="BX538" s="90"/>
      <c r="BY538" s="90"/>
      <c r="BZ538" s="92"/>
      <c r="CA538" s="92"/>
      <c r="CB538" s="92"/>
      <c r="CC538" s="92"/>
      <c r="CD538" s="92"/>
      <c r="CE538" s="92"/>
      <c r="CF538" s="92"/>
      <c r="CG538" s="92"/>
      <c r="CH538" s="92"/>
      <c r="CI538" s="92"/>
      <c r="CJ538" s="92"/>
      <c r="CK538" s="92"/>
      <c r="CL538" s="92"/>
      <c r="CM538" s="92"/>
      <c r="CN538" s="92"/>
      <c r="CO538" s="92"/>
      <c r="CP538" s="92"/>
      <c r="CQ538" s="92"/>
      <c r="CR538" s="92"/>
      <c r="CS538" s="53" t="s">
        <v>4884</v>
      </c>
      <c r="CT538" s="92"/>
      <c r="CU538" s="92"/>
      <c r="CV538" s="92"/>
      <c r="CW538" s="92"/>
      <c r="CX538" s="92"/>
      <c r="CY538" s="92"/>
      <c r="CZ538" s="92"/>
      <c r="DA538" s="92"/>
      <c r="DB538" s="92"/>
      <c r="DC538" s="92"/>
      <c r="DD538" s="92"/>
      <c r="DE538" s="92"/>
    </row>
    <row r="539" spans="34:109" hidden="1">
      <c r="AH539" s="90"/>
      <c r="AI539" s="90"/>
      <c r="AJ539" s="90"/>
      <c r="AK539" s="90"/>
      <c r="AL539" s="47" t="str">
        <f t="shared" si="16"/>
        <v/>
      </c>
      <c r="AM539" s="47" t="str">
        <f t="shared" si="17"/>
        <v/>
      </c>
      <c r="AO539" s="90"/>
      <c r="AP539" s="43">
        <v>537</v>
      </c>
      <c r="AQ539" s="91"/>
      <c r="AR539" s="91"/>
      <c r="AS539" s="91"/>
      <c r="AT539" s="91"/>
      <c r="AU539" s="91"/>
      <c r="AV539" s="91"/>
      <c r="AW539" s="91"/>
      <c r="AX539" s="91"/>
      <c r="AY539" s="91"/>
      <c r="AZ539" s="91"/>
      <c r="BA539" s="91"/>
      <c r="BB539" s="91"/>
      <c r="BC539" s="91"/>
      <c r="BD539" s="91"/>
      <c r="BE539" s="91"/>
      <c r="BF539" s="91"/>
      <c r="BG539" s="91"/>
      <c r="BH539" s="91"/>
      <c r="BI539" s="91"/>
      <c r="BJ539" s="51" t="s">
        <v>4885</v>
      </c>
      <c r="BK539" s="91"/>
      <c r="BL539" s="91"/>
      <c r="BM539" s="91"/>
      <c r="BN539" s="91"/>
      <c r="BO539" s="91"/>
      <c r="BP539" s="91"/>
      <c r="BQ539" s="91"/>
      <c r="BR539" s="91"/>
      <c r="BS539" s="91"/>
      <c r="BT539" s="91"/>
      <c r="BU539" s="91"/>
      <c r="BV539" s="91"/>
      <c r="BW539" s="90"/>
      <c r="BX539" s="90"/>
      <c r="BY539" s="90"/>
      <c r="BZ539" s="92"/>
      <c r="CA539" s="92"/>
      <c r="CB539" s="92"/>
      <c r="CC539" s="92"/>
      <c r="CD539" s="92"/>
      <c r="CE539" s="92"/>
      <c r="CF539" s="92"/>
      <c r="CG539" s="92"/>
      <c r="CH539" s="92"/>
      <c r="CI539" s="92"/>
      <c r="CJ539" s="92"/>
      <c r="CK539" s="92"/>
      <c r="CL539" s="92"/>
      <c r="CM539" s="92"/>
      <c r="CN539" s="92"/>
      <c r="CO539" s="92"/>
      <c r="CP539" s="92"/>
      <c r="CQ539" s="92"/>
      <c r="CR539" s="92"/>
      <c r="CS539" s="53" t="s">
        <v>4886</v>
      </c>
      <c r="CT539" s="92"/>
      <c r="CU539" s="92"/>
      <c r="CV539" s="92"/>
      <c r="CW539" s="92"/>
      <c r="CX539" s="92"/>
      <c r="CY539" s="92"/>
      <c r="CZ539" s="92"/>
      <c r="DA539" s="92"/>
      <c r="DB539" s="92"/>
      <c r="DC539" s="92"/>
      <c r="DD539" s="92"/>
      <c r="DE539" s="92"/>
    </row>
    <row r="540" spans="34:109" hidden="1">
      <c r="AH540" s="90"/>
      <c r="AI540" s="90"/>
      <c r="AJ540" s="90"/>
      <c r="AK540" s="90"/>
      <c r="AL540" s="47" t="str">
        <f t="shared" si="16"/>
        <v/>
      </c>
      <c r="AM540" s="47" t="str">
        <f t="shared" si="17"/>
        <v/>
      </c>
      <c r="AO540" s="90"/>
      <c r="AP540" s="43">
        <v>538</v>
      </c>
      <c r="AQ540" s="91"/>
      <c r="AR540" s="91"/>
      <c r="AS540" s="91"/>
      <c r="AT540" s="91"/>
      <c r="AU540" s="91"/>
      <c r="AV540" s="91"/>
      <c r="AW540" s="91"/>
      <c r="AX540" s="91"/>
      <c r="AY540" s="91"/>
      <c r="AZ540" s="91"/>
      <c r="BA540" s="91"/>
      <c r="BB540" s="91"/>
      <c r="BC540" s="91"/>
      <c r="BD540" s="91"/>
      <c r="BE540" s="91"/>
      <c r="BF540" s="91"/>
      <c r="BG540" s="91"/>
      <c r="BH540" s="91"/>
      <c r="BI540" s="91"/>
      <c r="BJ540" s="51" t="s">
        <v>4887</v>
      </c>
      <c r="BK540" s="91"/>
      <c r="BL540" s="91"/>
      <c r="BM540" s="91"/>
      <c r="BN540" s="91"/>
      <c r="BO540" s="91"/>
      <c r="BP540" s="91"/>
      <c r="BQ540" s="91"/>
      <c r="BR540" s="91"/>
      <c r="BS540" s="91"/>
      <c r="BT540" s="91"/>
      <c r="BU540" s="91"/>
      <c r="BV540" s="91"/>
      <c r="BW540" s="90"/>
      <c r="BX540" s="90"/>
      <c r="BY540" s="90"/>
      <c r="BZ540" s="92"/>
      <c r="CA540" s="92"/>
      <c r="CB540" s="92"/>
      <c r="CC540" s="92"/>
      <c r="CD540" s="92"/>
      <c r="CE540" s="92"/>
      <c r="CF540" s="92"/>
      <c r="CG540" s="92"/>
      <c r="CH540" s="92"/>
      <c r="CI540" s="92"/>
      <c r="CJ540" s="92"/>
      <c r="CK540" s="92"/>
      <c r="CL540" s="92"/>
      <c r="CM540" s="92"/>
      <c r="CN540" s="92"/>
      <c r="CO540" s="92"/>
      <c r="CP540" s="92"/>
      <c r="CQ540" s="92"/>
      <c r="CR540" s="92"/>
      <c r="CS540" s="53" t="s">
        <v>4888</v>
      </c>
      <c r="CT540" s="92"/>
      <c r="CU540" s="92"/>
      <c r="CV540" s="92"/>
      <c r="CW540" s="92"/>
      <c r="CX540" s="92"/>
      <c r="CY540" s="92"/>
      <c r="CZ540" s="92"/>
      <c r="DA540" s="92"/>
      <c r="DB540" s="92"/>
      <c r="DC540" s="92"/>
      <c r="DD540" s="92"/>
      <c r="DE540" s="92"/>
    </row>
    <row r="541" spans="34:109" hidden="1">
      <c r="AH541" s="90"/>
      <c r="AI541" s="90"/>
      <c r="AJ541" s="90"/>
      <c r="AK541" s="90"/>
      <c r="AL541" s="47" t="str">
        <f t="shared" si="16"/>
        <v/>
      </c>
      <c r="AM541" s="47" t="str">
        <f t="shared" si="17"/>
        <v/>
      </c>
      <c r="AO541" s="90"/>
      <c r="AP541" s="43">
        <v>539</v>
      </c>
      <c r="AQ541" s="91"/>
      <c r="AR541" s="91"/>
      <c r="AS541" s="91"/>
      <c r="AT541" s="91"/>
      <c r="AU541" s="91"/>
      <c r="AV541" s="91"/>
      <c r="AW541" s="91"/>
      <c r="AX541" s="91"/>
      <c r="AY541" s="91"/>
      <c r="AZ541" s="91"/>
      <c r="BA541" s="91"/>
      <c r="BB541" s="91"/>
      <c r="BC541" s="91"/>
      <c r="BD541" s="91"/>
      <c r="BE541" s="91"/>
      <c r="BF541" s="91"/>
      <c r="BG541" s="91"/>
      <c r="BH541" s="91"/>
      <c r="BI541" s="91"/>
      <c r="BJ541" s="51" t="s">
        <v>4889</v>
      </c>
      <c r="BK541" s="91"/>
      <c r="BL541" s="91"/>
      <c r="BM541" s="91"/>
      <c r="BN541" s="91"/>
      <c r="BO541" s="91"/>
      <c r="BP541" s="91"/>
      <c r="BQ541" s="91"/>
      <c r="BR541" s="91"/>
      <c r="BS541" s="91"/>
      <c r="BT541" s="91"/>
      <c r="BU541" s="91"/>
      <c r="BV541" s="91"/>
      <c r="BW541" s="90"/>
      <c r="BX541" s="90"/>
      <c r="BY541" s="90"/>
      <c r="BZ541" s="92"/>
      <c r="CA541" s="92"/>
      <c r="CB541" s="92"/>
      <c r="CC541" s="92"/>
      <c r="CD541" s="92"/>
      <c r="CE541" s="92"/>
      <c r="CF541" s="92"/>
      <c r="CG541" s="92"/>
      <c r="CH541" s="92"/>
      <c r="CI541" s="92"/>
      <c r="CJ541" s="92"/>
      <c r="CK541" s="92"/>
      <c r="CL541" s="92"/>
      <c r="CM541" s="92"/>
      <c r="CN541" s="92"/>
      <c r="CO541" s="92"/>
      <c r="CP541" s="92"/>
      <c r="CQ541" s="92"/>
      <c r="CR541" s="92"/>
      <c r="CS541" s="53" t="s">
        <v>4890</v>
      </c>
      <c r="CT541" s="92"/>
      <c r="CU541" s="92"/>
      <c r="CV541" s="92"/>
      <c r="CW541" s="92"/>
      <c r="CX541" s="92"/>
      <c r="CY541" s="92"/>
      <c r="CZ541" s="92"/>
      <c r="DA541" s="92"/>
      <c r="DB541" s="92"/>
      <c r="DC541" s="92"/>
      <c r="DD541" s="92"/>
      <c r="DE541" s="92"/>
    </row>
    <row r="542" spans="34:109" hidden="1">
      <c r="AH542" s="90"/>
      <c r="AI542" s="90"/>
      <c r="AJ542" s="90"/>
      <c r="AK542" s="90"/>
      <c r="AL542" s="47" t="str">
        <f t="shared" si="16"/>
        <v/>
      </c>
      <c r="AM542" s="47" t="str">
        <f t="shared" si="17"/>
        <v/>
      </c>
      <c r="AO542" s="90"/>
      <c r="AP542" s="43">
        <v>540</v>
      </c>
      <c r="AQ542" s="91"/>
      <c r="AR542" s="91"/>
      <c r="AS542" s="91"/>
      <c r="AT542" s="91"/>
      <c r="AU542" s="91"/>
      <c r="AV542" s="91"/>
      <c r="AW542" s="91"/>
      <c r="AX542" s="91"/>
      <c r="AY542" s="91"/>
      <c r="AZ542" s="91"/>
      <c r="BA542" s="91"/>
      <c r="BB542" s="91"/>
      <c r="BC542" s="91"/>
      <c r="BD542" s="91"/>
      <c r="BE542" s="91"/>
      <c r="BF542" s="91"/>
      <c r="BG542" s="91"/>
      <c r="BH542" s="91"/>
      <c r="BI542" s="91"/>
      <c r="BJ542" s="51" t="s">
        <v>4891</v>
      </c>
      <c r="BK542" s="91"/>
      <c r="BL542" s="91"/>
      <c r="BM542" s="91"/>
      <c r="BN542" s="91"/>
      <c r="BO542" s="91"/>
      <c r="BP542" s="91"/>
      <c r="BQ542" s="91"/>
      <c r="BR542" s="91"/>
      <c r="BS542" s="91"/>
      <c r="BT542" s="91"/>
      <c r="BU542" s="91"/>
      <c r="BV542" s="91"/>
      <c r="BW542" s="90"/>
      <c r="BX542" s="90"/>
      <c r="BY542" s="90"/>
      <c r="BZ542" s="92"/>
      <c r="CA542" s="92"/>
      <c r="CB542" s="92"/>
      <c r="CC542" s="92"/>
      <c r="CD542" s="92"/>
      <c r="CE542" s="92"/>
      <c r="CF542" s="92"/>
      <c r="CG542" s="92"/>
      <c r="CH542" s="92"/>
      <c r="CI542" s="92"/>
      <c r="CJ542" s="92"/>
      <c r="CK542" s="92"/>
      <c r="CL542" s="92"/>
      <c r="CM542" s="92"/>
      <c r="CN542" s="92"/>
      <c r="CO542" s="92"/>
      <c r="CP542" s="92"/>
      <c r="CQ542" s="92"/>
      <c r="CR542" s="92"/>
      <c r="CS542" s="53" t="s">
        <v>4892</v>
      </c>
      <c r="CT542" s="92"/>
      <c r="CU542" s="92"/>
      <c r="CV542" s="92"/>
      <c r="CW542" s="92"/>
      <c r="CX542" s="92"/>
      <c r="CY542" s="92"/>
      <c r="CZ542" s="92"/>
      <c r="DA542" s="92"/>
      <c r="DB542" s="92"/>
      <c r="DC542" s="92"/>
      <c r="DD542" s="92"/>
      <c r="DE542" s="92"/>
    </row>
    <row r="543" spans="34:109" hidden="1">
      <c r="AH543" s="90"/>
      <c r="AI543" s="90"/>
      <c r="AJ543" s="90"/>
      <c r="AK543" s="90"/>
      <c r="AL543" s="47" t="str">
        <f t="shared" si="16"/>
        <v/>
      </c>
      <c r="AM543" s="47" t="str">
        <f t="shared" si="17"/>
        <v/>
      </c>
      <c r="AO543" s="90"/>
      <c r="AP543" s="43">
        <v>541</v>
      </c>
      <c r="AQ543" s="91"/>
      <c r="AR543" s="91"/>
      <c r="AS543" s="91"/>
      <c r="AT543" s="91"/>
      <c r="AU543" s="91"/>
      <c r="AV543" s="91"/>
      <c r="AW543" s="91"/>
      <c r="AX543" s="91"/>
      <c r="AY543" s="91"/>
      <c r="AZ543" s="91"/>
      <c r="BA543" s="91"/>
      <c r="BB543" s="91"/>
      <c r="BC543" s="91"/>
      <c r="BD543" s="91"/>
      <c r="BE543" s="91"/>
      <c r="BF543" s="91"/>
      <c r="BG543" s="91"/>
      <c r="BH543" s="91"/>
      <c r="BI543" s="91"/>
      <c r="BJ543" s="51" t="s">
        <v>4893</v>
      </c>
      <c r="BK543" s="91"/>
      <c r="BL543" s="91"/>
      <c r="BM543" s="91"/>
      <c r="BN543" s="91"/>
      <c r="BO543" s="91"/>
      <c r="BP543" s="91"/>
      <c r="BQ543" s="91"/>
      <c r="BR543" s="91"/>
      <c r="BS543" s="91"/>
      <c r="BT543" s="91"/>
      <c r="BU543" s="91"/>
      <c r="BV543" s="91"/>
      <c r="BW543" s="90"/>
      <c r="BX543" s="90"/>
      <c r="BY543" s="90"/>
      <c r="BZ543" s="92"/>
      <c r="CA543" s="92"/>
      <c r="CB543" s="92"/>
      <c r="CC543" s="92"/>
      <c r="CD543" s="92"/>
      <c r="CE543" s="92"/>
      <c r="CF543" s="92"/>
      <c r="CG543" s="92"/>
      <c r="CH543" s="92"/>
      <c r="CI543" s="92"/>
      <c r="CJ543" s="92"/>
      <c r="CK543" s="92"/>
      <c r="CL543" s="92"/>
      <c r="CM543" s="92"/>
      <c r="CN543" s="92"/>
      <c r="CO543" s="92"/>
      <c r="CP543" s="92"/>
      <c r="CQ543" s="92"/>
      <c r="CR543" s="92"/>
      <c r="CS543" s="53" t="s">
        <v>4894</v>
      </c>
      <c r="CT543" s="92"/>
      <c r="CU543" s="92"/>
      <c r="CV543" s="92"/>
      <c r="CW543" s="92"/>
      <c r="CX543" s="92"/>
      <c r="CY543" s="92"/>
      <c r="CZ543" s="92"/>
      <c r="DA543" s="92"/>
      <c r="DB543" s="92"/>
      <c r="DC543" s="92"/>
      <c r="DD543" s="92"/>
      <c r="DE543" s="92"/>
    </row>
    <row r="544" spans="34:109" hidden="1">
      <c r="AH544" s="90"/>
      <c r="AI544" s="90"/>
      <c r="AJ544" s="90"/>
      <c r="AK544" s="90"/>
      <c r="AL544" s="47" t="str">
        <f t="shared" si="16"/>
        <v/>
      </c>
      <c r="AM544" s="47" t="str">
        <f t="shared" si="17"/>
        <v/>
      </c>
      <c r="AO544" s="90"/>
      <c r="AP544" s="43">
        <v>542</v>
      </c>
      <c r="AQ544" s="91"/>
      <c r="AR544" s="91"/>
      <c r="AS544" s="91"/>
      <c r="AT544" s="91"/>
      <c r="AU544" s="91"/>
      <c r="AV544" s="91"/>
      <c r="AW544" s="91"/>
      <c r="AX544" s="91"/>
      <c r="AY544" s="91"/>
      <c r="AZ544" s="91"/>
      <c r="BA544" s="91"/>
      <c r="BB544" s="91"/>
      <c r="BC544" s="91"/>
      <c r="BD544" s="91"/>
      <c r="BE544" s="91"/>
      <c r="BF544" s="91"/>
      <c r="BG544" s="91"/>
      <c r="BH544" s="91"/>
      <c r="BI544" s="91"/>
      <c r="BJ544" s="51" t="s">
        <v>4895</v>
      </c>
      <c r="BK544" s="91"/>
      <c r="BL544" s="91"/>
      <c r="BM544" s="91"/>
      <c r="BN544" s="91"/>
      <c r="BO544" s="91"/>
      <c r="BP544" s="91"/>
      <c r="BQ544" s="91"/>
      <c r="BR544" s="91"/>
      <c r="BS544" s="91"/>
      <c r="BT544" s="91"/>
      <c r="BU544" s="91"/>
      <c r="BV544" s="91"/>
      <c r="BW544" s="90"/>
      <c r="BX544" s="90"/>
      <c r="BY544" s="90"/>
      <c r="BZ544" s="92"/>
      <c r="CA544" s="92"/>
      <c r="CB544" s="92"/>
      <c r="CC544" s="92"/>
      <c r="CD544" s="92"/>
      <c r="CE544" s="92"/>
      <c r="CF544" s="92"/>
      <c r="CG544" s="92"/>
      <c r="CH544" s="92"/>
      <c r="CI544" s="92"/>
      <c r="CJ544" s="92"/>
      <c r="CK544" s="92"/>
      <c r="CL544" s="92"/>
      <c r="CM544" s="92"/>
      <c r="CN544" s="92"/>
      <c r="CO544" s="92"/>
      <c r="CP544" s="92"/>
      <c r="CQ544" s="92"/>
      <c r="CR544" s="92"/>
      <c r="CS544" s="53" t="s">
        <v>4896</v>
      </c>
      <c r="CT544" s="92"/>
      <c r="CU544" s="92"/>
      <c r="CV544" s="92"/>
      <c r="CW544" s="92"/>
      <c r="CX544" s="92"/>
      <c r="CY544" s="92"/>
      <c r="CZ544" s="92"/>
      <c r="DA544" s="92"/>
      <c r="DB544" s="92"/>
      <c r="DC544" s="92"/>
      <c r="DD544" s="92"/>
      <c r="DE544" s="92"/>
    </row>
    <row r="545" spans="34:109" hidden="1">
      <c r="AH545" s="90"/>
      <c r="AI545" s="90"/>
      <c r="AJ545" s="90"/>
      <c r="AK545" s="90"/>
      <c r="AL545" s="47" t="str">
        <f t="shared" si="16"/>
        <v/>
      </c>
      <c r="AM545" s="47" t="str">
        <f t="shared" si="17"/>
        <v/>
      </c>
      <c r="AO545" s="90"/>
      <c r="AP545" s="43">
        <v>543</v>
      </c>
      <c r="AQ545" s="91"/>
      <c r="AR545" s="91"/>
      <c r="AS545" s="91"/>
      <c r="AT545" s="91"/>
      <c r="AU545" s="91"/>
      <c r="AV545" s="91"/>
      <c r="AW545" s="91"/>
      <c r="AX545" s="91"/>
      <c r="AY545" s="91"/>
      <c r="AZ545" s="91"/>
      <c r="BA545" s="91"/>
      <c r="BB545" s="91"/>
      <c r="BC545" s="91"/>
      <c r="BD545" s="91"/>
      <c r="BE545" s="91"/>
      <c r="BF545" s="91"/>
      <c r="BG545" s="91"/>
      <c r="BH545" s="91"/>
      <c r="BI545" s="91"/>
      <c r="BJ545" s="51" t="s">
        <v>4897</v>
      </c>
      <c r="BK545" s="91"/>
      <c r="BL545" s="91"/>
      <c r="BM545" s="91"/>
      <c r="BN545" s="91"/>
      <c r="BO545" s="91"/>
      <c r="BP545" s="91"/>
      <c r="BQ545" s="91"/>
      <c r="BR545" s="91"/>
      <c r="BS545" s="91"/>
      <c r="BT545" s="91"/>
      <c r="BU545" s="91"/>
      <c r="BV545" s="91"/>
      <c r="BW545" s="90"/>
      <c r="BX545" s="90"/>
      <c r="BY545" s="90"/>
      <c r="BZ545" s="92"/>
      <c r="CA545" s="92"/>
      <c r="CB545" s="92"/>
      <c r="CC545" s="92"/>
      <c r="CD545" s="92"/>
      <c r="CE545" s="92"/>
      <c r="CF545" s="92"/>
      <c r="CG545" s="92"/>
      <c r="CH545" s="92"/>
      <c r="CI545" s="92"/>
      <c r="CJ545" s="92"/>
      <c r="CK545" s="92"/>
      <c r="CL545" s="92"/>
      <c r="CM545" s="92"/>
      <c r="CN545" s="92"/>
      <c r="CO545" s="92"/>
      <c r="CP545" s="92"/>
      <c r="CQ545" s="92"/>
      <c r="CR545" s="92"/>
      <c r="CS545" s="53" t="s">
        <v>4898</v>
      </c>
      <c r="CT545" s="92"/>
      <c r="CU545" s="92"/>
      <c r="CV545" s="92"/>
      <c r="CW545" s="92"/>
      <c r="CX545" s="92"/>
      <c r="CY545" s="92"/>
      <c r="CZ545" s="92"/>
      <c r="DA545" s="92"/>
      <c r="DB545" s="92"/>
      <c r="DC545" s="92"/>
      <c r="DD545" s="92"/>
      <c r="DE545" s="92"/>
    </row>
    <row r="546" spans="34:109" hidden="1">
      <c r="AH546" s="90"/>
      <c r="AI546" s="90"/>
      <c r="AJ546" s="90"/>
      <c r="AK546" s="90"/>
      <c r="AL546" s="47" t="str">
        <f t="shared" si="16"/>
        <v/>
      </c>
      <c r="AM546" s="47" t="str">
        <f t="shared" si="17"/>
        <v/>
      </c>
      <c r="AO546" s="90"/>
      <c r="AP546" s="43">
        <v>544</v>
      </c>
      <c r="AQ546" s="91"/>
      <c r="AR546" s="91"/>
      <c r="AS546" s="91"/>
      <c r="AT546" s="91"/>
      <c r="AU546" s="91"/>
      <c r="AV546" s="91"/>
      <c r="AW546" s="91"/>
      <c r="AX546" s="91"/>
      <c r="AY546" s="91"/>
      <c r="AZ546" s="91"/>
      <c r="BA546" s="91"/>
      <c r="BB546" s="91"/>
      <c r="BC546" s="91"/>
      <c r="BD546" s="91"/>
      <c r="BE546" s="91"/>
      <c r="BF546" s="91"/>
      <c r="BG546" s="91"/>
      <c r="BH546" s="91"/>
      <c r="BI546" s="91"/>
      <c r="BJ546" s="51" t="s">
        <v>4899</v>
      </c>
      <c r="BK546" s="91"/>
      <c r="BL546" s="91"/>
      <c r="BM546" s="91"/>
      <c r="BN546" s="91"/>
      <c r="BO546" s="91"/>
      <c r="BP546" s="91"/>
      <c r="BQ546" s="91"/>
      <c r="BR546" s="91"/>
      <c r="BS546" s="91"/>
      <c r="BT546" s="91"/>
      <c r="BU546" s="91"/>
      <c r="BV546" s="91"/>
      <c r="BW546" s="90"/>
      <c r="BX546" s="90"/>
      <c r="BY546" s="90"/>
      <c r="BZ546" s="92"/>
      <c r="CA546" s="92"/>
      <c r="CB546" s="92"/>
      <c r="CC546" s="92"/>
      <c r="CD546" s="92"/>
      <c r="CE546" s="92"/>
      <c r="CF546" s="92"/>
      <c r="CG546" s="92"/>
      <c r="CH546" s="92"/>
      <c r="CI546" s="92"/>
      <c r="CJ546" s="92"/>
      <c r="CK546" s="92"/>
      <c r="CL546" s="92"/>
      <c r="CM546" s="92"/>
      <c r="CN546" s="92"/>
      <c r="CO546" s="92"/>
      <c r="CP546" s="92"/>
      <c r="CQ546" s="92"/>
      <c r="CR546" s="92"/>
      <c r="CS546" s="53" t="s">
        <v>4900</v>
      </c>
      <c r="CT546" s="92"/>
      <c r="CU546" s="92"/>
      <c r="CV546" s="92"/>
      <c r="CW546" s="92"/>
      <c r="CX546" s="92"/>
      <c r="CY546" s="92"/>
      <c r="CZ546" s="92"/>
      <c r="DA546" s="92"/>
      <c r="DB546" s="92"/>
      <c r="DC546" s="92"/>
      <c r="DD546" s="92"/>
      <c r="DE546" s="92"/>
    </row>
    <row r="547" spans="34:109" hidden="1">
      <c r="AH547" s="90"/>
      <c r="AI547" s="90"/>
      <c r="AJ547" s="90"/>
      <c r="AK547" s="90"/>
      <c r="AL547" s="47" t="str">
        <f t="shared" si="16"/>
        <v/>
      </c>
      <c r="AM547" s="47" t="str">
        <f t="shared" si="17"/>
        <v/>
      </c>
      <c r="AO547" s="90"/>
      <c r="AP547" s="43">
        <v>545</v>
      </c>
      <c r="AQ547" s="91"/>
      <c r="AR547" s="91"/>
      <c r="AS547" s="91"/>
      <c r="AT547" s="91"/>
      <c r="AU547" s="91"/>
      <c r="AV547" s="91"/>
      <c r="AW547" s="91"/>
      <c r="AX547" s="91"/>
      <c r="AY547" s="91"/>
      <c r="AZ547" s="91"/>
      <c r="BA547" s="91"/>
      <c r="BB547" s="91"/>
      <c r="BC547" s="91"/>
      <c r="BD547" s="91"/>
      <c r="BE547" s="91"/>
      <c r="BF547" s="91"/>
      <c r="BG547" s="91"/>
      <c r="BH547" s="91"/>
      <c r="BI547" s="91"/>
      <c r="BJ547" s="51" t="s">
        <v>4901</v>
      </c>
      <c r="BK547" s="91"/>
      <c r="BL547" s="91"/>
      <c r="BM547" s="91"/>
      <c r="BN547" s="91"/>
      <c r="BO547" s="91"/>
      <c r="BP547" s="91"/>
      <c r="BQ547" s="91"/>
      <c r="BR547" s="91"/>
      <c r="BS547" s="91"/>
      <c r="BT547" s="91"/>
      <c r="BU547" s="91"/>
      <c r="BV547" s="91"/>
      <c r="BW547" s="90"/>
      <c r="BX547" s="90"/>
      <c r="BY547" s="90"/>
      <c r="BZ547" s="92"/>
      <c r="CA547" s="92"/>
      <c r="CB547" s="92"/>
      <c r="CC547" s="92"/>
      <c r="CD547" s="92"/>
      <c r="CE547" s="92"/>
      <c r="CF547" s="92"/>
      <c r="CG547" s="92"/>
      <c r="CH547" s="92"/>
      <c r="CI547" s="92"/>
      <c r="CJ547" s="92"/>
      <c r="CK547" s="92"/>
      <c r="CL547" s="92"/>
      <c r="CM547" s="92"/>
      <c r="CN547" s="92"/>
      <c r="CO547" s="92"/>
      <c r="CP547" s="92"/>
      <c r="CQ547" s="92"/>
      <c r="CR547" s="92"/>
      <c r="CS547" s="53" t="s">
        <v>4902</v>
      </c>
      <c r="CT547" s="92"/>
      <c r="CU547" s="92"/>
      <c r="CV547" s="92"/>
      <c r="CW547" s="92"/>
      <c r="CX547" s="92"/>
      <c r="CY547" s="92"/>
      <c r="CZ547" s="92"/>
      <c r="DA547" s="92"/>
      <c r="DB547" s="92"/>
      <c r="DC547" s="92"/>
      <c r="DD547" s="92"/>
      <c r="DE547" s="92"/>
    </row>
    <row r="548" spans="34:109" hidden="1">
      <c r="AH548" s="90"/>
      <c r="AI548" s="90"/>
      <c r="AJ548" s="90"/>
      <c r="AK548" s="90"/>
      <c r="AL548" s="47" t="str">
        <f t="shared" si="16"/>
        <v/>
      </c>
      <c r="AM548" s="47" t="str">
        <f t="shared" si="17"/>
        <v/>
      </c>
      <c r="AO548" s="90"/>
      <c r="AP548" s="43">
        <v>546</v>
      </c>
      <c r="AQ548" s="91"/>
      <c r="AR548" s="91"/>
      <c r="AS548" s="91"/>
      <c r="AT548" s="91"/>
      <c r="AU548" s="91"/>
      <c r="AV548" s="91"/>
      <c r="AW548" s="91"/>
      <c r="AX548" s="91"/>
      <c r="AY548" s="91"/>
      <c r="AZ548" s="91"/>
      <c r="BA548" s="91"/>
      <c r="BB548" s="91"/>
      <c r="BC548" s="91"/>
      <c r="BD548" s="91"/>
      <c r="BE548" s="91"/>
      <c r="BF548" s="91"/>
      <c r="BG548" s="91"/>
      <c r="BH548" s="91"/>
      <c r="BI548" s="91"/>
      <c r="BJ548" s="51" t="s">
        <v>4903</v>
      </c>
      <c r="BK548" s="91"/>
      <c r="BL548" s="91"/>
      <c r="BM548" s="91"/>
      <c r="BN548" s="91"/>
      <c r="BO548" s="91"/>
      <c r="BP548" s="91"/>
      <c r="BQ548" s="91"/>
      <c r="BR548" s="91"/>
      <c r="BS548" s="91"/>
      <c r="BT548" s="91"/>
      <c r="BU548" s="91"/>
      <c r="BV548" s="91"/>
      <c r="BW548" s="90"/>
      <c r="BX548" s="90"/>
      <c r="BY548" s="90"/>
      <c r="BZ548" s="92"/>
      <c r="CA548" s="92"/>
      <c r="CB548" s="92"/>
      <c r="CC548" s="92"/>
      <c r="CD548" s="92"/>
      <c r="CE548" s="92"/>
      <c r="CF548" s="92"/>
      <c r="CG548" s="92"/>
      <c r="CH548" s="92"/>
      <c r="CI548" s="92"/>
      <c r="CJ548" s="92"/>
      <c r="CK548" s="92"/>
      <c r="CL548" s="92"/>
      <c r="CM548" s="92"/>
      <c r="CN548" s="92"/>
      <c r="CO548" s="92"/>
      <c r="CP548" s="92"/>
      <c r="CQ548" s="92"/>
      <c r="CR548" s="92"/>
      <c r="CS548" s="53" t="s">
        <v>4904</v>
      </c>
      <c r="CT548" s="92"/>
      <c r="CU548" s="92"/>
      <c r="CV548" s="92"/>
      <c r="CW548" s="92"/>
      <c r="CX548" s="92"/>
      <c r="CY548" s="92"/>
      <c r="CZ548" s="92"/>
      <c r="DA548" s="92"/>
      <c r="DB548" s="92"/>
      <c r="DC548" s="92"/>
      <c r="DD548" s="92"/>
      <c r="DE548" s="92"/>
    </row>
    <row r="549" spans="34:109" hidden="1">
      <c r="AH549" s="90"/>
      <c r="AI549" s="90"/>
      <c r="AJ549" s="90"/>
      <c r="AK549" s="90"/>
      <c r="AL549" s="47" t="str">
        <f t="shared" si="16"/>
        <v/>
      </c>
      <c r="AM549" s="47" t="str">
        <f t="shared" si="17"/>
        <v/>
      </c>
      <c r="AO549" s="90"/>
      <c r="AP549" s="43">
        <v>547</v>
      </c>
      <c r="AQ549" s="91"/>
      <c r="AR549" s="91"/>
      <c r="AS549" s="91"/>
      <c r="AT549" s="91"/>
      <c r="AU549" s="91"/>
      <c r="AV549" s="91"/>
      <c r="AW549" s="91"/>
      <c r="AX549" s="91"/>
      <c r="AY549" s="91"/>
      <c r="AZ549" s="91"/>
      <c r="BA549" s="91"/>
      <c r="BB549" s="91"/>
      <c r="BC549" s="91"/>
      <c r="BD549" s="91"/>
      <c r="BE549" s="91"/>
      <c r="BF549" s="91"/>
      <c r="BG549" s="91"/>
      <c r="BH549" s="91"/>
      <c r="BI549" s="91"/>
      <c r="BJ549" s="51" t="s">
        <v>4905</v>
      </c>
      <c r="BK549" s="91"/>
      <c r="BL549" s="91"/>
      <c r="BM549" s="91"/>
      <c r="BN549" s="91"/>
      <c r="BO549" s="91"/>
      <c r="BP549" s="91"/>
      <c r="BQ549" s="91"/>
      <c r="BR549" s="91"/>
      <c r="BS549" s="91"/>
      <c r="BT549" s="91"/>
      <c r="BU549" s="91"/>
      <c r="BV549" s="91"/>
      <c r="BW549" s="90"/>
      <c r="BX549" s="90"/>
      <c r="BY549" s="90"/>
      <c r="BZ549" s="92"/>
      <c r="CA549" s="92"/>
      <c r="CB549" s="92"/>
      <c r="CC549" s="92"/>
      <c r="CD549" s="92"/>
      <c r="CE549" s="92"/>
      <c r="CF549" s="92"/>
      <c r="CG549" s="92"/>
      <c r="CH549" s="92"/>
      <c r="CI549" s="92"/>
      <c r="CJ549" s="92"/>
      <c r="CK549" s="92"/>
      <c r="CL549" s="92"/>
      <c r="CM549" s="92"/>
      <c r="CN549" s="92"/>
      <c r="CO549" s="92"/>
      <c r="CP549" s="92"/>
      <c r="CQ549" s="92"/>
      <c r="CR549" s="92"/>
      <c r="CS549" s="53" t="s">
        <v>4906</v>
      </c>
      <c r="CT549" s="92"/>
      <c r="CU549" s="92"/>
      <c r="CV549" s="92"/>
      <c r="CW549" s="92"/>
      <c r="CX549" s="92"/>
      <c r="CY549" s="92"/>
      <c r="CZ549" s="92"/>
      <c r="DA549" s="92"/>
      <c r="DB549" s="92"/>
      <c r="DC549" s="92"/>
      <c r="DD549" s="92"/>
      <c r="DE549" s="92"/>
    </row>
    <row r="550" spans="34:109" hidden="1">
      <c r="AH550" s="90"/>
      <c r="AI550" s="90"/>
      <c r="AJ550" s="90"/>
      <c r="AK550" s="90"/>
      <c r="AL550" s="47" t="str">
        <f t="shared" si="16"/>
        <v/>
      </c>
      <c r="AM550" s="47" t="str">
        <f t="shared" si="17"/>
        <v/>
      </c>
      <c r="AO550" s="90"/>
      <c r="AP550" s="43">
        <v>548</v>
      </c>
      <c r="AQ550" s="91"/>
      <c r="AR550" s="91"/>
      <c r="AS550" s="91"/>
      <c r="AT550" s="91"/>
      <c r="AU550" s="91"/>
      <c r="AV550" s="91"/>
      <c r="AW550" s="91"/>
      <c r="AX550" s="91"/>
      <c r="AY550" s="91"/>
      <c r="AZ550" s="91"/>
      <c r="BA550" s="91"/>
      <c r="BB550" s="91"/>
      <c r="BC550" s="91"/>
      <c r="BD550" s="91"/>
      <c r="BE550" s="91"/>
      <c r="BF550" s="91"/>
      <c r="BG550" s="91"/>
      <c r="BH550" s="91"/>
      <c r="BI550" s="91"/>
      <c r="BJ550" s="51" t="s">
        <v>4907</v>
      </c>
      <c r="BK550" s="91"/>
      <c r="BL550" s="91"/>
      <c r="BM550" s="91"/>
      <c r="BN550" s="91"/>
      <c r="BO550" s="91"/>
      <c r="BP550" s="91"/>
      <c r="BQ550" s="91"/>
      <c r="BR550" s="91"/>
      <c r="BS550" s="91"/>
      <c r="BT550" s="91"/>
      <c r="BU550" s="91"/>
      <c r="BV550" s="91"/>
      <c r="BW550" s="90"/>
      <c r="BX550" s="90"/>
      <c r="BY550" s="90"/>
      <c r="BZ550" s="92"/>
      <c r="CA550" s="92"/>
      <c r="CB550" s="92"/>
      <c r="CC550" s="92"/>
      <c r="CD550" s="92"/>
      <c r="CE550" s="92"/>
      <c r="CF550" s="92"/>
      <c r="CG550" s="92"/>
      <c r="CH550" s="92"/>
      <c r="CI550" s="92"/>
      <c r="CJ550" s="92"/>
      <c r="CK550" s="92"/>
      <c r="CL550" s="92"/>
      <c r="CM550" s="92"/>
      <c r="CN550" s="92"/>
      <c r="CO550" s="92"/>
      <c r="CP550" s="92"/>
      <c r="CQ550" s="92"/>
      <c r="CR550" s="92"/>
      <c r="CS550" s="53" t="s">
        <v>4908</v>
      </c>
      <c r="CT550" s="92"/>
      <c r="CU550" s="92"/>
      <c r="CV550" s="92"/>
      <c r="CW550" s="92"/>
      <c r="CX550" s="92"/>
      <c r="CY550" s="92"/>
      <c r="CZ550" s="92"/>
      <c r="DA550" s="92"/>
      <c r="DB550" s="92"/>
      <c r="DC550" s="92"/>
      <c r="DD550" s="92"/>
      <c r="DE550" s="92"/>
    </row>
    <row r="551" spans="34:109" hidden="1">
      <c r="AH551" s="90"/>
      <c r="AI551" s="90"/>
      <c r="AJ551" s="90"/>
      <c r="AK551" s="90"/>
      <c r="AL551" s="47" t="str">
        <f t="shared" si="16"/>
        <v/>
      </c>
      <c r="AM551" s="47" t="str">
        <f t="shared" si="17"/>
        <v/>
      </c>
      <c r="AO551" s="90"/>
      <c r="AP551" s="43">
        <v>549</v>
      </c>
      <c r="AQ551" s="91"/>
      <c r="AR551" s="91"/>
      <c r="AS551" s="91"/>
      <c r="AT551" s="91"/>
      <c r="AU551" s="91"/>
      <c r="AV551" s="91"/>
      <c r="AW551" s="91"/>
      <c r="AX551" s="91"/>
      <c r="AY551" s="91"/>
      <c r="AZ551" s="91"/>
      <c r="BA551" s="91"/>
      <c r="BB551" s="91"/>
      <c r="BC551" s="91"/>
      <c r="BD551" s="91"/>
      <c r="BE551" s="91"/>
      <c r="BF551" s="91"/>
      <c r="BG551" s="91"/>
      <c r="BH551" s="91"/>
      <c r="BI551" s="91"/>
      <c r="BJ551" s="51" t="s">
        <v>4909</v>
      </c>
      <c r="BK551" s="91"/>
      <c r="BL551" s="91"/>
      <c r="BM551" s="91"/>
      <c r="BN551" s="91"/>
      <c r="BO551" s="91"/>
      <c r="BP551" s="91"/>
      <c r="BQ551" s="91"/>
      <c r="BR551" s="91"/>
      <c r="BS551" s="91"/>
      <c r="BT551" s="91"/>
      <c r="BU551" s="91"/>
      <c r="BV551" s="91"/>
      <c r="BW551" s="90"/>
      <c r="BX551" s="90"/>
      <c r="BY551" s="90"/>
      <c r="BZ551" s="92"/>
      <c r="CA551" s="92"/>
      <c r="CB551" s="92"/>
      <c r="CC551" s="92"/>
      <c r="CD551" s="92"/>
      <c r="CE551" s="92"/>
      <c r="CF551" s="92"/>
      <c r="CG551" s="92"/>
      <c r="CH551" s="92"/>
      <c r="CI551" s="92"/>
      <c r="CJ551" s="92"/>
      <c r="CK551" s="92"/>
      <c r="CL551" s="92"/>
      <c r="CM551" s="92"/>
      <c r="CN551" s="92"/>
      <c r="CO551" s="92"/>
      <c r="CP551" s="92"/>
      <c r="CQ551" s="92"/>
      <c r="CR551" s="92"/>
      <c r="CS551" s="53" t="s">
        <v>4910</v>
      </c>
      <c r="CT551" s="92"/>
      <c r="CU551" s="92"/>
      <c r="CV551" s="92"/>
      <c r="CW551" s="92"/>
      <c r="CX551" s="92"/>
      <c r="CY551" s="92"/>
      <c r="CZ551" s="92"/>
      <c r="DA551" s="92"/>
      <c r="DB551" s="92"/>
      <c r="DC551" s="92"/>
      <c r="DD551" s="92"/>
      <c r="DE551" s="92"/>
    </row>
    <row r="552" spans="34:109" hidden="1">
      <c r="AH552" s="90"/>
      <c r="AI552" s="90"/>
      <c r="AJ552" s="90"/>
      <c r="AK552" s="90"/>
      <c r="AL552" s="47" t="str">
        <f t="shared" si="16"/>
        <v/>
      </c>
      <c r="AM552" s="47" t="str">
        <f t="shared" si="17"/>
        <v/>
      </c>
      <c r="AO552" s="90"/>
      <c r="AP552" s="43">
        <v>550</v>
      </c>
      <c r="AQ552" s="91"/>
      <c r="AR552" s="91"/>
      <c r="AS552" s="91"/>
      <c r="AT552" s="91"/>
      <c r="AU552" s="91"/>
      <c r="AV552" s="91"/>
      <c r="AW552" s="91"/>
      <c r="AX552" s="91"/>
      <c r="AY552" s="91"/>
      <c r="AZ552" s="91"/>
      <c r="BA552" s="91"/>
      <c r="BB552" s="91"/>
      <c r="BC552" s="91"/>
      <c r="BD552" s="91"/>
      <c r="BE552" s="91"/>
      <c r="BF552" s="91"/>
      <c r="BG552" s="91"/>
      <c r="BH552" s="91"/>
      <c r="BI552" s="91"/>
      <c r="BJ552" s="51" t="s">
        <v>4911</v>
      </c>
      <c r="BK552" s="91"/>
      <c r="BL552" s="91"/>
      <c r="BM552" s="91"/>
      <c r="BN552" s="91"/>
      <c r="BO552" s="91"/>
      <c r="BP552" s="91"/>
      <c r="BQ552" s="91"/>
      <c r="BR552" s="91"/>
      <c r="BS552" s="91"/>
      <c r="BT552" s="91"/>
      <c r="BU552" s="91"/>
      <c r="BV552" s="91"/>
      <c r="BW552" s="90"/>
      <c r="BX552" s="90"/>
      <c r="BY552" s="90"/>
      <c r="BZ552" s="92"/>
      <c r="CA552" s="92"/>
      <c r="CB552" s="92"/>
      <c r="CC552" s="92"/>
      <c r="CD552" s="92"/>
      <c r="CE552" s="92"/>
      <c r="CF552" s="92"/>
      <c r="CG552" s="92"/>
      <c r="CH552" s="92"/>
      <c r="CI552" s="92"/>
      <c r="CJ552" s="92"/>
      <c r="CK552" s="92"/>
      <c r="CL552" s="92"/>
      <c r="CM552" s="92"/>
      <c r="CN552" s="92"/>
      <c r="CO552" s="92"/>
      <c r="CP552" s="92"/>
      <c r="CQ552" s="92"/>
      <c r="CR552" s="92"/>
      <c r="CS552" s="53" t="s">
        <v>4912</v>
      </c>
      <c r="CT552" s="92"/>
      <c r="CU552" s="92"/>
      <c r="CV552" s="92"/>
      <c r="CW552" s="92"/>
      <c r="CX552" s="92"/>
      <c r="CY552" s="92"/>
      <c r="CZ552" s="92"/>
      <c r="DA552" s="92"/>
      <c r="DB552" s="92"/>
      <c r="DC552" s="92"/>
      <c r="DD552" s="92"/>
      <c r="DE552" s="92"/>
    </row>
    <row r="553" spans="34:109" hidden="1">
      <c r="AH553" s="90"/>
      <c r="AI553" s="90"/>
      <c r="AJ553" s="90"/>
      <c r="AK553" s="90"/>
      <c r="AL553" s="47" t="str">
        <f t="shared" si="16"/>
        <v/>
      </c>
      <c r="AM553" s="47" t="str">
        <f t="shared" si="17"/>
        <v/>
      </c>
      <c r="AO553" s="90"/>
      <c r="AP553" s="43">
        <v>551</v>
      </c>
      <c r="AQ553" s="91"/>
      <c r="AR553" s="91"/>
      <c r="AS553" s="91"/>
      <c r="AT553" s="91"/>
      <c r="AU553" s="91"/>
      <c r="AV553" s="91"/>
      <c r="AW553" s="91"/>
      <c r="AX553" s="91"/>
      <c r="AY553" s="91"/>
      <c r="AZ553" s="91"/>
      <c r="BA553" s="91"/>
      <c r="BB553" s="91"/>
      <c r="BC553" s="91"/>
      <c r="BD553" s="91"/>
      <c r="BE553" s="91"/>
      <c r="BF553" s="91"/>
      <c r="BG553" s="91"/>
      <c r="BH553" s="91"/>
      <c r="BI553" s="91"/>
      <c r="BJ553" s="51" t="s">
        <v>4913</v>
      </c>
      <c r="BK553" s="91"/>
      <c r="BL553" s="91"/>
      <c r="BM553" s="91"/>
      <c r="BN553" s="91"/>
      <c r="BO553" s="91"/>
      <c r="BP553" s="91"/>
      <c r="BQ553" s="91"/>
      <c r="BR553" s="91"/>
      <c r="BS553" s="91"/>
      <c r="BT553" s="91"/>
      <c r="BU553" s="91"/>
      <c r="BV553" s="91"/>
      <c r="BW553" s="90"/>
      <c r="BX553" s="90"/>
      <c r="BY553" s="90"/>
      <c r="BZ553" s="92"/>
      <c r="CA553" s="92"/>
      <c r="CB553" s="92"/>
      <c r="CC553" s="92"/>
      <c r="CD553" s="92"/>
      <c r="CE553" s="92"/>
      <c r="CF553" s="92"/>
      <c r="CG553" s="92"/>
      <c r="CH553" s="92"/>
      <c r="CI553" s="92"/>
      <c r="CJ553" s="92"/>
      <c r="CK553" s="92"/>
      <c r="CL553" s="92"/>
      <c r="CM553" s="92"/>
      <c r="CN553" s="92"/>
      <c r="CO553" s="92"/>
      <c r="CP553" s="92"/>
      <c r="CQ553" s="92"/>
      <c r="CR553" s="92"/>
      <c r="CS553" s="53" t="s">
        <v>4914</v>
      </c>
      <c r="CT553" s="92"/>
      <c r="CU553" s="92"/>
      <c r="CV553" s="92"/>
      <c r="CW553" s="92"/>
      <c r="CX553" s="92"/>
      <c r="CY553" s="92"/>
      <c r="CZ553" s="92"/>
      <c r="DA553" s="92"/>
      <c r="DB553" s="92"/>
      <c r="DC553" s="92"/>
      <c r="DD553" s="92"/>
      <c r="DE553" s="92"/>
    </row>
    <row r="554" spans="34:109" hidden="1">
      <c r="AH554" s="90"/>
      <c r="AI554" s="90"/>
      <c r="AJ554" s="90"/>
      <c r="AK554" s="90"/>
      <c r="AL554" s="47" t="str">
        <f t="shared" si="16"/>
        <v/>
      </c>
      <c r="AM554" s="47" t="str">
        <f t="shared" si="17"/>
        <v/>
      </c>
      <c r="AO554" s="90"/>
      <c r="AP554" s="43">
        <v>552</v>
      </c>
      <c r="AQ554" s="91"/>
      <c r="AR554" s="91"/>
      <c r="AS554" s="91"/>
      <c r="AT554" s="91"/>
      <c r="AU554" s="91"/>
      <c r="AV554" s="91"/>
      <c r="AW554" s="91"/>
      <c r="AX554" s="91"/>
      <c r="AY554" s="91"/>
      <c r="AZ554" s="91"/>
      <c r="BA554" s="91"/>
      <c r="BB554" s="91"/>
      <c r="BC554" s="91"/>
      <c r="BD554" s="91"/>
      <c r="BE554" s="91"/>
      <c r="BF554" s="91"/>
      <c r="BG554" s="91"/>
      <c r="BH554" s="91"/>
      <c r="BI554" s="91"/>
      <c r="BJ554" s="51" t="s">
        <v>4915</v>
      </c>
      <c r="BK554" s="91"/>
      <c r="BL554" s="91"/>
      <c r="BM554" s="91"/>
      <c r="BN554" s="91"/>
      <c r="BO554" s="91"/>
      <c r="BP554" s="91"/>
      <c r="BQ554" s="91"/>
      <c r="BR554" s="91"/>
      <c r="BS554" s="91"/>
      <c r="BT554" s="91"/>
      <c r="BU554" s="91"/>
      <c r="BV554" s="91"/>
      <c r="BW554" s="90"/>
      <c r="BX554" s="90"/>
      <c r="BY554" s="90"/>
      <c r="BZ554" s="92"/>
      <c r="CA554" s="92"/>
      <c r="CB554" s="92"/>
      <c r="CC554" s="92"/>
      <c r="CD554" s="92"/>
      <c r="CE554" s="92"/>
      <c r="CF554" s="92"/>
      <c r="CG554" s="92"/>
      <c r="CH554" s="92"/>
      <c r="CI554" s="92"/>
      <c r="CJ554" s="92"/>
      <c r="CK554" s="92"/>
      <c r="CL554" s="92"/>
      <c r="CM554" s="92"/>
      <c r="CN554" s="92"/>
      <c r="CO554" s="92"/>
      <c r="CP554" s="92"/>
      <c r="CQ554" s="92"/>
      <c r="CR554" s="92"/>
      <c r="CS554" s="53" t="s">
        <v>4916</v>
      </c>
      <c r="CT554" s="92"/>
      <c r="CU554" s="92"/>
      <c r="CV554" s="92"/>
      <c r="CW554" s="92"/>
      <c r="CX554" s="92"/>
      <c r="CY554" s="92"/>
      <c r="CZ554" s="92"/>
      <c r="DA554" s="92"/>
      <c r="DB554" s="92"/>
      <c r="DC554" s="92"/>
      <c r="DD554" s="92"/>
      <c r="DE554" s="92"/>
    </row>
    <row r="555" spans="34:109" hidden="1">
      <c r="AH555" s="90"/>
      <c r="AI555" s="90"/>
      <c r="AJ555" s="90"/>
      <c r="AK555" s="90"/>
      <c r="AL555" s="47" t="str">
        <f t="shared" si="16"/>
        <v/>
      </c>
      <c r="AM555" s="47" t="str">
        <f t="shared" si="17"/>
        <v/>
      </c>
      <c r="AO555" s="90"/>
      <c r="AP555" s="43">
        <v>553</v>
      </c>
      <c r="AQ555" s="91"/>
      <c r="AR555" s="91"/>
      <c r="AS555" s="91"/>
      <c r="AT555" s="91"/>
      <c r="AU555" s="91"/>
      <c r="AV555" s="91"/>
      <c r="AW555" s="91"/>
      <c r="AX555" s="91"/>
      <c r="AY555" s="91"/>
      <c r="AZ555" s="91"/>
      <c r="BA555" s="91"/>
      <c r="BB555" s="91"/>
      <c r="BC555" s="91"/>
      <c r="BD555" s="91"/>
      <c r="BE555" s="91"/>
      <c r="BF555" s="91"/>
      <c r="BG555" s="91"/>
      <c r="BH555" s="91"/>
      <c r="BI555" s="91"/>
      <c r="BJ555" s="51" t="s">
        <v>4917</v>
      </c>
      <c r="BK555" s="91"/>
      <c r="BL555" s="91"/>
      <c r="BM555" s="91"/>
      <c r="BN555" s="91"/>
      <c r="BO555" s="91"/>
      <c r="BP555" s="91"/>
      <c r="BQ555" s="91"/>
      <c r="BR555" s="91"/>
      <c r="BS555" s="91"/>
      <c r="BT555" s="91"/>
      <c r="BU555" s="91"/>
      <c r="BV555" s="91"/>
      <c r="BW555" s="90"/>
      <c r="BX555" s="90"/>
      <c r="BY555" s="90"/>
      <c r="BZ555" s="92"/>
      <c r="CA555" s="92"/>
      <c r="CB555" s="92"/>
      <c r="CC555" s="92"/>
      <c r="CD555" s="92"/>
      <c r="CE555" s="92"/>
      <c r="CF555" s="92"/>
      <c r="CG555" s="92"/>
      <c r="CH555" s="92"/>
      <c r="CI555" s="92"/>
      <c r="CJ555" s="92"/>
      <c r="CK555" s="92"/>
      <c r="CL555" s="92"/>
      <c r="CM555" s="92"/>
      <c r="CN555" s="92"/>
      <c r="CO555" s="92"/>
      <c r="CP555" s="92"/>
      <c r="CQ555" s="92"/>
      <c r="CR555" s="92"/>
      <c r="CS555" s="53" t="s">
        <v>4918</v>
      </c>
      <c r="CT555" s="92"/>
      <c r="CU555" s="92"/>
      <c r="CV555" s="92"/>
      <c r="CW555" s="92"/>
      <c r="CX555" s="92"/>
      <c r="CY555" s="92"/>
      <c r="CZ555" s="92"/>
      <c r="DA555" s="92"/>
      <c r="DB555" s="92"/>
      <c r="DC555" s="92"/>
      <c r="DD555" s="92"/>
      <c r="DE555" s="92"/>
    </row>
    <row r="556" spans="34:109" hidden="1">
      <c r="AH556" s="90"/>
      <c r="AI556" s="90"/>
      <c r="AJ556" s="90"/>
      <c r="AK556" s="90"/>
      <c r="AL556" s="47" t="str">
        <f t="shared" si="16"/>
        <v/>
      </c>
      <c r="AM556" s="47" t="str">
        <f t="shared" si="17"/>
        <v/>
      </c>
      <c r="AO556" s="90"/>
      <c r="AP556" s="43">
        <v>554</v>
      </c>
      <c r="AQ556" s="91"/>
      <c r="AR556" s="91"/>
      <c r="AS556" s="91"/>
      <c r="AT556" s="91"/>
      <c r="AU556" s="91"/>
      <c r="AV556" s="91"/>
      <c r="AW556" s="91"/>
      <c r="AX556" s="91"/>
      <c r="AY556" s="91"/>
      <c r="AZ556" s="91"/>
      <c r="BA556" s="91"/>
      <c r="BB556" s="91"/>
      <c r="BC556" s="91"/>
      <c r="BD556" s="91"/>
      <c r="BE556" s="91"/>
      <c r="BF556" s="91"/>
      <c r="BG556" s="91"/>
      <c r="BH556" s="91"/>
      <c r="BI556" s="91"/>
      <c r="BJ556" s="51" t="s">
        <v>4919</v>
      </c>
      <c r="BK556" s="91"/>
      <c r="BL556" s="91"/>
      <c r="BM556" s="91"/>
      <c r="BN556" s="91"/>
      <c r="BO556" s="91"/>
      <c r="BP556" s="91"/>
      <c r="BQ556" s="91"/>
      <c r="BR556" s="91"/>
      <c r="BS556" s="91"/>
      <c r="BT556" s="91"/>
      <c r="BU556" s="91"/>
      <c r="BV556" s="91"/>
      <c r="BW556" s="90"/>
      <c r="BX556" s="90"/>
      <c r="BY556" s="90"/>
      <c r="BZ556" s="92"/>
      <c r="CA556" s="92"/>
      <c r="CB556" s="92"/>
      <c r="CC556" s="92"/>
      <c r="CD556" s="92"/>
      <c r="CE556" s="92"/>
      <c r="CF556" s="92"/>
      <c r="CG556" s="92"/>
      <c r="CH556" s="92"/>
      <c r="CI556" s="92"/>
      <c r="CJ556" s="92"/>
      <c r="CK556" s="92"/>
      <c r="CL556" s="92"/>
      <c r="CM556" s="92"/>
      <c r="CN556" s="92"/>
      <c r="CO556" s="92"/>
      <c r="CP556" s="92"/>
      <c r="CQ556" s="92"/>
      <c r="CR556" s="92"/>
      <c r="CS556" s="53" t="s">
        <v>4920</v>
      </c>
      <c r="CT556" s="92"/>
      <c r="CU556" s="92"/>
      <c r="CV556" s="92"/>
      <c r="CW556" s="92"/>
      <c r="CX556" s="92"/>
      <c r="CY556" s="92"/>
      <c r="CZ556" s="92"/>
      <c r="DA556" s="92"/>
      <c r="DB556" s="92"/>
      <c r="DC556" s="92"/>
      <c r="DD556" s="92"/>
      <c r="DE556" s="92"/>
    </row>
    <row r="557" spans="34:109" hidden="1">
      <c r="AH557" s="90"/>
      <c r="AI557" s="90"/>
      <c r="AJ557" s="90"/>
      <c r="AK557" s="90"/>
      <c r="AL557" s="47" t="str">
        <f t="shared" si="16"/>
        <v/>
      </c>
      <c r="AM557" s="47" t="str">
        <f t="shared" si="17"/>
        <v/>
      </c>
      <c r="AO557" s="90"/>
      <c r="AP557" s="43">
        <v>555</v>
      </c>
      <c r="AQ557" s="91"/>
      <c r="AR557" s="91"/>
      <c r="AS557" s="91"/>
      <c r="AT557" s="91"/>
      <c r="AU557" s="91"/>
      <c r="AV557" s="91"/>
      <c r="AW557" s="91"/>
      <c r="AX557" s="91"/>
      <c r="AY557" s="91"/>
      <c r="AZ557" s="91"/>
      <c r="BA557" s="91"/>
      <c r="BB557" s="91"/>
      <c r="BC557" s="91"/>
      <c r="BD557" s="91"/>
      <c r="BE557" s="91"/>
      <c r="BF557" s="91"/>
      <c r="BG557" s="91"/>
      <c r="BH557" s="91"/>
      <c r="BI557" s="91"/>
      <c r="BJ557" s="51" t="s">
        <v>4921</v>
      </c>
      <c r="BK557" s="91"/>
      <c r="BL557" s="91"/>
      <c r="BM557" s="91"/>
      <c r="BN557" s="91"/>
      <c r="BO557" s="91"/>
      <c r="BP557" s="91"/>
      <c r="BQ557" s="91"/>
      <c r="BR557" s="91"/>
      <c r="BS557" s="91"/>
      <c r="BT557" s="91"/>
      <c r="BU557" s="91"/>
      <c r="BV557" s="91"/>
      <c r="BW557" s="90"/>
      <c r="BX557" s="90"/>
      <c r="BY557" s="90"/>
      <c r="BZ557" s="92"/>
      <c r="CA557" s="92"/>
      <c r="CB557" s="92"/>
      <c r="CC557" s="92"/>
      <c r="CD557" s="92"/>
      <c r="CE557" s="92"/>
      <c r="CF557" s="92"/>
      <c r="CG557" s="92"/>
      <c r="CH557" s="92"/>
      <c r="CI557" s="92"/>
      <c r="CJ557" s="92"/>
      <c r="CK557" s="92"/>
      <c r="CL557" s="92"/>
      <c r="CM557" s="92"/>
      <c r="CN557" s="92"/>
      <c r="CO557" s="92"/>
      <c r="CP557" s="92"/>
      <c r="CQ557" s="92"/>
      <c r="CR557" s="92"/>
      <c r="CS557" s="53" t="s">
        <v>4922</v>
      </c>
      <c r="CT557" s="92"/>
      <c r="CU557" s="92"/>
      <c r="CV557" s="92"/>
      <c r="CW557" s="92"/>
      <c r="CX557" s="92"/>
      <c r="CY557" s="92"/>
      <c r="CZ557" s="92"/>
      <c r="DA557" s="92"/>
      <c r="DB557" s="92"/>
      <c r="DC557" s="92"/>
      <c r="DD557" s="92"/>
      <c r="DE557" s="92"/>
    </row>
    <row r="558" spans="34:109" hidden="1">
      <c r="AH558" s="90"/>
      <c r="AI558" s="90"/>
      <c r="AJ558" s="90"/>
      <c r="AK558" s="90"/>
      <c r="AL558" s="47" t="str">
        <f t="shared" si="16"/>
        <v/>
      </c>
      <c r="AM558" s="47" t="str">
        <f t="shared" si="17"/>
        <v/>
      </c>
      <c r="AO558" s="90"/>
      <c r="AP558" s="43">
        <v>556</v>
      </c>
      <c r="AQ558" s="91"/>
      <c r="AR558" s="91"/>
      <c r="AS558" s="91"/>
      <c r="AT558" s="91"/>
      <c r="AU558" s="91"/>
      <c r="AV558" s="91"/>
      <c r="AW558" s="91"/>
      <c r="AX558" s="91"/>
      <c r="AY558" s="91"/>
      <c r="AZ558" s="91"/>
      <c r="BA558" s="91"/>
      <c r="BB558" s="91"/>
      <c r="BC558" s="91"/>
      <c r="BD558" s="91"/>
      <c r="BE558" s="91"/>
      <c r="BF558" s="91"/>
      <c r="BG558" s="91"/>
      <c r="BH558" s="91"/>
      <c r="BI558" s="91"/>
      <c r="BJ558" s="51" t="s">
        <v>4923</v>
      </c>
      <c r="BK558" s="91"/>
      <c r="BL558" s="91"/>
      <c r="BM558" s="91"/>
      <c r="BN558" s="91"/>
      <c r="BO558" s="91"/>
      <c r="BP558" s="91"/>
      <c r="BQ558" s="91"/>
      <c r="BR558" s="91"/>
      <c r="BS558" s="91"/>
      <c r="BT558" s="91"/>
      <c r="BU558" s="91"/>
      <c r="BV558" s="91"/>
      <c r="BW558" s="90"/>
      <c r="BX558" s="90"/>
      <c r="BY558" s="90"/>
      <c r="BZ558" s="92"/>
      <c r="CA558" s="92"/>
      <c r="CB558" s="92"/>
      <c r="CC558" s="92"/>
      <c r="CD558" s="92"/>
      <c r="CE558" s="92"/>
      <c r="CF558" s="92"/>
      <c r="CG558" s="92"/>
      <c r="CH558" s="92"/>
      <c r="CI558" s="92"/>
      <c r="CJ558" s="92"/>
      <c r="CK558" s="92"/>
      <c r="CL558" s="92"/>
      <c r="CM558" s="92"/>
      <c r="CN558" s="92"/>
      <c r="CO558" s="92"/>
      <c r="CP558" s="92"/>
      <c r="CQ558" s="92"/>
      <c r="CR558" s="92"/>
      <c r="CS558" s="53" t="s">
        <v>4924</v>
      </c>
      <c r="CT558" s="92"/>
      <c r="CU558" s="92"/>
      <c r="CV558" s="92"/>
      <c r="CW558" s="92"/>
      <c r="CX558" s="92"/>
      <c r="CY558" s="92"/>
      <c r="CZ558" s="92"/>
      <c r="DA558" s="92"/>
      <c r="DB558" s="92"/>
      <c r="DC558" s="92"/>
      <c r="DD558" s="92"/>
      <c r="DE558" s="92"/>
    </row>
    <row r="559" spans="34:109" hidden="1">
      <c r="AH559" s="90"/>
      <c r="AI559" s="90"/>
      <c r="AJ559" s="90"/>
      <c r="AK559" s="90"/>
      <c r="AL559" s="47" t="str">
        <f t="shared" si="16"/>
        <v/>
      </c>
      <c r="AM559" s="47" t="str">
        <f t="shared" si="17"/>
        <v/>
      </c>
      <c r="AO559" s="90"/>
      <c r="AP559" s="43">
        <v>557</v>
      </c>
      <c r="AQ559" s="91"/>
      <c r="AR559" s="91"/>
      <c r="AS559" s="91"/>
      <c r="AT559" s="91"/>
      <c r="AU559" s="91"/>
      <c r="AV559" s="91"/>
      <c r="AW559" s="91"/>
      <c r="AX559" s="91"/>
      <c r="AY559" s="91"/>
      <c r="AZ559" s="91"/>
      <c r="BA559" s="91"/>
      <c r="BB559" s="91"/>
      <c r="BC559" s="91"/>
      <c r="BD559" s="91"/>
      <c r="BE559" s="91"/>
      <c r="BF559" s="91"/>
      <c r="BG559" s="91"/>
      <c r="BH559" s="91"/>
      <c r="BI559" s="91"/>
      <c r="BJ559" s="51" t="s">
        <v>4925</v>
      </c>
      <c r="BK559" s="91"/>
      <c r="BL559" s="91"/>
      <c r="BM559" s="91"/>
      <c r="BN559" s="91"/>
      <c r="BO559" s="91"/>
      <c r="BP559" s="91"/>
      <c r="BQ559" s="91"/>
      <c r="BR559" s="91"/>
      <c r="BS559" s="91"/>
      <c r="BT559" s="91"/>
      <c r="BU559" s="91"/>
      <c r="BV559" s="91"/>
      <c r="BW559" s="90"/>
      <c r="BX559" s="90"/>
      <c r="BY559" s="90"/>
      <c r="BZ559" s="92"/>
      <c r="CA559" s="92"/>
      <c r="CB559" s="92"/>
      <c r="CC559" s="92"/>
      <c r="CD559" s="92"/>
      <c r="CE559" s="92"/>
      <c r="CF559" s="92"/>
      <c r="CG559" s="92"/>
      <c r="CH559" s="92"/>
      <c r="CI559" s="92"/>
      <c r="CJ559" s="92"/>
      <c r="CK559" s="92"/>
      <c r="CL559" s="92"/>
      <c r="CM559" s="92"/>
      <c r="CN559" s="92"/>
      <c r="CO559" s="92"/>
      <c r="CP559" s="92"/>
      <c r="CQ559" s="92"/>
      <c r="CR559" s="92"/>
      <c r="CS559" s="53" t="s">
        <v>4926</v>
      </c>
      <c r="CT559" s="92"/>
      <c r="CU559" s="92"/>
      <c r="CV559" s="92"/>
      <c r="CW559" s="92"/>
      <c r="CX559" s="92"/>
      <c r="CY559" s="92"/>
      <c r="CZ559" s="92"/>
      <c r="DA559" s="92"/>
      <c r="DB559" s="92"/>
      <c r="DC559" s="92"/>
      <c r="DD559" s="92"/>
      <c r="DE559" s="92"/>
    </row>
    <row r="560" spans="34:109" hidden="1">
      <c r="AH560" s="90"/>
      <c r="AI560" s="90"/>
      <c r="AJ560" s="90"/>
      <c r="AK560" s="90"/>
      <c r="AL560" s="47" t="str">
        <f t="shared" si="16"/>
        <v/>
      </c>
      <c r="AM560" s="47" t="str">
        <f t="shared" si="17"/>
        <v/>
      </c>
      <c r="AO560" s="90"/>
      <c r="AP560" s="43">
        <v>558</v>
      </c>
      <c r="AQ560" s="91"/>
      <c r="AR560" s="91"/>
      <c r="AS560" s="91"/>
      <c r="AT560" s="91"/>
      <c r="AU560" s="91"/>
      <c r="AV560" s="91"/>
      <c r="AW560" s="91"/>
      <c r="AX560" s="91"/>
      <c r="AY560" s="91"/>
      <c r="AZ560" s="91"/>
      <c r="BA560" s="91"/>
      <c r="BB560" s="91"/>
      <c r="BC560" s="91"/>
      <c r="BD560" s="91"/>
      <c r="BE560" s="91"/>
      <c r="BF560" s="91"/>
      <c r="BG560" s="91"/>
      <c r="BH560" s="91"/>
      <c r="BI560" s="91"/>
      <c r="BJ560" s="51" t="s">
        <v>4927</v>
      </c>
      <c r="BK560" s="91"/>
      <c r="BL560" s="91"/>
      <c r="BM560" s="91"/>
      <c r="BN560" s="91"/>
      <c r="BO560" s="91"/>
      <c r="BP560" s="91"/>
      <c r="BQ560" s="91"/>
      <c r="BR560" s="91"/>
      <c r="BS560" s="91"/>
      <c r="BT560" s="91"/>
      <c r="BU560" s="91"/>
      <c r="BV560" s="91"/>
      <c r="BW560" s="90"/>
      <c r="BX560" s="90"/>
      <c r="BY560" s="90"/>
      <c r="BZ560" s="92"/>
      <c r="CA560" s="92"/>
      <c r="CB560" s="92"/>
      <c r="CC560" s="92"/>
      <c r="CD560" s="92"/>
      <c r="CE560" s="92"/>
      <c r="CF560" s="92"/>
      <c r="CG560" s="92"/>
      <c r="CH560" s="92"/>
      <c r="CI560" s="92"/>
      <c r="CJ560" s="92"/>
      <c r="CK560" s="92"/>
      <c r="CL560" s="92"/>
      <c r="CM560" s="92"/>
      <c r="CN560" s="92"/>
      <c r="CO560" s="92"/>
      <c r="CP560" s="92"/>
      <c r="CQ560" s="92"/>
      <c r="CR560" s="92"/>
      <c r="CS560" s="53" t="s">
        <v>4928</v>
      </c>
      <c r="CT560" s="92"/>
      <c r="CU560" s="92"/>
      <c r="CV560" s="92"/>
      <c r="CW560" s="92"/>
      <c r="CX560" s="92"/>
      <c r="CY560" s="92"/>
      <c r="CZ560" s="92"/>
      <c r="DA560" s="92"/>
      <c r="DB560" s="92"/>
      <c r="DC560" s="92"/>
      <c r="DD560" s="92"/>
      <c r="DE560" s="92"/>
    </row>
    <row r="561" spans="34:109" hidden="1">
      <c r="AH561" s="90"/>
      <c r="AI561" s="90"/>
      <c r="AJ561" s="90"/>
      <c r="AK561" s="90"/>
      <c r="AL561" s="47" t="str">
        <f t="shared" si="16"/>
        <v/>
      </c>
      <c r="AM561" s="47" t="str">
        <f t="shared" si="17"/>
        <v/>
      </c>
      <c r="AO561" s="90"/>
      <c r="AP561" s="43">
        <v>559</v>
      </c>
      <c r="AQ561" s="91"/>
      <c r="AR561" s="91"/>
      <c r="AS561" s="91"/>
      <c r="AT561" s="91"/>
      <c r="AU561" s="91"/>
      <c r="AV561" s="91"/>
      <c r="AW561" s="91"/>
      <c r="AX561" s="91"/>
      <c r="AY561" s="91"/>
      <c r="AZ561" s="91"/>
      <c r="BA561" s="91"/>
      <c r="BB561" s="91"/>
      <c r="BC561" s="91"/>
      <c r="BD561" s="91"/>
      <c r="BE561" s="91"/>
      <c r="BF561" s="91"/>
      <c r="BG561" s="91"/>
      <c r="BH561" s="91"/>
      <c r="BI561" s="91"/>
      <c r="BJ561" s="51" t="s">
        <v>4929</v>
      </c>
      <c r="BK561" s="91"/>
      <c r="BL561" s="91"/>
      <c r="BM561" s="91"/>
      <c r="BN561" s="91"/>
      <c r="BO561" s="91"/>
      <c r="BP561" s="91"/>
      <c r="BQ561" s="91"/>
      <c r="BR561" s="91"/>
      <c r="BS561" s="91"/>
      <c r="BT561" s="91"/>
      <c r="BU561" s="91"/>
      <c r="BV561" s="91"/>
      <c r="BW561" s="90"/>
      <c r="BX561" s="90"/>
      <c r="BY561" s="90"/>
      <c r="BZ561" s="92"/>
      <c r="CA561" s="92"/>
      <c r="CB561" s="92"/>
      <c r="CC561" s="92"/>
      <c r="CD561" s="92"/>
      <c r="CE561" s="92"/>
      <c r="CF561" s="92"/>
      <c r="CG561" s="92"/>
      <c r="CH561" s="92"/>
      <c r="CI561" s="92"/>
      <c r="CJ561" s="92"/>
      <c r="CK561" s="92"/>
      <c r="CL561" s="92"/>
      <c r="CM561" s="92"/>
      <c r="CN561" s="92"/>
      <c r="CO561" s="92"/>
      <c r="CP561" s="92"/>
      <c r="CQ561" s="92"/>
      <c r="CR561" s="92"/>
      <c r="CS561" s="53" t="s">
        <v>4930</v>
      </c>
      <c r="CT561" s="92"/>
      <c r="CU561" s="92"/>
      <c r="CV561" s="92"/>
      <c r="CW561" s="92"/>
      <c r="CX561" s="92"/>
      <c r="CY561" s="92"/>
      <c r="CZ561" s="92"/>
      <c r="DA561" s="92"/>
      <c r="DB561" s="92"/>
      <c r="DC561" s="92"/>
      <c r="DD561" s="92"/>
      <c r="DE561" s="92"/>
    </row>
    <row r="562" spans="34:109" hidden="1">
      <c r="AH562" s="90"/>
      <c r="AI562" s="90"/>
      <c r="AJ562" s="90"/>
      <c r="AK562" s="90"/>
      <c r="AL562" s="47" t="str">
        <f t="shared" si="16"/>
        <v/>
      </c>
      <c r="AM562" s="47" t="str">
        <f t="shared" si="17"/>
        <v/>
      </c>
      <c r="AO562" s="90"/>
      <c r="AP562" s="43">
        <v>560</v>
      </c>
      <c r="AQ562" s="91"/>
      <c r="AR562" s="91"/>
      <c r="AS562" s="91"/>
      <c r="AT562" s="91"/>
      <c r="AU562" s="91"/>
      <c r="AV562" s="91"/>
      <c r="AW562" s="91"/>
      <c r="AX562" s="91"/>
      <c r="AY562" s="91"/>
      <c r="AZ562" s="91"/>
      <c r="BA562" s="91"/>
      <c r="BB562" s="91"/>
      <c r="BC562" s="91"/>
      <c r="BD562" s="91"/>
      <c r="BE562" s="91"/>
      <c r="BF562" s="91"/>
      <c r="BG562" s="91"/>
      <c r="BH562" s="91"/>
      <c r="BI562" s="91"/>
      <c r="BJ562" s="51" t="s">
        <v>4931</v>
      </c>
      <c r="BK562" s="91"/>
      <c r="BL562" s="91"/>
      <c r="BM562" s="91"/>
      <c r="BN562" s="91"/>
      <c r="BO562" s="91"/>
      <c r="BP562" s="91"/>
      <c r="BQ562" s="91"/>
      <c r="BR562" s="91"/>
      <c r="BS562" s="91"/>
      <c r="BT562" s="91"/>
      <c r="BU562" s="91"/>
      <c r="BV562" s="91"/>
      <c r="BW562" s="90"/>
      <c r="BX562" s="90"/>
      <c r="BY562" s="90"/>
      <c r="BZ562" s="92"/>
      <c r="CA562" s="92"/>
      <c r="CB562" s="92"/>
      <c r="CC562" s="92"/>
      <c r="CD562" s="92"/>
      <c r="CE562" s="92"/>
      <c r="CF562" s="92"/>
      <c r="CG562" s="92"/>
      <c r="CH562" s="92"/>
      <c r="CI562" s="92"/>
      <c r="CJ562" s="92"/>
      <c r="CK562" s="92"/>
      <c r="CL562" s="92"/>
      <c r="CM562" s="92"/>
      <c r="CN562" s="92"/>
      <c r="CO562" s="92"/>
      <c r="CP562" s="92"/>
      <c r="CQ562" s="92"/>
      <c r="CR562" s="92"/>
      <c r="CS562" s="53" t="s">
        <v>4932</v>
      </c>
      <c r="CT562" s="92"/>
      <c r="CU562" s="92"/>
      <c r="CV562" s="92"/>
      <c r="CW562" s="92"/>
      <c r="CX562" s="92"/>
      <c r="CY562" s="92"/>
      <c r="CZ562" s="92"/>
      <c r="DA562" s="92"/>
      <c r="DB562" s="92"/>
      <c r="DC562" s="92"/>
      <c r="DD562" s="92"/>
      <c r="DE562" s="92"/>
    </row>
    <row r="563" spans="34:109" hidden="1">
      <c r="AH563" s="90"/>
      <c r="AI563" s="90"/>
      <c r="AJ563" s="90"/>
      <c r="AK563" s="90"/>
      <c r="AL563" s="47" t="str">
        <f t="shared" si="16"/>
        <v/>
      </c>
      <c r="AM563" s="47" t="str">
        <f t="shared" si="17"/>
        <v/>
      </c>
      <c r="AO563" s="90"/>
      <c r="AP563" s="43">
        <v>561</v>
      </c>
      <c r="AQ563" s="91"/>
      <c r="AR563" s="91"/>
      <c r="AS563" s="91"/>
      <c r="AT563" s="91"/>
      <c r="AU563" s="91"/>
      <c r="AV563" s="91"/>
      <c r="AW563" s="91"/>
      <c r="AX563" s="91"/>
      <c r="AY563" s="91"/>
      <c r="AZ563" s="91"/>
      <c r="BA563" s="91"/>
      <c r="BB563" s="91"/>
      <c r="BC563" s="91"/>
      <c r="BD563" s="91"/>
      <c r="BE563" s="91"/>
      <c r="BF563" s="91"/>
      <c r="BG563" s="91"/>
      <c r="BH563" s="91"/>
      <c r="BI563" s="91"/>
      <c r="BJ563" s="51" t="s">
        <v>4933</v>
      </c>
      <c r="BK563" s="91"/>
      <c r="BL563" s="91"/>
      <c r="BM563" s="91"/>
      <c r="BN563" s="91"/>
      <c r="BO563" s="91"/>
      <c r="BP563" s="91"/>
      <c r="BQ563" s="91"/>
      <c r="BR563" s="91"/>
      <c r="BS563" s="91"/>
      <c r="BT563" s="91"/>
      <c r="BU563" s="91"/>
      <c r="BV563" s="91"/>
      <c r="BW563" s="90"/>
      <c r="BX563" s="90"/>
      <c r="BY563" s="90"/>
      <c r="BZ563" s="92"/>
      <c r="CA563" s="92"/>
      <c r="CB563" s="92"/>
      <c r="CC563" s="92"/>
      <c r="CD563" s="92"/>
      <c r="CE563" s="92"/>
      <c r="CF563" s="92"/>
      <c r="CG563" s="92"/>
      <c r="CH563" s="92"/>
      <c r="CI563" s="92"/>
      <c r="CJ563" s="92"/>
      <c r="CK563" s="92"/>
      <c r="CL563" s="92"/>
      <c r="CM563" s="92"/>
      <c r="CN563" s="92"/>
      <c r="CO563" s="92"/>
      <c r="CP563" s="92"/>
      <c r="CQ563" s="92"/>
      <c r="CR563" s="92"/>
      <c r="CS563" s="53" t="s">
        <v>4934</v>
      </c>
      <c r="CT563" s="92"/>
      <c r="CU563" s="92"/>
      <c r="CV563" s="92"/>
      <c r="CW563" s="92"/>
      <c r="CX563" s="92"/>
      <c r="CY563" s="92"/>
      <c r="CZ563" s="92"/>
      <c r="DA563" s="92"/>
      <c r="DB563" s="92"/>
      <c r="DC563" s="92"/>
      <c r="DD563" s="92"/>
      <c r="DE563" s="92"/>
    </row>
    <row r="564" spans="34:109" hidden="1">
      <c r="AH564" s="90"/>
      <c r="AI564" s="90"/>
      <c r="AJ564" s="90"/>
      <c r="AK564" s="90"/>
      <c r="AL564" s="47" t="str">
        <f t="shared" si="16"/>
        <v/>
      </c>
      <c r="AM564" s="47" t="str">
        <f t="shared" si="17"/>
        <v/>
      </c>
      <c r="AO564" s="90"/>
      <c r="AP564" s="43">
        <v>562</v>
      </c>
      <c r="AQ564" s="91"/>
      <c r="AR564" s="91"/>
      <c r="AS564" s="91"/>
      <c r="AT564" s="91"/>
      <c r="AU564" s="91"/>
      <c r="AV564" s="91"/>
      <c r="AW564" s="91"/>
      <c r="AX564" s="91"/>
      <c r="AY564" s="91"/>
      <c r="AZ564" s="91"/>
      <c r="BA564" s="91"/>
      <c r="BB564" s="91"/>
      <c r="BC564" s="91"/>
      <c r="BD564" s="91"/>
      <c r="BE564" s="91"/>
      <c r="BF564" s="91"/>
      <c r="BG564" s="91"/>
      <c r="BH564" s="91"/>
      <c r="BI564" s="91"/>
      <c r="BJ564" s="51" t="s">
        <v>4935</v>
      </c>
      <c r="BK564" s="91"/>
      <c r="BL564" s="91"/>
      <c r="BM564" s="91"/>
      <c r="BN564" s="91"/>
      <c r="BO564" s="91"/>
      <c r="BP564" s="91"/>
      <c r="BQ564" s="91"/>
      <c r="BR564" s="91"/>
      <c r="BS564" s="91"/>
      <c r="BT564" s="91"/>
      <c r="BU564" s="91"/>
      <c r="BV564" s="91"/>
      <c r="BW564" s="90"/>
      <c r="BX564" s="90"/>
      <c r="BY564" s="90"/>
      <c r="BZ564" s="92"/>
      <c r="CA564" s="92"/>
      <c r="CB564" s="92"/>
      <c r="CC564" s="92"/>
      <c r="CD564" s="92"/>
      <c r="CE564" s="92"/>
      <c r="CF564" s="92"/>
      <c r="CG564" s="92"/>
      <c r="CH564" s="92"/>
      <c r="CI564" s="92"/>
      <c r="CJ564" s="92"/>
      <c r="CK564" s="92"/>
      <c r="CL564" s="92"/>
      <c r="CM564" s="92"/>
      <c r="CN564" s="92"/>
      <c r="CO564" s="92"/>
      <c r="CP564" s="92"/>
      <c r="CQ564" s="92"/>
      <c r="CR564" s="92"/>
      <c r="CS564" s="53" t="s">
        <v>4936</v>
      </c>
      <c r="CT564" s="92"/>
      <c r="CU564" s="92"/>
      <c r="CV564" s="92"/>
      <c r="CW564" s="92"/>
      <c r="CX564" s="92"/>
      <c r="CY564" s="92"/>
      <c r="CZ564" s="92"/>
      <c r="DA564" s="92"/>
      <c r="DB564" s="92"/>
      <c r="DC564" s="92"/>
      <c r="DD564" s="92"/>
      <c r="DE564" s="92"/>
    </row>
    <row r="565" spans="34:109" hidden="1">
      <c r="AH565" s="90"/>
      <c r="AI565" s="90"/>
      <c r="AJ565" s="90"/>
      <c r="AK565" s="90"/>
      <c r="AL565" s="47" t="str">
        <f t="shared" si="16"/>
        <v/>
      </c>
      <c r="AM565" s="47" t="str">
        <f t="shared" si="17"/>
        <v/>
      </c>
      <c r="AO565" s="90"/>
      <c r="AP565" s="43">
        <v>563</v>
      </c>
      <c r="AQ565" s="91"/>
      <c r="AR565" s="91"/>
      <c r="AS565" s="91"/>
      <c r="AT565" s="91"/>
      <c r="AU565" s="91"/>
      <c r="AV565" s="91"/>
      <c r="AW565" s="91"/>
      <c r="AX565" s="91"/>
      <c r="AY565" s="91"/>
      <c r="AZ565" s="91"/>
      <c r="BA565" s="91"/>
      <c r="BB565" s="91"/>
      <c r="BC565" s="91"/>
      <c r="BD565" s="91"/>
      <c r="BE565" s="91"/>
      <c r="BF565" s="91"/>
      <c r="BG565" s="91"/>
      <c r="BH565" s="91"/>
      <c r="BI565" s="91"/>
      <c r="BJ565" s="51" t="s">
        <v>4937</v>
      </c>
      <c r="BK565" s="91"/>
      <c r="BL565" s="91"/>
      <c r="BM565" s="91"/>
      <c r="BN565" s="91"/>
      <c r="BO565" s="91"/>
      <c r="BP565" s="91"/>
      <c r="BQ565" s="91"/>
      <c r="BR565" s="91"/>
      <c r="BS565" s="91"/>
      <c r="BT565" s="91"/>
      <c r="BU565" s="91"/>
      <c r="BV565" s="91"/>
      <c r="BW565" s="90"/>
      <c r="BX565" s="90"/>
      <c r="BY565" s="90"/>
      <c r="BZ565" s="92"/>
      <c r="CA565" s="92"/>
      <c r="CB565" s="92"/>
      <c r="CC565" s="92"/>
      <c r="CD565" s="92"/>
      <c r="CE565" s="92"/>
      <c r="CF565" s="92"/>
      <c r="CG565" s="92"/>
      <c r="CH565" s="92"/>
      <c r="CI565" s="92"/>
      <c r="CJ565" s="92"/>
      <c r="CK565" s="92"/>
      <c r="CL565" s="92"/>
      <c r="CM565" s="92"/>
      <c r="CN565" s="92"/>
      <c r="CO565" s="92"/>
      <c r="CP565" s="92"/>
      <c r="CQ565" s="92"/>
      <c r="CR565" s="92"/>
      <c r="CS565" s="53" t="s">
        <v>4938</v>
      </c>
      <c r="CT565" s="92"/>
      <c r="CU565" s="92"/>
      <c r="CV565" s="92"/>
      <c r="CW565" s="92"/>
      <c r="CX565" s="92"/>
      <c r="CY565" s="92"/>
      <c r="CZ565" s="92"/>
      <c r="DA565" s="92"/>
      <c r="DB565" s="92"/>
      <c r="DC565" s="92"/>
      <c r="DD565" s="92"/>
      <c r="DE565" s="92"/>
    </row>
    <row r="566" spans="34:109" hidden="1">
      <c r="AH566" s="90"/>
      <c r="AI566" s="90"/>
      <c r="AJ566" s="90"/>
      <c r="AK566" s="90"/>
      <c r="AL566" s="47" t="str">
        <f t="shared" si="16"/>
        <v/>
      </c>
      <c r="AM566" s="47" t="str">
        <f t="shared" si="17"/>
        <v/>
      </c>
      <c r="AO566" s="90"/>
      <c r="AP566" s="43">
        <v>564</v>
      </c>
      <c r="AQ566" s="91"/>
      <c r="AR566" s="91"/>
      <c r="AS566" s="91"/>
      <c r="AT566" s="91"/>
      <c r="AU566" s="91"/>
      <c r="AV566" s="91"/>
      <c r="AW566" s="91"/>
      <c r="AX566" s="91"/>
      <c r="AY566" s="91"/>
      <c r="AZ566" s="91"/>
      <c r="BA566" s="91"/>
      <c r="BB566" s="91"/>
      <c r="BC566" s="91"/>
      <c r="BD566" s="91"/>
      <c r="BE566" s="91"/>
      <c r="BF566" s="91"/>
      <c r="BG566" s="91"/>
      <c r="BH566" s="91"/>
      <c r="BI566" s="91"/>
      <c r="BJ566" s="51" t="s">
        <v>4939</v>
      </c>
      <c r="BK566" s="91"/>
      <c r="BL566" s="91"/>
      <c r="BM566" s="91"/>
      <c r="BN566" s="91"/>
      <c r="BO566" s="91"/>
      <c r="BP566" s="91"/>
      <c r="BQ566" s="91"/>
      <c r="BR566" s="91"/>
      <c r="BS566" s="91"/>
      <c r="BT566" s="91"/>
      <c r="BU566" s="91"/>
      <c r="BV566" s="91"/>
      <c r="BW566" s="90"/>
      <c r="BX566" s="90"/>
      <c r="BY566" s="90"/>
      <c r="BZ566" s="92"/>
      <c r="CA566" s="92"/>
      <c r="CB566" s="92"/>
      <c r="CC566" s="92"/>
      <c r="CD566" s="92"/>
      <c r="CE566" s="92"/>
      <c r="CF566" s="92"/>
      <c r="CG566" s="92"/>
      <c r="CH566" s="92"/>
      <c r="CI566" s="92"/>
      <c r="CJ566" s="92"/>
      <c r="CK566" s="92"/>
      <c r="CL566" s="92"/>
      <c r="CM566" s="92"/>
      <c r="CN566" s="92"/>
      <c r="CO566" s="92"/>
      <c r="CP566" s="92"/>
      <c r="CQ566" s="92"/>
      <c r="CR566" s="92"/>
      <c r="CS566" s="53" t="s">
        <v>4940</v>
      </c>
      <c r="CT566" s="92"/>
      <c r="CU566" s="92"/>
      <c r="CV566" s="92"/>
      <c r="CW566" s="92"/>
      <c r="CX566" s="92"/>
      <c r="CY566" s="92"/>
      <c r="CZ566" s="92"/>
      <c r="DA566" s="92"/>
      <c r="DB566" s="92"/>
      <c r="DC566" s="92"/>
      <c r="DD566" s="92"/>
      <c r="DE566" s="92"/>
    </row>
    <row r="567" spans="34:109" hidden="1">
      <c r="AH567" s="90"/>
      <c r="AI567" s="90"/>
      <c r="AJ567" s="90"/>
      <c r="AK567" s="90"/>
      <c r="AL567" s="47" t="str">
        <f t="shared" si="16"/>
        <v/>
      </c>
      <c r="AM567" s="47" t="str">
        <f t="shared" si="17"/>
        <v/>
      </c>
      <c r="AO567" s="90"/>
      <c r="AP567" s="43">
        <v>565</v>
      </c>
      <c r="AQ567" s="91"/>
      <c r="AR567" s="91"/>
      <c r="AS567" s="91"/>
      <c r="AT567" s="91"/>
      <c r="AU567" s="91"/>
      <c r="AV567" s="91"/>
      <c r="AW567" s="91"/>
      <c r="AX567" s="91"/>
      <c r="AY567" s="91"/>
      <c r="AZ567" s="91"/>
      <c r="BA567" s="91"/>
      <c r="BB567" s="91"/>
      <c r="BC567" s="91"/>
      <c r="BD567" s="91"/>
      <c r="BE567" s="91"/>
      <c r="BF567" s="91"/>
      <c r="BG567" s="91"/>
      <c r="BH567" s="91"/>
      <c r="BI567" s="91"/>
      <c r="BJ567" s="51" t="s">
        <v>4941</v>
      </c>
      <c r="BK567" s="91"/>
      <c r="BL567" s="91"/>
      <c r="BM567" s="91"/>
      <c r="BN567" s="91"/>
      <c r="BO567" s="91"/>
      <c r="BP567" s="91"/>
      <c r="BQ567" s="91"/>
      <c r="BR567" s="91"/>
      <c r="BS567" s="91"/>
      <c r="BT567" s="91"/>
      <c r="BU567" s="91"/>
      <c r="BV567" s="91"/>
      <c r="BW567" s="90"/>
      <c r="BX567" s="90"/>
      <c r="BY567" s="90"/>
      <c r="BZ567" s="92"/>
      <c r="CA567" s="92"/>
      <c r="CB567" s="92"/>
      <c r="CC567" s="92"/>
      <c r="CD567" s="92"/>
      <c r="CE567" s="92"/>
      <c r="CF567" s="92"/>
      <c r="CG567" s="92"/>
      <c r="CH567" s="92"/>
      <c r="CI567" s="92"/>
      <c r="CJ567" s="92"/>
      <c r="CK567" s="92"/>
      <c r="CL567" s="92"/>
      <c r="CM567" s="92"/>
      <c r="CN567" s="92"/>
      <c r="CO567" s="92"/>
      <c r="CP567" s="92"/>
      <c r="CQ567" s="92"/>
      <c r="CR567" s="92"/>
      <c r="CS567" s="53" t="s">
        <v>4942</v>
      </c>
      <c r="CT567" s="92"/>
      <c r="CU567" s="92"/>
      <c r="CV567" s="92"/>
      <c r="CW567" s="92"/>
      <c r="CX567" s="92"/>
      <c r="CY567" s="92"/>
      <c r="CZ567" s="92"/>
      <c r="DA567" s="92"/>
      <c r="DB567" s="92"/>
      <c r="DC567" s="92"/>
      <c r="DD567" s="92"/>
      <c r="DE567" s="92"/>
    </row>
    <row r="568" spans="34:109" hidden="1">
      <c r="AH568" s="90"/>
      <c r="AI568" s="90"/>
      <c r="AJ568" s="90"/>
      <c r="AK568" s="90"/>
      <c r="AL568" s="47" t="str">
        <f t="shared" si="16"/>
        <v/>
      </c>
      <c r="AM568" s="47" t="str">
        <f t="shared" si="17"/>
        <v/>
      </c>
      <c r="AO568" s="90"/>
      <c r="AP568" s="43">
        <v>566</v>
      </c>
      <c r="AQ568" s="91"/>
      <c r="AR568" s="91"/>
      <c r="AS568" s="91"/>
      <c r="AT568" s="91"/>
      <c r="AU568" s="91"/>
      <c r="AV568" s="91"/>
      <c r="AW568" s="91"/>
      <c r="AX568" s="91"/>
      <c r="AY568" s="91"/>
      <c r="AZ568" s="91"/>
      <c r="BA568" s="91"/>
      <c r="BB568" s="91"/>
      <c r="BC568" s="91"/>
      <c r="BD568" s="91"/>
      <c r="BE568" s="91"/>
      <c r="BF568" s="91"/>
      <c r="BG568" s="91"/>
      <c r="BH568" s="91"/>
      <c r="BI568" s="91"/>
      <c r="BJ568" s="51" t="s">
        <v>4943</v>
      </c>
      <c r="BK568" s="91"/>
      <c r="BL568" s="91"/>
      <c r="BM568" s="91"/>
      <c r="BN568" s="91"/>
      <c r="BO568" s="91"/>
      <c r="BP568" s="91"/>
      <c r="BQ568" s="91"/>
      <c r="BR568" s="91"/>
      <c r="BS568" s="91"/>
      <c r="BT568" s="91"/>
      <c r="BU568" s="91"/>
      <c r="BV568" s="91"/>
      <c r="BW568" s="90"/>
      <c r="BX568" s="90"/>
      <c r="BY568" s="90"/>
      <c r="BZ568" s="92"/>
      <c r="CA568" s="92"/>
      <c r="CB568" s="92"/>
      <c r="CC568" s="92"/>
      <c r="CD568" s="92"/>
      <c r="CE568" s="92"/>
      <c r="CF568" s="92"/>
      <c r="CG568" s="92"/>
      <c r="CH568" s="92"/>
      <c r="CI568" s="92"/>
      <c r="CJ568" s="92"/>
      <c r="CK568" s="92"/>
      <c r="CL568" s="92"/>
      <c r="CM568" s="92"/>
      <c r="CN568" s="92"/>
      <c r="CO568" s="92"/>
      <c r="CP568" s="92"/>
      <c r="CQ568" s="92"/>
      <c r="CR568" s="92"/>
      <c r="CS568" s="53" t="s">
        <v>4944</v>
      </c>
      <c r="CT568" s="92"/>
      <c r="CU568" s="92"/>
      <c r="CV568" s="92"/>
      <c r="CW568" s="92"/>
      <c r="CX568" s="92"/>
      <c r="CY568" s="92"/>
      <c r="CZ568" s="92"/>
      <c r="DA568" s="92"/>
      <c r="DB568" s="92"/>
      <c r="DC568" s="92"/>
      <c r="DD568" s="92"/>
      <c r="DE568" s="92"/>
    </row>
    <row r="569" spans="34:109" hidden="1">
      <c r="AH569" s="90"/>
      <c r="AI569" s="90"/>
      <c r="AJ569" s="90"/>
      <c r="AK569" s="90"/>
      <c r="AL569" s="47" t="str">
        <f t="shared" si="16"/>
        <v/>
      </c>
      <c r="AM569" s="47" t="str">
        <f t="shared" si="17"/>
        <v/>
      </c>
      <c r="AO569" s="90"/>
      <c r="AP569" s="43">
        <v>567</v>
      </c>
      <c r="AQ569" s="91"/>
      <c r="AR569" s="91"/>
      <c r="AS569" s="91"/>
      <c r="AT569" s="91"/>
      <c r="AU569" s="91"/>
      <c r="AV569" s="91"/>
      <c r="AW569" s="91"/>
      <c r="AX569" s="91"/>
      <c r="AY569" s="91"/>
      <c r="AZ569" s="91"/>
      <c r="BA569" s="91"/>
      <c r="BB569" s="91"/>
      <c r="BC569" s="91"/>
      <c r="BD569" s="91"/>
      <c r="BE569" s="91"/>
      <c r="BF569" s="91"/>
      <c r="BG569" s="91"/>
      <c r="BH569" s="91"/>
      <c r="BI569" s="91"/>
      <c r="BJ569" s="51" t="s">
        <v>4945</v>
      </c>
      <c r="BK569" s="91"/>
      <c r="BL569" s="91"/>
      <c r="BM569" s="91"/>
      <c r="BN569" s="91"/>
      <c r="BO569" s="91"/>
      <c r="BP569" s="91"/>
      <c r="BQ569" s="91"/>
      <c r="BR569" s="91"/>
      <c r="BS569" s="91"/>
      <c r="BT569" s="91"/>
      <c r="BU569" s="91"/>
      <c r="BV569" s="91"/>
      <c r="BW569" s="90"/>
      <c r="BX569" s="90"/>
      <c r="BY569" s="90"/>
      <c r="BZ569" s="92"/>
      <c r="CA569" s="92"/>
      <c r="CB569" s="92"/>
      <c r="CC569" s="92"/>
      <c r="CD569" s="92"/>
      <c r="CE569" s="92"/>
      <c r="CF569" s="92"/>
      <c r="CG569" s="92"/>
      <c r="CH569" s="92"/>
      <c r="CI569" s="92"/>
      <c r="CJ569" s="92"/>
      <c r="CK569" s="92"/>
      <c r="CL569" s="92"/>
      <c r="CM569" s="92"/>
      <c r="CN569" s="92"/>
      <c r="CO569" s="92"/>
      <c r="CP569" s="92"/>
      <c r="CQ569" s="92"/>
      <c r="CR569" s="92"/>
      <c r="CS569" s="53" t="s">
        <v>4946</v>
      </c>
      <c r="CT569" s="92"/>
      <c r="CU569" s="92"/>
      <c r="CV569" s="92"/>
      <c r="CW569" s="92"/>
      <c r="CX569" s="92"/>
      <c r="CY569" s="92"/>
      <c r="CZ569" s="92"/>
      <c r="DA569" s="92"/>
      <c r="DB569" s="92"/>
      <c r="DC569" s="92"/>
      <c r="DD569" s="92"/>
      <c r="DE569" s="92"/>
    </row>
    <row r="570" spans="34:109" hidden="1">
      <c r="AH570" s="90"/>
      <c r="AI570" s="90"/>
      <c r="AJ570" s="90"/>
      <c r="AK570" s="90"/>
      <c r="AL570" s="47" t="str">
        <f t="shared" si="16"/>
        <v/>
      </c>
      <c r="AM570" s="47" t="str">
        <f t="shared" si="17"/>
        <v/>
      </c>
      <c r="AO570" s="90"/>
      <c r="AP570" s="43">
        <v>568</v>
      </c>
      <c r="AQ570" s="91"/>
      <c r="AR570" s="91"/>
      <c r="AS570" s="91"/>
      <c r="AT570" s="91"/>
      <c r="AU570" s="91"/>
      <c r="AV570" s="91"/>
      <c r="AW570" s="91"/>
      <c r="AX570" s="91"/>
      <c r="AY570" s="91"/>
      <c r="AZ570" s="91"/>
      <c r="BA570" s="91"/>
      <c r="BB570" s="91"/>
      <c r="BC570" s="91"/>
      <c r="BD570" s="91"/>
      <c r="BE570" s="91"/>
      <c r="BF570" s="91"/>
      <c r="BG570" s="91"/>
      <c r="BH570" s="91"/>
      <c r="BI570" s="91"/>
      <c r="BJ570" s="51" t="s">
        <v>4947</v>
      </c>
      <c r="BK570" s="91"/>
      <c r="BL570" s="91"/>
      <c r="BM570" s="91"/>
      <c r="BN570" s="91"/>
      <c r="BO570" s="91"/>
      <c r="BP570" s="91"/>
      <c r="BQ570" s="91"/>
      <c r="BR570" s="91"/>
      <c r="BS570" s="91"/>
      <c r="BT570" s="91"/>
      <c r="BU570" s="91"/>
      <c r="BV570" s="91"/>
      <c r="BW570" s="90"/>
      <c r="BX570" s="90"/>
      <c r="BY570" s="90"/>
      <c r="BZ570" s="92"/>
      <c r="CA570" s="92"/>
      <c r="CB570" s="92"/>
      <c r="CC570" s="92"/>
      <c r="CD570" s="92"/>
      <c r="CE570" s="92"/>
      <c r="CF570" s="92"/>
      <c r="CG570" s="92"/>
      <c r="CH570" s="92"/>
      <c r="CI570" s="92"/>
      <c r="CJ570" s="92"/>
      <c r="CK570" s="92"/>
      <c r="CL570" s="92"/>
      <c r="CM570" s="92"/>
      <c r="CN570" s="92"/>
      <c r="CO570" s="92"/>
      <c r="CP570" s="92"/>
      <c r="CQ570" s="92"/>
      <c r="CR570" s="92"/>
      <c r="CS570" s="53" t="s">
        <v>4948</v>
      </c>
      <c r="CT570" s="92"/>
      <c r="CU570" s="92"/>
      <c r="CV570" s="92"/>
      <c r="CW570" s="92"/>
      <c r="CX570" s="92"/>
      <c r="CY570" s="92"/>
      <c r="CZ570" s="92"/>
      <c r="DA570" s="92"/>
      <c r="DB570" s="92"/>
      <c r="DC570" s="92"/>
      <c r="DD570" s="92"/>
      <c r="DE570" s="92"/>
    </row>
    <row r="571" spans="34:109" hidden="1">
      <c r="AH571" s="43"/>
      <c r="AI571" s="43"/>
      <c r="AJ571" s="43"/>
      <c r="AK571" s="43"/>
      <c r="AL571" s="47" t="str">
        <f t="shared" si="16"/>
        <v/>
      </c>
      <c r="AM571" s="47" t="str">
        <f t="shared" si="17"/>
        <v/>
      </c>
      <c r="AO571" s="90"/>
      <c r="AP571" s="43">
        <v>569</v>
      </c>
      <c r="AQ571" s="91"/>
      <c r="AR571" s="91"/>
      <c r="AS571" s="91"/>
      <c r="AT571" s="91"/>
      <c r="AU571" s="91"/>
      <c r="AV571" s="91"/>
      <c r="AW571" s="91"/>
      <c r="AX571" s="91"/>
      <c r="AY571" s="91"/>
      <c r="AZ571" s="91"/>
      <c r="BA571" s="91"/>
      <c r="BB571" s="91"/>
      <c r="BC571" s="91"/>
      <c r="BD571" s="91"/>
      <c r="BE571" s="91"/>
      <c r="BF571" s="91"/>
      <c r="BG571" s="91"/>
      <c r="BH571" s="91"/>
      <c r="BI571" s="91"/>
      <c r="BJ571" s="51" t="s">
        <v>4949</v>
      </c>
      <c r="BK571" s="91"/>
      <c r="BL571" s="91"/>
      <c r="BM571" s="91"/>
      <c r="BN571" s="91"/>
      <c r="BO571" s="91"/>
      <c r="BP571" s="91"/>
      <c r="BQ571" s="91"/>
      <c r="BR571" s="91"/>
      <c r="BS571" s="91"/>
      <c r="BT571" s="91"/>
      <c r="BU571" s="91"/>
      <c r="BV571" s="91"/>
      <c r="BW571" s="90"/>
      <c r="BX571" s="90"/>
      <c r="BY571" s="90"/>
      <c r="BZ571" s="92"/>
      <c r="CA571" s="92"/>
      <c r="CB571" s="92"/>
      <c r="CC571" s="92"/>
      <c r="CD571" s="92"/>
      <c r="CE571" s="92"/>
      <c r="CF571" s="92"/>
      <c r="CG571" s="92"/>
      <c r="CH571" s="92"/>
      <c r="CI571" s="92"/>
      <c r="CJ571" s="92"/>
      <c r="CK571" s="92"/>
      <c r="CL571" s="92"/>
      <c r="CM571" s="92"/>
      <c r="CN571" s="92"/>
      <c r="CO571" s="92"/>
      <c r="CP571" s="92"/>
      <c r="CQ571" s="92"/>
      <c r="CR571" s="92"/>
      <c r="CS571" s="53" t="s">
        <v>4950</v>
      </c>
      <c r="CT571" s="92"/>
      <c r="CU571" s="92"/>
      <c r="CV571" s="92"/>
      <c r="CW571" s="92"/>
      <c r="CX571" s="92"/>
      <c r="CY571" s="92"/>
      <c r="CZ571" s="92"/>
      <c r="DA571" s="92"/>
      <c r="DB571" s="92"/>
      <c r="DC571" s="92"/>
      <c r="DD571" s="92"/>
      <c r="DE571" s="92"/>
    </row>
    <row r="572" spans="34:109" hidden="1">
      <c r="AH572" s="43"/>
      <c r="AI572" s="43"/>
      <c r="AJ572" s="43"/>
      <c r="AK572" s="43"/>
      <c r="AL572" s="47" t="str">
        <f t="shared" si="16"/>
        <v/>
      </c>
      <c r="AM572" s="47" t="str">
        <f t="shared" si="17"/>
        <v/>
      </c>
      <c r="AO572" s="90"/>
      <c r="AP572" s="43">
        <v>570</v>
      </c>
      <c r="AQ572" s="91"/>
      <c r="AR572" s="91"/>
      <c r="AS572" s="91"/>
      <c r="AT572" s="91"/>
      <c r="AU572" s="91"/>
      <c r="AV572" s="91"/>
      <c r="AW572" s="91"/>
      <c r="AX572" s="91"/>
      <c r="AY572" s="91"/>
      <c r="AZ572" s="91"/>
      <c r="BA572" s="91"/>
      <c r="BB572" s="91"/>
      <c r="BC572" s="91"/>
      <c r="BD572" s="91"/>
      <c r="BE572" s="91"/>
      <c r="BF572" s="91"/>
      <c r="BG572" s="91"/>
      <c r="BH572" s="91"/>
      <c r="BI572" s="91"/>
      <c r="BJ572" s="51" t="s">
        <v>4951</v>
      </c>
      <c r="BK572" s="91"/>
      <c r="BL572" s="91"/>
      <c r="BM572" s="91"/>
      <c r="BN572" s="91"/>
      <c r="BO572" s="91"/>
      <c r="BP572" s="91"/>
      <c r="BQ572" s="91"/>
      <c r="BR572" s="91"/>
      <c r="BS572" s="91"/>
      <c r="BT572" s="91"/>
      <c r="BU572" s="91"/>
      <c r="BV572" s="91"/>
      <c r="BW572" s="90"/>
      <c r="BX572" s="90"/>
      <c r="BY572" s="90"/>
      <c r="BZ572" s="92"/>
      <c r="CA572" s="92"/>
      <c r="CB572" s="92"/>
      <c r="CC572" s="92"/>
      <c r="CD572" s="92"/>
      <c r="CE572" s="92"/>
      <c r="CF572" s="92"/>
      <c r="CG572" s="92"/>
      <c r="CH572" s="92"/>
      <c r="CI572" s="92"/>
      <c r="CJ572" s="92"/>
      <c r="CK572" s="92"/>
      <c r="CL572" s="92"/>
      <c r="CM572" s="92"/>
      <c r="CN572" s="92"/>
      <c r="CO572" s="92"/>
      <c r="CP572" s="92"/>
      <c r="CQ572" s="92"/>
      <c r="CR572" s="92"/>
      <c r="CS572" s="53" t="s">
        <v>4952</v>
      </c>
      <c r="CT572" s="92"/>
      <c r="CU572" s="92"/>
      <c r="CV572" s="92"/>
      <c r="CW572" s="92"/>
      <c r="CX572" s="92"/>
      <c r="CY572" s="92"/>
      <c r="CZ572" s="92"/>
      <c r="DA572" s="92"/>
      <c r="DB572" s="92"/>
      <c r="DC572" s="92"/>
      <c r="DD572" s="92"/>
      <c r="DE572" s="92"/>
    </row>
    <row r="573" spans="34:109" hidden="1">
      <c r="AL573" s="47" t="str">
        <f t="shared" si="16"/>
        <v/>
      </c>
      <c r="AM573" s="47" t="str">
        <f t="shared" si="17"/>
        <v/>
      </c>
      <c r="AO573" s="90"/>
      <c r="AP573" s="43">
        <v>571</v>
      </c>
      <c r="AQ573" s="91"/>
      <c r="AR573" s="91"/>
      <c r="AS573" s="91"/>
      <c r="AT573" s="91"/>
      <c r="AU573" s="91"/>
      <c r="AV573" s="91"/>
      <c r="AW573" s="91"/>
      <c r="AX573" s="91"/>
      <c r="AY573" s="91"/>
      <c r="AZ573" s="91"/>
      <c r="BA573" s="91"/>
      <c r="BB573" s="91"/>
      <c r="BC573" s="91"/>
      <c r="BD573" s="91"/>
      <c r="BE573" s="91"/>
      <c r="BF573" s="91"/>
      <c r="BG573" s="91"/>
      <c r="BH573" s="91"/>
      <c r="BI573" s="91"/>
      <c r="BJ573" s="51" t="s">
        <v>4953</v>
      </c>
      <c r="BK573" s="91"/>
      <c r="BL573" s="91"/>
      <c r="BM573" s="91"/>
      <c r="BN573" s="91"/>
      <c r="BO573" s="91"/>
      <c r="BP573" s="91"/>
      <c r="BQ573" s="91"/>
      <c r="BR573" s="91"/>
      <c r="BS573" s="91"/>
      <c r="BT573" s="91"/>
      <c r="BU573" s="91"/>
      <c r="BV573" s="91"/>
      <c r="BW573" s="90"/>
      <c r="BX573" s="90"/>
      <c r="BY573" s="90"/>
      <c r="BZ573" s="92"/>
      <c r="CA573" s="92"/>
      <c r="CB573" s="92"/>
      <c r="CC573" s="92"/>
      <c r="CD573" s="92"/>
      <c r="CE573" s="92"/>
      <c r="CF573" s="92"/>
      <c r="CG573" s="92"/>
      <c r="CH573" s="92"/>
      <c r="CI573" s="92"/>
      <c r="CJ573" s="92"/>
      <c r="CK573" s="92"/>
      <c r="CL573" s="92"/>
      <c r="CM573" s="92"/>
      <c r="CN573" s="92"/>
      <c r="CO573" s="92"/>
      <c r="CP573" s="92"/>
      <c r="CQ573" s="92"/>
      <c r="CR573" s="92"/>
      <c r="CS573" s="53" t="s">
        <v>4954</v>
      </c>
      <c r="CT573" s="92"/>
      <c r="CU573" s="92"/>
      <c r="CV573" s="92"/>
      <c r="CW573" s="92"/>
      <c r="CX573" s="92"/>
      <c r="CY573" s="92"/>
      <c r="CZ573" s="92"/>
      <c r="DA573" s="92"/>
      <c r="DB573" s="92"/>
      <c r="DC573" s="92"/>
      <c r="DD573" s="92"/>
      <c r="DE573" s="92"/>
    </row>
    <row r="574" spans="34:109" hidden="1">
      <c r="AL574" s="138" t="str">
        <f t="shared" si="16"/>
        <v/>
      </c>
      <c r="AM574" s="138" t="str">
        <f t="shared" si="17"/>
        <v/>
      </c>
      <c r="AO574" s="90"/>
      <c r="AP574" s="43">
        <v>572</v>
      </c>
      <c r="AQ574" s="91"/>
      <c r="AR574" s="91"/>
      <c r="AS574" s="91"/>
      <c r="AT574" s="91"/>
      <c r="AU574" s="91"/>
      <c r="AV574" s="91"/>
      <c r="AW574" s="91"/>
      <c r="AX574" s="91"/>
      <c r="AY574" s="91"/>
      <c r="AZ574" s="91"/>
      <c r="BA574" s="91"/>
      <c r="BB574" s="91"/>
      <c r="BC574" s="91"/>
      <c r="BD574" s="91"/>
      <c r="BE574" s="91"/>
      <c r="BF574" s="91"/>
      <c r="BG574" s="91"/>
      <c r="BH574" s="91"/>
      <c r="BI574" s="91"/>
      <c r="BJ574" s="91">
        <v>20999</v>
      </c>
      <c r="BK574" s="91"/>
      <c r="BL574" s="91"/>
      <c r="BM574" s="91"/>
      <c r="BN574" s="91"/>
      <c r="BO574" s="91"/>
      <c r="BP574" s="91"/>
      <c r="BQ574" s="91"/>
      <c r="BR574" s="91"/>
      <c r="BS574" s="91"/>
      <c r="BT574" s="91"/>
      <c r="BU574" s="91"/>
      <c r="BV574" s="91"/>
      <c r="BW574" s="90"/>
      <c r="BX574" s="90"/>
      <c r="BY574" s="90"/>
      <c r="BZ574" s="92"/>
      <c r="CA574" s="92"/>
      <c r="CB574" s="92"/>
      <c r="CC574" s="92"/>
      <c r="CD574" s="92"/>
      <c r="CE574" s="92"/>
      <c r="CF574" s="92"/>
      <c r="CG574" s="92"/>
      <c r="CH574" s="92"/>
      <c r="CI574" s="92"/>
      <c r="CJ574" s="92"/>
      <c r="CK574" s="92"/>
      <c r="CL574" s="92"/>
      <c r="CM574" s="92"/>
      <c r="CN574" s="92"/>
      <c r="CO574" s="92"/>
      <c r="CP574" s="92"/>
      <c r="CQ574" s="92"/>
      <c r="CR574" s="92"/>
      <c r="CS574" s="53" t="s">
        <v>401</v>
      </c>
      <c r="CT574" s="92"/>
      <c r="CU574" s="92"/>
      <c r="CV574" s="92"/>
      <c r="CW574" s="92"/>
      <c r="CX574" s="92"/>
      <c r="CY574" s="92"/>
      <c r="CZ574" s="92"/>
      <c r="DA574" s="92"/>
      <c r="DB574" s="92"/>
      <c r="DC574" s="92"/>
      <c r="DD574" s="92"/>
      <c r="DE574" s="92"/>
    </row>
  </sheetData>
  <sheetProtection algorithmName="SHA-512" hashValue="d1uRRXflUQvcLTgYbhBg5VWKeN+Xs6rcAzT2RqGITqn7vsYaA1bA37ADjzu3Jf9m292NxPfoHWZipK9XY3zH6A==" saltValue="zBm+1Bj/eDRX0debghHBFw==" spinCount="100000" sheet="1" objects="1" scenarios="1"/>
  <mergeCells count="69">
    <mergeCell ref="B10:L10"/>
    <mergeCell ref="N10:O10"/>
    <mergeCell ref="B1:AD1"/>
    <mergeCell ref="B3:AD3"/>
    <mergeCell ref="B5:AD5"/>
    <mergeCell ref="B7:AD7"/>
    <mergeCell ref="AA9:AD9"/>
    <mergeCell ref="C38:AC38"/>
    <mergeCell ref="C13:AC13"/>
    <mergeCell ref="C16:AC16"/>
    <mergeCell ref="C18:AC18"/>
    <mergeCell ref="C20:AC20"/>
    <mergeCell ref="C22:AC22"/>
    <mergeCell ref="C25:AC25"/>
    <mergeCell ref="C28:AC28"/>
    <mergeCell ref="C30:AC30"/>
    <mergeCell ref="C32:AC32"/>
    <mergeCell ref="D34:AC34"/>
    <mergeCell ref="C36:AC36"/>
    <mergeCell ref="D62:AC62"/>
    <mergeCell ref="C40:AC40"/>
    <mergeCell ref="C42:AC42"/>
    <mergeCell ref="C44:AC44"/>
    <mergeCell ref="C46:AC46"/>
    <mergeCell ref="D48:AC48"/>
    <mergeCell ref="C50:AC50"/>
    <mergeCell ref="C52:AC52"/>
    <mergeCell ref="C54:AC54"/>
    <mergeCell ref="C56:AC56"/>
    <mergeCell ref="D58:AC58"/>
    <mergeCell ref="C60:AC60"/>
    <mergeCell ref="C88:AC88"/>
    <mergeCell ref="D64:AC64"/>
    <mergeCell ref="D66:AC66"/>
    <mergeCell ref="D68:AC68"/>
    <mergeCell ref="D70:AC70"/>
    <mergeCell ref="C72:AC72"/>
    <mergeCell ref="C74:AC74"/>
    <mergeCell ref="C76:AC76"/>
    <mergeCell ref="D78:AC78"/>
    <mergeCell ref="C80:AC80"/>
    <mergeCell ref="C82:AC82"/>
    <mergeCell ref="C84:AC84"/>
    <mergeCell ref="C90:AC90"/>
    <mergeCell ref="C92:AC92"/>
    <mergeCell ref="C94:AC94"/>
    <mergeCell ref="C96:AC96"/>
    <mergeCell ref="F98:J98"/>
    <mergeCell ref="K98:Z98"/>
    <mergeCell ref="H114:AC114"/>
    <mergeCell ref="F99:J99"/>
    <mergeCell ref="K99:Z99"/>
    <mergeCell ref="F100:J100"/>
    <mergeCell ref="K100:Z100"/>
    <mergeCell ref="F101:J101"/>
    <mergeCell ref="K101:Z101"/>
    <mergeCell ref="F102:J102"/>
    <mergeCell ref="K102:Z102"/>
    <mergeCell ref="C104:AC104"/>
    <mergeCell ref="D108:AC108"/>
    <mergeCell ref="D112:AC112"/>
    <mergeCell ref="G126:Q126"/>
    <mergeCell ref="U126:AC126"/>
    <mergeCell ref="H116:AC116"/>
    <mergeCell ref="C120:AC120"/>
    <mergeCell ref="G122:AC122"/>
    <mergeCell ref="K123:AC123"/>
    <mergeCell ref="G124:AC124"/>
    <mergeCell ref="I125:AC125"/>
  </mergeCells>
  <dataValidations count="2">
    <dataValidation showDropDown="1" showInputMessage="1" showErrorMessage="1" sqref="A5:AG6" xr:uid="{58C92D3D-ACC5-4A69-B0CF-C987E6F17A96}"/>
    <dataValidation type="list" allowBlank="1" showInputMessage="1" showErrorMessage="1" sqref="B10:L10" xr:uid="{4AEAC870-264F-42F5-912C-74EB045FD99E}">
      <formula1>$AH$3:$AH$35</formula1>
    </dataValidation>
  </dataValidations>
  <hyperlinks>
    <hyperlink ref="AA9:AD9" location="Índice!B11" display="Índice" xr:uid="{BD27A923-2E76-4239-95C8-B5F1F15F29CC}"/>
    <hyperlink ref="I125" r:id="rId1" xr:uid="{14436524-3D25-4F1C-9338-D040B24F99C3}"/>
  </hyperlinks>
  <printOptions horizontalCentered="1" verticalCentered="1"/>
  <pageMargins left="0.70866141732283472" right="0.70866141732283472" top="0.74803149606299213" bottom="0.74803149606299213" header="0.31496062992125984" footer="0.31496062992125984"/>
  <pageSetup scale="75" orientation="portrait" r:id="rId2"/>
  <headerFooter>
    <oddHeader>&amp;CMódulo 1 Sección X
Presentación</oddHeader>
    <oddFooter>&amp;LCenso Nacional de Gobiernos Estatales 2025&amp;R&amp;P de &amp;N</oddFooter>
  </headerFooter>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A1411F-B7A9-4235-97F3-15F8F991DB57}">
  <dimension ref="A1:AE76"/>
  <sheetViews>
    <sheetView showGridLines="0" workbookViewId="0"/>
  </sheetViews>
  <sheetFormatPr baseColWidth="10" defaultColWidth="0" defaultRowHeight="15" customHeight="1" zeroHeight="1"/>
  <cols>
    <col min="1" max="1" width="5.75" style="58" customWidth="1"/>
    <col min="2" max="30" width="3.75" style="58" customWidth="1"/>
    <col min="31" max="31" width="5.75" style="58" customWidth="1"/>
    <col min="32" max="16384" width="11.375" style="58" hidden="1"/>
  </cols>
  <sheetData>
    <row r="1" spans="1:30" ht="173.25" customHeight="1">
      <c r="A1" s="68"/>
      <c r="B1" s="290" t="s">
        <v>0</v>
      </c>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row>
    <row r="2" spans="1:30" ht="14.25"/>
    <row r="3" spans="1:30" ht="45" customHeight="1">
      <c r="A3" s="68"/>
      <c r="B3" s="291" t="s">
        <v>1</v>
      </c>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row>
    <row r="4" spans="1:30" ht="14.25">
      <c r="A4" s="68"/>
      <c r="B4" s="68"/>
      <c r="C4" s="68"/>
      <c r="D4" s="68"/>
      <c r="E4" s="68"/>
      <c r="F4" s="68"/>
      <c r="G4" s="68"/>
      <c r="H4" s="68"/>
      <c r="I4" s="68"/>
      <c r="J4" s="68"/>
      <c r="K4" s="68"/>
      <c r="L4" s="68"/>
      <c r="M4" s="68"/>
      <c r="N4" s="68"/>
      <c r="O4" s="68"/>
      <c r="P4" s="68"/>
      <c r="Q4" s="68"/>
      <c r="R4" s="68"/>
      <c r="S4" s="68"/>
      <c r="T4" s="68"/>
      <c r="U4" s="68"/>
      <c r="V4" s="68"/>
      <c r="W4" s="68"/>
      <c r="X4" s="68"/>
      <c r="Y4" s="68"/>
      <c r="Z4" s="68"/>
      <c r="AA4" s="68"/>
      <c r="AB4" s="68"/>
      <c r="AC4" s="68"/>
      <c r="AD4" s="68"/>
    </row>
    <row r="5" spans="1:30" s="55" customFormat="1" ht="45" customHeight="1">
      <c r="B5" s="291" t="s">
        <v>2</v>
      </c>
      <c r="C5" s="292"/>
      <c r="D5" s="292"/>
      <c r="E5" s="292"/>
      <c r="F5" s="292"/>
      <c r="G5" s="292"/>
      <c r="H5" s="292"/>
      <c r="I5" s="292"/>
      <c r="J5" s="292"/>
      <c r="K5" s="292"/>
      <c r="L5" s="292"/>
      <c r="M5" s="292"/>
      <c r="N5" s="292"/>
      <c r="O5" s="292"/>
      <c r="P5" s="292"/>
      <c r="Q5" s="292"/>
      <c r="R5" s="292"/>
      <c r="S5" s="292"/>
      <c r="T5" s="292"/>
      <c r="U5" s="292"/>
      <c r="V5" s="292"/>
      <c r="W5" s="292"/>
      <c r="X5" s="292"/>
      <c r="Y5" s="292"/>
      <c r="Z5" s="292"/>
      <c r="AA5" s="292"/>
      <c r="AB5" s="292"/>
      <c r="AC5" s="292"/>
      <c r="AD5" s="292"/>
    </row>
    <row r="6" spans="1:30" s="55" customFormat="1" ht="15" customHeight="1"/>
    <row r="7" spans="1:30" s="46" customFormat="1" ht="72" customHeight="1">
      <c r="A7" s="68"/>
      <c r="B7" s="346" t="s">
        <v>4955</v>
      </c>
      <c r="C7" s="346"/>
      <c r="D7" s="346"/>
      <c r="E7" s="346"/>
      <c r="F7" s="346"/>
      <c r="G7" s="346"/>
      <c r="H7" s="346"/>
      <c r="I7" s="346"/>
      <c r="J7" s="346"/>
      <c r="K7" s="346"/>
      <c r="L7" s="346"/>
      <c r="M7" s="346"/>
      <c r="N7" s="346"/>
      <c r="O7" s="346"/>
      <c r="P7" s="346"/>
      <c r="Q7" s="346"/>
      <c r="R7" s="346"/>
      <c r="S7" s="346"/>
      <c r="T7" s="346"/>
      <c r="U7" s="346"/>
      <c r="V7" s="346"/>
      <c r="W7" s="346"/>
      <c r="X7" s="346"/>
      <c r="Y7" s="346"/>
      <c r="Z7" s="346"/>
      <c r="AA7" s="346"/>
      <c r="AB7" s="346"/>
      <c r="AC7" s="346"/>
      <c r="AD7" s="346"/>
    </row>
    <row r="8" spans="1:30" ht="15" customHeight="1">
      <c r="A8" s="68"/>
      <c r="B8" s="139"/>
      <c r="C8" s="140"/>
      <c r="D8" s="140"/>
      <c r="E8" s="140"/>
      <c r="F8" s="140"/>
      <c r="G8" s="140"/>
      <c r="H8" s="140"/>
      <c r="I8" s="140"/>
      <c r="J8" s="140"/>
      <c r="K8" s="140"/>
      <c r="L8" s="140"/>
      <c r="M8" s="140"/>
      <c r="N8" s="140"/>
      <c r="O8" s="140"/>
      <c r="P8" s="140"/>
      <c r="Q8" s="140"/>
      <c r="R8" s="140"/>
      <c r="S8" s="140"/>
      <c r="T8" s="140"/>
      <c r="U8" s="140"/>
      <c r="V8" s="140"/>
      <c r="W8" s="140"/>
      <c r="X8" s="140"/>
      <c r="Y8" s="140"/>
      <c r="Z8" s="140"/>
      <c r="AA8" s="140"/>
      <c r="AB8" s="140"/>
      <c r="AC8" s="140"/>
      <c r="AD8" s="140"/>
    </row>
    <row r="9" spans="1:30" ht="15" customHeight="1" thickBot="1">
      <c r="A9" s="68"/>
      <c r="B9" s="141" t="s">
        <v>4</v>
      </c>
      <c r="C9" s="68"/>
      <c r="D9" s="68"/>
      <c r="E9" s="68"/>
      <c r="F9" s="68"/>
      <c r="G9" s="68"/>
      <c r="H9" s="68"/>
      <c r="I9" s="68"/>
      <c r="J9" s="68"/>
      <c r="K9" s="68"/>
      <c r="L9" s="68"/>
      <c r="M9" s="68"/>
      <c r="N9" s="141" t="s">
        <v>5</v>
      </c>
      <c r="O9" s="68"/>
      <c r="P9" s="68"/>
      <c r="Q9" s="68"/>
      <c r="R9" s="68"/>
      <c r="S9" s="68"/>
      <c r="T9" s="68"/>
      <c r="U9" s="68"/>
      <c r="V9" s="68"/>
      <c r="W9" s="68"/>
      <c r="X9" s="68"/>
      <c r="Y9" s="68"/>
      <c r="Z9" s="68"/>
      <c r="AA9" s="320" t="s">
        <v>3</v>
      </c>
      <c r="AB9" s="320"/>
      <c r="AC9" s="320"/>
      <c r="AD9" s="320"/>
    </row>
    <row r="10" spans="1:30" ht="15" customHeight="1" thickBot="1">
      <c r="A10" s="68"/>
      <c r="B10" s="343" t="str">
        <f>IF(Presentación!B10="","",Presentación!B10)</f>
        <v/>
      </c>
      <c r="C10" s="344"/>
      <c r="D10" s="344"/>
      <c r="E10" s="344"/>
      <c r="F10" s="344"/>
      <c r="G10" s="344"/>
      <c r="H10" s="344"/>
      <c r="I10" s="344"/>
      <c r="J10" s="344"/>
      <c r="K10" s="344"/>
      <c r="L10" s="345"/>
      <c r="M10" s="142"/>
      <c r="N10" s="343" t="str">
        <f>IF(Presentación!N10="","",Presentación!N10)</f>
        <v/>
      </c>
      <c r="O10" s="345"/>
      <c r="P10" s="68"/>
      <c r="Q10" s="68"/>
      <c r="R10" s="68"/>
      <c r="S10" s="68"/>
      <c r="T10" s="68"/>
      <c r="U10" s="68"/>
      <c r="V10" s="68"/>
      <c r="W10" s="68"/>
      <c r="X10" s="68"/>
      <c r="Y10" s="68"/>
      <c r="Z10" s="68"/>
      <c r="AA10" s="68"/>
      <c r="AB10" s="68"/>
      <c r="AC10" s="68"/>
      <c r="AD10" s="68"/>
    </row>
    <row r="11" spans="1:30" ht="15" customHeight="1" thickBot="1">
      <c r="A11" s="68"/>
      <c r="B11" s="94"/>
      <c r="C11" s="94"/>
      <c r="D11" s="94"/>
      <c r="E11" s="94"/>
      <c r="F11" s="94"/>
      <c r="G11" s="94"/>
      <c r="H11" s="94"/>
      <c r="I11" s="94"/>
      <c r="J11" s="94"/>
      <c r="K11" s="94"/>
      <c r="L11" s="94"/>
      <c r="M11" s="68"/>
      <c r="N11" s="143"/>
      <c r="O11" s="68"/>
      <c r="P11" s="68"/>
      <c r="Q11" s="68"/>
      <c r="R11" s="68"/>
      <c r="S11" s="68"/>
      <c r="T11" s="68"/>
      <c r="U11" s="68"/>
      <c r="V11" s="68"/>
      <c r="W11" s="68"/>
      <c r="X11" s="68"/>
      <c r="Y11" s="68"/>
      <c r="Z11" s="68"/>
      <c r="AA11" s="68"/>
      <c r="AB11" s="68"/>
      <c r="AC11" s="68"/>
      <c r="AD11" s="68"/>
    </row>
    <row r="12" spans="1:30" ht="15" customHeight="1" thickBot="1">
      <c r="A12" s="68"/>
      <c r="B12" s="336" t="s">
        <v>4956</v>
      </c>
      <c r="C12" s="337"/>
      <c r="D12" s="337"/>
      <c r="E12" s="337"/>
      <c r="F12" s="337"/>
      <c r="G12" s="337"/>
      <c r="H12" s="337"/>
      <c r="I12" s="337"/>
      <c r="J12" s="337"/>
      <c r="K12" s="337"/>
      <c r="L12" s="337"/>
      <c r="M12" s="337"/>
      <c r="N12" s="337"/>
      <c r="O12" s="337"/>
      <c r="P12" s="337"/>
      <c r="Q12" s="337"/>
      <c r="R12" s="338"/>
      <c r="S12" s="144"/>
      <c r="T12" s="336" t="s">
        <v>4957</v>
      </c>
      <c r="U12" s="337"/>
      <c r="V12" s="337"/>
      <c r="W12" s="337"/>
      <c r="X12" s="337"/>
      <c r="Y12" s="337"/>
      <c r="Z12" s="337"/>
      <c r="AA12" s="337"/>
      <c r="AB12" s="337"/>
      <c r="AC12" s="337"/>
      <c r="AD12" s="338"/>
    </row>
    <row r="13" spans="1:30" ht="48" customHeight="1" thickBot="1">
      <c r="A13" s="68"/>
      <c r="B13" s="145"/>
      <c r="C13" s="339" t="s">
        <v>4958</v>
      </c>
      <c r="D13" s="339"/>
      <c r="E13" s="339"/>
      <c r="F13" s="339"/>
      <c r="G13" s="339"/>
      <c r="H13" s="339"/>
      <c r="I13" s="339"/>
      <c r="J13" s="339"/>
      <c r="K13" s="339"/>
      <c r="L13" s="339"/>
      <c r="M13" s="339"/>
      <c r="N13" s="339"/>
      <c r="O13" s="339"/>
      <c r="P13" s="339"/>
      <c r="Q13" s="339"/>
      <c r="R13" s="146"/>
      <c r="S13" s="144"/>
      <c r="T13" s="340" t="s">
        <v>4959</v>
      </c>
      <c r="U13" s="341"/>
      <c r="V13" s="341"/>
      <c r="W13" s="341"/>
      <c r="X13" s="341"/>
      <c r="Y13" s="341"/>
      <c r="Z13" s="341"/>
      <c r="AA13" s="341"/>
      <c r="AB13" s="341"/>
      <c r="AC13" s="341"/>
      <c r="AD13" s="342"/>
    </row>
    <row r="14" spans="1:30" ht="15" customHeight="1">
      <c r="A14" s="68"/>
      <c r="B14" s="147"/>
      <c r="C14" s="148"/>
      <c r="D14" s="148"/>
      <c r="E14" s="148"/>
      <c r="F14" s="148"/>
      <c r="G14" s="148"/>
      <c r="H14" s="148"/>
      <c r="I14" s="148"/>
      <c r="J14" s="148"/>
      <c r="K14" s="148"/>
      <c r="L14" s="148"/>
      <c r="M14" s="148"/>
      <c r="N14" s="148"/>
      <c r="O14" s="148"/>
      <c r="P14" s="148"/>
      <c r="Q14" s="148"/>
      <c r="R14" s="149"/>
      <c r="S14" s="144"/>
      <c r="T14" s="150"/>
      <c r="U14" s="144"/>
      <c r="V14" s="144"/>
      <c r="W14" s="68"/>
      <c r="X14" s="68"/>
      <c r="Y14" s="68"/>
      <c r="Z14" s="68"/>
      <c r="AA14" s="68"/>
      <c r="AB14" s="144"/>
      <c r="AC14" s="144"/>
      <c r="AD14" s="151"/>
    </row>
    <row r="15" spans="1:30" ht="15" customHeight="1">
      <c r="A15" s="68"/>
      <c r="B15" s="150"/>
      <c r="C15" s="152" t="s">
        <v>4960</v>
      </c>
      <c r="D15" s="96"/>
      <c r="E15" s="96"/>
      <c r="F15" s="96"/>
      <c r="G15" s="96"/>
      <c r="H15" s="153"/>
      <c r="I15" s="153"/>
      <c r="J15" s="153"/>
      <c r="K15" s="153"/>
      <c r="L15" s="153"/>
      <c r="M15" s="322"/>
      <c r="N15" s="322"/>
      <c r="O15" s="322"/>
      <c r="P15" s="322"/>
      <c r="Q15" s="322"/>
      <c r="R15" s="151"/>
      <c r="S15" s="144"/>
      <c r="T15" s="150"/>
      <c r="U15" s="332" t="s">
        <v>4961</v>
      </c>
      <c r="V15" s="333"/>
      <c r="W15" s="333"/>
      <c r="X15" s="333"/>
      <c r="Y15" s="333"/>
      <c r="Z15" s="333"/>
      <c r="AA15" s="333"/>
      <c r="AB15" s="333"/>
      <c r="AC15" s="334"/>
      <c r="AD15" s="151"/>
    </row>
    <row r="16" spans="1:30" ht="15" customHeight="1">
      <c r="A16" s="68"/>
      <c r="B16" s="150"/>
      <c r="C16" s="152" t="s">
        <v>4962</v>
      </c>
      <c r="D16" s="96"/>
      <c r="E16" s="96"/>
      <c r="F16" s="322"/>
      <c r="G16" s="322"/>
      <c r="H16" s="322"/>
      <c r="I16" s="322"/>
      <c r="J16" s="322"/>
      <c r="K16" s="322"/>
      <c r="L16" s="322"/>
      <c r="M16" s="322"/>
      <c r="N16" s="322"/>
      <c r="O16" s="322"/>
      <c r="P16" s="322"/>
      <c r="Q16" s="322"/>
      <c r="R16" s="151"/>
      <c r="S16" s="144"/>
      <c r="T16" s="150"/>
      <c r="U16" s="323"/>
      <c r="V16" s="323"/>
      <c r="W16" s="323"/>
      <c r="X16" s="323"/>
      <c r="Y16" s="323"/>
      <c r="Z16" s="323"/>
      <c r="AA16" s="323"/>
      <c r="AB16" s="323"/>
      <c r="AC16" s="323"/>
      <c r="AD16" s="151"/>
    </row>
    <row r="17" spans="1:30" ht="15" customHeight="1">
      <c r="A17" s="68"/>
      <c r="B17" s="150"/>
      <c r="C17" s="152" t="s">
        <v>4963</v>
      </c>
      <c r="D17" s="96"/>
      <c r="E17" s="96"/>
      <c r="F17" s="96"/>
      <c r="G17" s="324"/>
      <c r="H17" s="324"/>
      <c r="I17" s="324"/>
      <c r="J17" s="324"/>
      <c r="K17" s="324"/>
      <c r="L17" s="324"/>
      <c r="M17" s="324"/>
      <c r="N17" s="324"/>
      <c r="O17" s="324"/>
      <c r="P17" s="324"/>
      <c r="Q17" s="324"/>
      <c r="R17" s="151"/>
      <c r="S17" s="144"/>
      <c r="T17" s="150"/>
      <c r="U17" s="323"/>
      <c r="V17" s="323"/>
      <c r="W17" s="323"/>
      <c r="X17" s="323"/>
      <c r="Y17" s="323"/>
      <c r="Z17" s="323"/>
      <c r="AA17" s="323"/>
      <c r="AB17" s="323"/>
      <c r="AC17" s="323"/>
      <c r="AD17" s="151"/>
    </row>
    <row r="18" spans="1:30" ht="15" customHeight="1">
      <c r="A18" s="68"/>
      <c r="B18" s="150"/>
      <c r="C18" s="152" t="s">
        <v>4964</v>
      </c>
      <c r="D18" s="96"/>
      <c r="E18" s="96"/>
      <c r="F18" s="96"/>
      <c r="G18" s="96"/>
      <c r="H18" s="324"/>
      <c r="I18" s="324"/>
      <c r="J18" s="324"/>
      <c r="K18" s="324"/>
      <c r="L18" s="324"/>
      <c r="M18" s="324"/>
      <c r="N18" s="324"/>
      <c r="O18" s="324"/>
      <c r="P18" s="324"/>
      <c r="Q18" s="324"/>
      <c r="R18" s="151"/>
      <c r="S18" s="144"/>
      <c r="T18" s="150"/>
      <c r="U18" s="323"/>
      <c r="V18" s="323"/>
      <c r="W18" s="323"/>
      <c r="X18" s="323"/>
      <c r="Y18" s="323"/>
      <c r="Z18" s="323"/>
      <c r="AA18" s="323"/>
      <c r="AB18" s="323"/>
      <c r="AC18" s="323"/>
      <c r="AD18" s="151"/>
    </row>
    <row r="19" spans="1:30" ht="15" customHeight="1">
      <c r="A19" s="68"/>
      <c r="B19" s="150"/>
      <c r="C19" s="152" t="s">
        <v>4965</v>
      </c>
      <c r="D19" s="96"/>
      <c r="E19" s="96"/>
      <c r="F19" s="96"/>
      <c r="G19" s="96"/>
      <c r="H19" s="324"/>
      <c r="I19" s="324"/>
      <c r="J19" s="324"/>
      <c r="K19" s="324"/>
      <c r="L19" s="324"/>
      <c r="M19" s="324"/>
      <c r="N19" s="324"/>
      <c r="O19" s="324"/>
      <c r="P19" s="324"/>
      <c r="Q19" s="324"/>
      <c r="R19" s="151"/>
      <c r="S19" s="144"/>
      <c r="T19" s="150"/>
      <c r="U19" s="323"/>
      <c r="V19" s="323"/>
      <c r="W19" s="323"/>
      <c r="X19" s="323"/>
      <c r="Y19" s="323"/>
      <c r="Z19" s="323"/>
      <c r="AA19" s="323"/>
      <c r="AB19" s="323"/>
      <c r="AC19" s="323"/>
      <c r="AD19" s="151"/>
    </row>
    <row r="20" spans="1:30" ht="15" customHeight="1">
      <c r="A20" s="68"/>
      <c r="B20" s="150"/>
      <c r="C20" s="152" t="s">
        <v>3662</v>
      </c>
      <c r="D20" s="96"/>
      <c r="E20" s="322"/>
      <c r="F20" s="322"/>
      <c r="G20" s="322"/>
      <c r="H20" s="322"/>
      <c r="I20" s="322"/>
      <c r="J20" s="322"/>
      <c r="K20" s="322"/>
      <c r="L20" s="322"/>
      <c r="M20" s="322"/>
      <c r="N20" s="322"/>
      <c r="O20" s="322"/>
      <c r="P20" s="322"/>
      <c r="Q20" s="322"/>
      <c r="R20" s="151"/>
      <c r="S20" s="144"/>
      <c r="T20" s="150"/>
      <c r="U20" s="323"/>
      <c r="V20" s="323"/>
      <c r="W20" s="323"/>
      <c r="X20" s="323"/>
      <c r="Y20" s="323"/>
      <c r="Z20" s="323"/>
      <c r="AA20" s="323"/>
      <c r="AB20" s="323"/>
      <c r="AC20" s="323"/>
      <c r="AD20" s="151"/>
    </row>
    <row r="21" spans="1:30" ht="15" customHeight="1">
      <c r="A21" s="68"/>
      <c r="B21" s="150"/>
      <c r="C21" s="152" t="s">
        <v>3687</v>
      </c>
      <c r="D21" s="96"/>
      <c r="E21" s="96"/>
      <c r="F21" s="324"/>
      <c r="G21" s="324"/>
      <c r="H21" s="324"/>
      <c r="I21" s="324"/>
      <c r="J21" s="324"/>
      <c r="K21" s="324"/>
      <c r="L21" s="324"/>
      <c r="M21" s="324"/>
      <c r="N21" s="324"/>
      <c r="O21" s="324"/>
      <c r="P21" s="324"/>
      <c r="Q21" s="324"/>
      <c r="R21" s="151"/>
      <c r="S21" s="144"/>
      <c r="T21" s="150"/>
      <c r="U21" s="323"/>
      <c r="V21" s="323"/>
      <c r="W21" s="323"/>
      <c r="X21" s="323"/>
      <c r="Y21" s="323"/>
      <c r="Z21" s="323"/>
      <c r="AA21" s="323"/>
      <c r="AB21" s="323"/>
      <c r="AC21" s="323"/>
      <c r="AD21" s="151"/>
    </row>
    <row r="22" spans="1:30" ht="15" customHeight="1">
      <c r="A22" s="68"/>
      <c r="B22" s="150"/>
      <c r="C22" s="152" t="s">
        <v>3675</v>
      </c>
      <c r="D22" s="96"/>
      <c r="E22" s="96"/>
      <c r="F22" s="154"/>
      <c r="G22" s="154"/>
      <c r="H22" s="324"/>
      <c r="I22" s="324"/>
      <c r="J22" s="324"/>
      <c r="K22" s="324"/>
      <c r="L22" s="324"/>
      <c r="M22" s="324"/>
      <c r="N22" s="324"/>
      <c r="O22" s="324"/>
      <c r="P22" s="324"/>
      <c r="Q22" s="324"/>
      <c r="R22" s="151"/>
      <c r="S22" s="144"/>
      <c r="T22" s="150"/>
      <c r="U22" s="323"/>
      <c r="V22" s="323"/>
      <c r="W22" s="323"/>
      <c r="X22" s="323"/>
      <c r="Y22" s="323"/>
      <c r="Z22" s="323"/>
      <c r="AA22" s="323"/>
      <c r="AB22" s="323"/>
      <c r="AC22" s="323"/>
      <c r="AD22" s="151"/>
    </row>
    <row r="23" spans="1:30" ht="15" customHeight="1" thickBot="1">
      <c r="A23" s="68"/>
      <c r="B23" s="155"/>
      <c r="C23" s="156"/>
      <c r="D23" s="156"/>
      <c r="E23" s="156"/>
      <c r="F23" s="156"/>
      <c r="G23" s="156"/>
      <c r="H23" s="156"/>
      <c r="I23" s="156"/>
      <c r="J23" s="156"/>
      <c r="K23" s="156"/>
      <c r="L23" s="156"/>
      <c r="M23" s="156"/>
      <c r="N23" s="156"/>
      <c r="O23" s="156"/>
      <c r="P23" s="156"/>
      <c r="Q23" s="156"/>
      <c r="R23" s="157"/>
      <c r="S23" s="144"/>
      <c r="T23" s="155"/>
      <c r="U23" s="156"/>
      <c r="V23" s="156"/>
      <c r="W23" s="156"/>
      <c r="X23" s="156"/>
      <c r="Y23" s="156"/>
      <c r="Z23" s="156"/>
      <c r="AA23" s="156"/>
      <c r="AB23" s="156"/>
      <c r="AC23" s="156"/>
      <c r="AD23" s="157"/>
    </row>
    <row r="24" spans="1:30" ht="15" customHeight="1" thickBot="1">
      <c r="A24" s="68"/>
      <c r="B24" s="68"/>
      <c r="C24" s="68"/>
      <c r="D24" s="68"/>
      <c r="E24" s="68"/>
      <c r="F24" s="68"/>
      <c r="G24" s="68"/>
      <c r="H24" s="68"/>
      <c r="I24" s="68"/>
      <c r="J24" s="68"/>
      <c r="K24" s="68"/>
      <c r="L24" s="68"/>
      <c r="M24" s="68"/>
      <c r="N24" s="68"/>
      <c r="O24" s="68"/>
      <c r="P24" s="68"/>
      <c r="Q24" s="68"/>
      <c r="R24" s="68"/>
      <c r="S24" s="68"/>
      <c r="T24" s="68"/>
      <c r="U24" s="68"/>
      <c r="V24" s="68"/>
      <c r="W24" s="68"/>
      <c r="X24" s="68"/>
      <c r="Y24" s="68"/>
      <c r="Z24" s="68"/>
      <c r="AA24" s="68"/>
      <c r="AB24" s="68"/>
      <c r="AC24" s="68"/>
      <c r="AD24" s="68"/>
    </row>
    <row r="25" spans="1:30" ht="15" customHeight="1" thickBot="1">
      <c r="A25" s="68"/>
      <c r="B25" s="325" t="s">
        <v>4966</v>
      </c>
      <c r="C25" s="326"/>
      <c r="D25" s="326"/>
      <c r="E25" s="326"/>
      <c r="F25" s="326"/>
      <c r="G25" s="326"/>
      <c r="H25" s="326"/>
      <c r="I25" s="326"/>
      <c r="J25" s="326"/>
      <c r="K25" s="326"/>
      <c r="L25" s="326"/>
      <c r="M25" s="326"/>
      <c r="N25" s="326"/>
      <c r="O25" s="326"/>
      <c r="P25" s="326"/>
      <c r="Q25" s="326"/>
      <c r="R25" s="327"/>
      <c r="S25" s="144"/>
      <c r="T25" s="325" t="s">
        <v>4957</v>
      </c>
      <c r="U25" s="326"/>
      <c r="V25" s="326"/>
      <c r="W25" s="326"/>
      <c r="X25" s="326"/>
      <c r="Y25" s="326"/>
      <c r="Z25" s="326"/>
      <c r="AA25" s="326"/>
      <c r="AB25" s="326"/>
      <c r="AC25" s="326"/>
      <c r="AD25" s="327"/>
    </row>
    <row r="26" spans="1:30" ht="48" customHeight="1" thickBot="1">
      <c r="A26" s="68"/>
      <c r="B26" s="158"/>
      <c r="C26" s="335" t="s">
        <v>4967</v>
      </c>
      <c r="D26" s="335"/>
      <c r="E26" s="335"/>
      <c r="F26" s="335"/>
      <c r="G26" s="335"/>
      <c r="H26" s="335"/>
      <c r="I26" s="335"/>
      <c r="J26" s="335"/>
      <c r="K26" s="335"/>
      <c r="L26" s="335"/>
      <c r="M26" s="335"/>
      <c r="N26" s="335"/>
      <c r="O26" s="335"/>
      <c r="P26" s="335"/>
      <c r="Q26" s="335"/>
      <c r="R26" s="159"/>
      <c r="S26" s="144"/>
      <c r="T26" s="329" t="s">
        <v>4959</v>
      </c>
      <c r="U26" s="330"/>
      <c r="V26" s="330"/>
      <c r="W26" s="330"/>
      <c r="X26" s="330"/>
      <c r="Y26" s="330"/>
      <c r="Z26" s="330"/>
      <c r="AA26" s="330"/>
      <c r="AB26" s="330"/>
      <c r="AC26" s="330"/>
      <c r="AD26" s="331"/>
    </row>
    <row r="27" spans="1:30" ht="15" customHeight="1">
      <c r="A27" s="68"/>
      <c r="B27" s="160"/>
      <c r="C27" s="161"/>
      <c r="D27" s="161"/>
      <c r="E27" s="161"/>
      <c r="F27" s="161"/>
      <c r="G27" s="161"/>
      <c r="H27" s="161"/>
      <c r="I27" s="161"/>
      <c r="J27" s="161"/>
      <c r="K27" s="161"/>
      <c r="L27" s="161"/>
      <c r="M27" s="161"/>
      <c r="N27" s="161"/>
      <c r="O27" s="161"/>
      <c r="P27" s="161"/>
      <c r="Q27" s="161"/>
      <c r="R27" s="162"/>
      <c r="S27" s="144"/>
      <c r="T27" s="163"/>
      <c r="U27" s="144"/>
      <c r="V27" s="144"/>
      <c r="W27" s="68"/>
      <c r="X27" s="68"/>
      <c r="Y27" s="68"/>
      <c r="Z27" s="68"/>
      <c r="AA27" s="68"/>
      <c r="AB27" s="144"/>
      <c r="AC27" s="144"/>
      <c r="AD27" s="164"/>
    </row>
    <row r="28" spans="1:30" ht="15" customHeight="1">
      <c r="A28" s="68"/>
      <c r="B28" s="163"/>
      <c r="C28" s="152" t="s">
        <v>4960</v>
      </c>
      <c r="D28" s="96"/>
      <c r="E28" s="96"/>
      <c r="F28" s="96"/>
      <c r="G28" s="96"/>
      <c r="H28" s="153"/>
      <c r="I28" s="153"/>
      <c r="J28" s="153"/>
      <c r="K28" s="153"/>
      <c r="L28" s="153"/>
      <c r="M28" s="322"/>
      <c r="N28" s="322"/>
      <c r="O28" s="322"/>
      <c r="P28" s="322"/>
      <c r="Q28" s="322"/>
      <c r="R28" s="164"/>
      <c r="S28" s="144"/>
      <c r="T28" s="163"/>
      <c r="U28" s="332" t="s">
        <v>4961</v>
      </c>
      <c r="V28" s="333"/>
      <c r="W28" s="333"/>
      <c r="X28" s="333"/>
      <c r="Y28" s="333"/>
      <c r="Z28" s="333"/>
      <c r="AA28" s="333"/>
      <c r="AB28" s="333"/>
      <c r="AC28" s="334"/>
      <c r="AD28" s="164"/>
    </row>
    <row r="29" spans="1:30" ht="15" customHeight="1">
      <c r="A29" s="68"/>
      <c r="B29" s="163"/>
      <c r="C29" s="152" t="s">
        <v>4962</v>
      </c>
      <c r="D29" s="96"/>
      <c r="E29" s="96"/>
      <c r="F29" s="322"/>
      <c r="G29" s="322"/>
      <c r="H29" s="322"/>
      <c r="I29" s="322"/>
      <c r="J29" s="322"/>
      <c r="K29" s="322"/>
      <c r="L29" s="322"/>
      <c r="M29" s="322"/>
      <c r="N29" s="322"/>
      <c r="O29" s="322"/>
      <c r="P29" s="322"/>
      <c r="Q29" s="322"/>
      <c r="R29" s="164"/>
      <c r="S29" s="144"/>
      <c r="T29" s="163"/>
      <c r="U29" s="323"/>
      <c r="V29" s="323"/>
      <c r="W29" s="323"/>
      <c r="X29" s="323"/>
      <c r="Y29" s="323"/>
      <c r="Z29" s="323"/>
      <c r="AA29" s="323"/>
      <c r="AB29" s="323"/>
      <c r="AC29" s="323"/>
      <c r="AD29" s="164"/>
    </row>
    <row r="30" spans="1:30" ht="15" customHeight="1">
      <c r="A30" s="68"/>
      <c r="B30" s="163"/>
      <c r="C30" s="152" t="s">
        <v>4963</v>
      </c>
      <c r="D30" s="96"/>
      <c r="E30" s="96"/>
      <c r="F30" s="96"/>
      <c r="G30" s="324"/>
      <c r="H30" s="324"/>
      <c r="I30" s="324"/>
      <c r="J30" s="324"/>
      <c r="K30" s="324"/>
      <c r="L30" s="324"/>
      <c r="M30" s="324"/>
      <c r="N30" s="324"/>
      <c r="O30" s="324"/>
      <c r="P30" s="324"/>
      <c r="Q30" s="324"/>
      <c r="R30" s="164"/>
      <c r="S30" s="144"/>
      <c r="T30" s="163"/>
      <c r="U30" s="323"/>
      <c r="V30" s="323"/>
      <c r="W30" s="323"/>
      <c r="X30" s="323"/>
      <c r="Y30" s="323"/>
      <c r="Z30" s="323"/>
      <c r="AA30" s="323"/>
      <c r="AB30" s="323"/>
      <c r="AC30" s="323"/>
      <c r="AD30" s="164"/>
    </row>
    <row r="31" spans="1:30" ht="15" customHeight="1">
      <c r="A31" s="68"/>
      <c r="B31" s="163"/>
      <c r="C31" s="152" t="s">
        <v>4964</v>
      </c>
      <c r="D31" s="96"/>
      <c r="E31" s="96"/>
      <c r="F31" s="96"/>
      <c r="G31" s="96"/>
      <c r="H31" s="324"/>
      <c r="I31" s="324"/>
      <c r="J31" s="324"/>
      <c r="K31" s="324"/>
      <c r="L31" s="324"/>
      <c r="M31" s="324"/>
      <c r="N31" s="324"/>
      <c r="O31" s="324"/>
      <c r="P31" s="324"/>
      <c r="Q31" s="324"/>
      <c r="R31" s="164"/>
      <c r="S31" s="144"/>
      <c r="T31" s="163"/>
      <c r="U31" s="323"/>
      <c r="V31" s="323"/>
      <c r="W31" s="323"/>
      <c r="X31" s="323"/>
      <c r="Y31" s="323"/>
      <c r="Z31" s="323"/>
      <c r="AA31" s="323"/>
      <c r="AB31" s="323"/>
      <c r="AC31" s="323"/>
      <c r="AD31" s="164"/>
    </row>
    <row r="32" spans="1:30" ht="15" customHeight="1">
      <c r="A32" s="68"/>
      <c r="B32" s="163"/>
      <c r="C32" s="152" t="s">
        <v>4965</v>
      </c>
      <c r="D32" s="96"/>
      <c r="E32" s="96"/>
      <c r="F32" s="96"/>
      <c r="G32" s="96"/>
      <c r="H32" s="324"/>
      <c r="I32" s="324"/>
      <c r="J32" s="324"/>
      <c r="K32" s="324"/>
      <c r="L32" s="324"/>
      <c r="M32" s="324"/>
      <c r="N32" s="324"/>
      <c r="O32" s="324"/>
      <c r="P32" s="324"/>
      <c r="Q32" s="324"/>
      <c r="R32" s="164"/>
      <c r="S32" s="144"/>
      <c r="T32" s="163"/>
      <c r="U32" s="323"/>
      <c r="V32" s="323"/>
      <c r="W32" s="323"/>
      <c r="X32" s="323"/>
      <c r="Y32" s="323"/>
      <c r="Z32" s="323"/>
      <c r="AA32" s="323"/>
      <c r="AB32" s="323"/>
      <c r="AC32" s="323"/>
      <c r="AD32" s="164"/>
    </row>
    <row r="33" spans="1:30" ht="15" customHeight="1">
      <c r="A33" s="68"/>
      <c r="B33" s="163"/>
      <c r="C33" s="152" t="s">
        <v>3662</v>
      </c>
      <c r="D33" s="96"/>
      <c r="E33" s="322"/>
      <c r="F33" s="322"/>
      <c r="G33" s="322"/>
      <c r="H33" s="322"/>
      <c r="I33" s="322"/>
      <c r="J33" s="322"/>
      <c r="K33" s="322"/>
      <c r="L33" s="322"/>
      <c r="M33" s="322"/>
      <c r="N33" s="322"/>
      <c r="O33" s="322"/>
      <c r="P33" s="322"/>
      <c r="Q33" s="322"/>
      <c r="R33" s="164"/>
      <c r="S33" s="144"/>
      <c r="T33" s="163"/>
      <c r="U33" s="323"/>
      <c r="V33" s="323"/>
      <c r="W33" s="323"/>
      <c r="X33" s="323"/>
      <c r="Y33" s="323"/>
      <c r="Z33" s="323"/>
      <c r="AA33" s="323"/>
      <c r="AB33" s="323"/>
      <c r="AC33" s="323"/>
      <c r="AD33" s="164"/>
    </row>
    <row r="34" spans="1:30" ht="15" customHeight="1">
      <c r="A34" s="68"/>
      <c r="B34" s="163"/>
      <c r="C34" s="152" t="s">
        <v>3687</v>
      </c>
      <c r="D34" s="96"/>
      <c r="E34" s="96"/>
      <c r="F34" s="324"/>
      <c r="G34" s="324"/>
      <c r="H34" s="324"/>
      <c r="I34" s="324"/>
      <c r="J34" s="324"/>
      <c r="K34" s="324"/>
      <c r="L34" s="324"/>
      <c r="M34" s="324"/>
      <c r="N34" s="324"/>
      <c r="O34" s="324"/>
      <c r="P34" s="324"/>
      <c r="Q34" s="324"/>
      <c r="R34" s="164"/>
      <c r="S34" s="144"/>
      <c r="T34" s="163"/>
      <c r="U34" s="323"/>
      <c r="V34" s="323"/>
      <c r="W34" s="323"/>
      <c r="X34" s="323"/>
      <c r="Y34" s="323"/>
      <c r="Z34" s="323"/>
      <c r="AA34" s="323"/>
      <c r="AB34" s="323"/>
      <c r="AC34" s="323"/>
      <c r="AD34" s="164"/>
    </row>
    <row r="35" spans="1:30" ht="15" customHeight="1">
      <c r="A35" s="68"/>
      <c r="B35" s="163"/>
      <c r="C35" s="152" t="s">
        <v>3675</v>
      </c>
      <c r="D35" s="96"/>
      <c r="E35" s="96"/>
      <c r="F35" s="154"/>
      <c r="G35" s="154"/>
      <c r="H35" s="324"/>
      <c r="I35" s="324"/>
      <c r="J35" s="324"/>
      <c r="K35" s="324"/>
      <c r="L35" s="324"/>
      <c r="M35" s="324"/>
      <c r="N35" s="324"/>
      <c r="O35" s="324"/>
      <c r="P35" s="324"/>
      <c r="Q35" s="324"/>
      <c r="R35" s="164"/>
      <c r="S35" s="144"/>
      <c r="T35" s="163"/>
      <c r="U35" s="323"/>
      <c r="V35" s="323"/>
      <c r="W35" s="323"/>
      <c r="X35" s="323"/>
      <c r="Y35" s="323"/>
      <c r="Z35" s="323"/>
      <c r="AA35" s="323"/>
      <c r="AB35" s="323"/>
      <c r="AC35" s="323"/>
      <c r="AD35" s="164"/>
    </row>
    <row r="36" spans="1:30" ht="15" customHeight="1" thickBot="1">
      <c r="A36" s="68"/>
      <c r="B36" s="165"/>
      <c r="C36" s="166"/>
      <c r="D36" s="166"/>
      <c r="E36" s="166"/>
      <c r="F36" s="166"/>
      <c r="G36" s="166"/>
      <c r="H36" s="166"/>
      <c r="I36" s="166"/>
      <c r="J36" s="166"/>
      <c r="K36" s="166"/>
      <c r="L36" s="166"/>
      <c r="M36" s="166"/>
      <c r="N36" s="166"/>
      <c r="O36" s="166"/>
      <c r="P36" s="166"/>
      <c r="Q36" s="166"/>
      <c r="R36" s="167"/>
      <c r="S36" s="144"/>
      <c r="T36" s="165"/>
      <c r="U36" s="166"/>
      <c r="V36" s="166"/>
      <c r="W36" s="166"/>
      <c r="X36" s="166"/>
      <c r="Y36" s="166"/>
      <c r="Z36" s="166"/>
      <c r="AA36" s="166"/>
      <c r="AB36" s="166"/>
      <c r="AC36" s="166"/>
      <c r="AD36" s="167"/>
    </row>
    <row r="37" spans="1:30" ht="15" customHeight="1" thickBot="1">
      <c r="A37" s="68"/>
      <c r="B37" s="68"/>
      <c r="C37" s="68"/>
      <c r="D37" s="68"/>
      <c r="E37" s="68"/>
      <c r="F37" s="68"/>
      <c r="G37" s="68"/>
      <c r="H37" s="68"/>
      <c r="I37" s="68"/>
      <c r="J37" s="68"/>
      <c r="K37" s="68"/>
      <c r="L37" s="68"/>
      <c r="M37" s="68"/>
      <c r="N37" s="68"/>
      <c r="O37" s="68"/>
      <c r="P37" s="68"/>
      <c r="Q37" s="68"/>
      <c r="R37" s="68"/>
      <c r="S37" s="68"/>
      <c r="T37" s="68"/>
      <c r="U37" s="68"/>
      <c r="V37" s="68"/>
      <c r="W37" s="68"/>
      <c r="X37" s="68"/>
      <c r="Y37" s="68"/>
      <c r="Z37" s="68"/>
      <c r="AA37" s="68"/>
      <c r="AB37" s="68"/>
      <c r="AC37" s="68"/>
      <c r="AD37" s="68"/>
    </row>
    <row r="38" spans="1:30" ht="15" customHeight="1" thickBot="1">
      <c r="A38" s="68"/>
      <c r="B38" s="325" t="s">
        <v>4968</v>
      </c>
      <c r="C38" s="326"/>
      <c r="D38" s="326"/>
      <c r="E38" s="326"/>
      <c r="F38" s="326"/>
      <c r="G38" s="326"/>
      <c r="H38" s="326"/>
      <c r="I38" s="326"/>
      <c r="J38" s="326"/>
      <c r="K38" s="326"/>
      <c r="L38" s="326"/>
      <c r="M38" s="326"/>
      <c r="N38" s="326"/>
      <c r="O38" s="326"/>
      <c r="P38" s="326"/>
      <c r="Q38" s="326"/>
      <c r="R38" s="327"/>
      <c r="S38" s="144"/>
      <c r="T38" s="325" t="s">
        <v>4957</v>
      </c>
      <c r="U38" s="326"/>
      <c r="V38" s="326"/>
      <c r="W38" s="326"/>
      <c r="X38" s="326"/>
      <c r="Y38" s="326"/>
      <c r="Z38" s="326"/>
      <c r="AA38" s="326"/>
      <c r="AB38" s="326"/>
      <c r="AC38" s="326"/>
      <c r="AD38" s="327"/>
    </row>
    <row r="39" spans="1:30" ht="48" customHeight="1" thickBot="1">
      <c r="A39" s="68"/>
      <c r="B39" s="158"/>
      <c r="C39" s="328" t="s">
        <v>4969</v>
      </c>
      <c r="D39" s="328"/>
      <c r="E39" s="328"/>
      <c r="F39" s="328"/>
      <c r="G39" s="328"/>
      <c r="H39" s="328"/>
      <c r="I39" s="328"/>
      <c r="J39" s="328"/>
      <c r="K39" s="328"/>
      <c r="L39" s="328"/>
      <c r="M39" s="328"/>
      <c r="N39" s="328"/>
      <c r="O39" s="328"/>
      <c r="P39" s="328"/>
      <c r="Q39" s="328"/>
      <c r="R39" s="159"/>
      <c r="S39" s="144"/>
      <c r="T39" s="329" t="s">
        <v>4959</v>
      </c>
      <c r="U39" s="330"/>
      <c r="V39" s="330"/>
      <c r="W39" s="330"/>
      <c r="X39" s="330"/>
      <c r="Y39" s="330"/>
      <c r="Z39" s="330"/>
      <c r="AA39" s="330"/>
      <c r="AB39" s="330"/>
      <c r="AC39" s="330"/>
      <c r="AD39" s="331"/>
    </row>
    <row r="40" spans="1:30" ht="15" customHeight="1">
      <c r="A40" s="68"/>
      <c r="B40" s="160"/>
      <c r="C40" s="161"/>
      <c r="D40" s="161"/>
      <c r="E40" s="161"/>
      <c r="F40" s="161"/>
      <c r="G40" s="161"/>
      <c r="H40" s="161"/>
      <c r="I40" s="161"/>
      <c r="J40" s="161"/>
      <c r="K40" s="161"/>
      <c r="L40" s="161"/>
      <c r="M40" s="161"/>
      <c r="N40" s="161"/>
      <c r="O40" s="161"/>
      <c r="P40" s="161"/>
      <c r="Q40" s="161"/>
      <c r="R40" s="162"/>
      <c r="S40" s="144"/>
      <c r="T40" s="163"/>
      <c r="U40" s="144"/>
      <c r="V40" s="144"/>
      <c r="W40" s="68"/>
      <c r="X40" s="68"/>
      <c r="Y40" s="68"/>
      <c r="Z40" s="68"/>
      <c r="AA40" s="68"/>
      <c r="AB40" s="144"/>
      <c r="AC40" s="144"/>
      <c r="AD40" s="164"/>
    </row>
    <row r="41" spans="1:30" ht="15" customHeight="1">
      <c r="A41" s="68"/>
      <c r="B41" s="163"/>
      <c r="C41" s="152" t="s">
        <v>4960</v>
      </c>
      <c r="D41" s="96"/>
      <c r="E41" s="96"/>
      <c r="F41" s="96"/>
      <c r="G41" s="96"/>
      <c r="H41" s="153"/>
      <c r="I41" s="153"/>
      <c r="J41" s="153"/>
      <c r="K41" s="153"/>
      <c r="L41" s="153"/>
      <c r="M41" s="322"/>
      <c r="N41" s="322"/>
      <c r="O41" s="322"/>
      <c r="P41" s="322"/>
      <c r="Q41" s="322"/>
      <c r="R41" s="164"/>
      <c r="S41" s="144"/>
      <c r="T41" s="163"/>
      <c r="U41" s="332" t="s">
        <v>4961</v>
      </c>
      <c r="V41" s="333"/>
      <c r="W41" s="333"/>
      <c r="X41" s="333"/>
      <c r="Y41" s="333"/>
      <c r="Z41" s="333"/>
      <c r="AA41" s="333"/>
      <c r="AB41" s="333"/>
      <c r="AC41" s="334"/>
      <c r="AD41" s="164"/>
    </row>
    <row r="42" spans="1:30" ht="15" customHeight="1">
      <c r="A42" s="68"/>
      <c r="B42" s="163"/>
      <c r="C42" s="152" t="s">
        <v>4962</v>
      </c>
      <c r="D42" s="96"/>
      <c r="E42" s="96"/>
      <c r="F42" s="322"/>
      <c r="G42" s="322"/>
      <c r="H42" s="322"/>
      <c r="I42" s="322"/>
      <c r="J42" s="322"/>
      <c r="K42" s="322"/>
      <c r="L42" s="322"/>
      <c r="M42" s="322"/>
      <c r="N42" s="322"/>
      <c r="O42" s="322"/>
      <c r="P42" s="322"/>
      <c r="Q42" s="322"/>
      <c r="R42" s="164"/>
      <c r="S42" s="144"/>
      <c r="T42" s="163"/>
      <c r="U42" s="323"/>
      <c r="V42" s="323"/>
      <c r="W42" s="323"/>
      <c r="X42" s="323"/>
      <c r="Y42" s="323"/>
      <c r="Z42" s="323"/>
      <c r="AA42" s="323"/>
      <c r="AB42" s="323"/>
      <c r="AC42" s="323"/>
      <c r="AD42" s="164"/>
    </row>
    <row r="43" spans="1:30" ht="15" customHeight="1">
      <c r="A43" s="68"/>
      <c r="B43" s="163"/>
      <c r="C43" s="152" t="s">
        <v>4963</v>
      </c>
      <c r="D43" s="96"/>
      <c r="E43" s="96"/>
      <c r="F43" s="96"/>
      <c r="G43" s="324"/>
      <c r="H43" s="324"/>
      <c r="I43" s="324"/>
      <c r="J43" s="324"/>
      <c r="K43" s="324"/>
      <c r="L43" s="324"/>
      <c r="M43" s="324"/>
      <c r="N43" s="324"/>
      <c r="O43" s="324"/>
      <c r="P43" s="324"/>
      <c r="Q43" s="324"/>
      <c r="R43" s="164"/>
      <c r="S43" s="144"/>
      <c r="T43" s="163"/>
      <c r="U43" s="323"/>
      <c r="V43" s="323"/>
      <c r="W43" s="323"/>
      <c r="X43" s="323"/>
      <c r="Y43" s="323"/>
      <c r="Z43" s="323"/>
      <c r="AA43" s="323"/>
      <c r="AB43" s="323"/>
      <c r="AC43" s="323"/>
      <c r="AD43" s="164"/>
    </row>
    <row r="44" spans="1:30" ht="15" customHeight="1">
      <c r="A44" s="68"/>
      <c r="B44" s="163"/>
      <c r="C44" s="152" t="s">
        <v>4964</v>
      </c>
      <c r="D44" s="96"/>
      <c r="E44" s="96"/>
      <c r="F44" s="96"/>
      <c r="G44" s="96"/>
      <c r="H44" s="324"/>
      <c r="I44" s="324"/>
      <c r="J44" s="324"/>
      <c r="K44" s="324"/>
      <c r="L44" s="324"/>
      <c r="M44" s="324"/>
      <c r="N44" s="324"/>
      <c r="O44" s="324"/>
      <c r="P44" s="324"/>
      <c r="Q44" s="324"/>
      <c r="R44" s="164"/>
      <c r="S44" s="144"/>
      <c r="T44" s="163"/>
      <c r="U44" s="323"/>
      <c r="V44" s="323"/>
      <c r="W44" s="323"/>
      <c r="X44" s="323"/>
      <c r="Y44" s="323"/>
      <c r="Z44" s="323"/>
      <c r="AA44" s="323"/>
      <c r="AB44" s="323"/>
      <c r="AC44" s="323"/>
      <c r="AD44" s="164"/>
    </row>
    <row r="45" spans="1:30" ht="15" customHeight="1">
      <c r="A45" s="68"/>
      <c r="B45" s="163"/>
      <c r="C45" s="152" t="s">
        <v>4965</v>
      </c>
      <c r="D45" s="96"/>
      <c r="E45" s="96"/>
      <c r="F45" s="96"/>
      <c r="G45" s="96"/>
      <c r="H45" s="324"/>
      <c r="I45" s="324"/>
      <c r="J45" s="324"/>
      <c r="K45" s="324"/>
      <c r="L45" s="324"/>
      <c r="M45" s="324"/>
      <c r="N45" s="324"/>
      <c r="O45" s="324"/>
      <c r="P45" s="324"/>
      <c r="Q45" s="324"/>
      <c r="R45" s="164"/>
      <c r="S45" s="144"/>
      <c r="T45" s="163"/>
      <c r="U45" s="323"/>
      <c r="V45" s="323"/>
      <c r="W45" s="323"/>
      <c r="X45" s="323"/>
      <c r="Y45" s="323"/>
      <c r="Z45" s="323"/>
      <c r="AA45" s="323"/>
      <c r="AB45" s="323"/>
      <c r="AC45" s="323"/>
      <c r="AD45" s="164"/>
    </row>
    <row r="46" spans="1:30" ht="15" customHeight="1">
      <c r="A46" s="68"/>
      <c r="B46" s="163"/>
      <c r="C46" s="152" t="s">
        <v>3662</v>
      </c>
      <c r="D46" s="96"/>
      <c r="E46" s="322"/>
      <c r="F46" s="322"/>
      <c r="G46" s="322"/>
      <c r="H46" s="322"/>
      <c r="I46" s="322"/>
      <c r="J46" s="322"/>
      <c r="K46" s="322"/>
      <c r="L46" s="322"/>
      <c r="M46" s="322"/>
      <c r="N46" s="322"/>
      <c r="O46" s="322"/>
      <c r="P46" s="322"/>
      <c r="Q46" s="322"/>
      <c r="R46" s="164"/>
      <c r="S46" s="144"/>
      <c r="T46" s="163"/>
      <c r="U46" s="323"/>
      <c r="V46" s="323"/>
      <c r="W46" s="323"/>
      <c r="X46" s="323"/>
      <c r="Y46" s="323"/>
      <c r="Z46" s="323"/>
      <c r="AA46" s="323"/>
      <c r="AB46" s="323"/>
      <c r="AC46" s="323"/>
      <c r="AD46" s="164"/>
    </row>
    <row r="47" spans="1:30" ht="15" customHeight="1">
      <c r="A47" s="68"/>
      <c r="B47" s="163"/>
      <c r="C47" s="152" t="s">
        <v>3687</v>
      </c>
      <c r="D47" s="96"/>
      <c r="E47" s="96"/>
      <c r="F47" s="324"/>
      <c r="G47" s="324"/>
      <c r="H47" s="324"/>
      <c r="I47" s="324"/>
      <c r="J47" s="324"/>
      <c r="K47" s="324"/>
      <c r="L47" s="324"/>
      <c r="M47" s="324"/>
      <c r="N47" s="324"/>
      <c r="O47" s="324"/>
      <c r="P47" s="324"/>
      <c r="Q47" s="324"/>
      <c r="R47" s="164"/>
      <c r="S47" s="144"/>
      <c r="T47" s="163"/>
      <c r="U47" s="323"/>
      <c r="V47" s="323"/>
      <c r="W47" s="323"/>
      <c r="X47" s="323"/>
      <c r="Y47" s="323"/>
      <c r="Z47" s="323"/>
      <c r="AA47" s="323"/>
      <c r="AB47" s="323"/>
      <c r="AC47" s="323"/>
      <c r="AD47" s="164"/>
    </row>
    <row r="48" spans="1:30" ht="15" customHeight="1">
      <c r="A48" s="68"/>
      <c r="B48" s="163"/>
      <c r="C48" s="152" t="s">
        <v>3675</v>
      </c>
      <c r="D48" s="96"/>
      <c r="E48" s="96"/>
      <c r="F48" s="154"/>
      <c r="G48" s="154"/>
      <c r="H48" s="324"/>
      <c r="I48" s="324"/>
      <c r="J48" s="324"/>
      <c r="K48" s="324"/>
      <c r="L48" s="324"/>
      <c r="M48" s="324"/>
      <c r="N48" s="324"/>
      <c r="O48" s="324"/>
      <c r="P48" s="324"/>
      <c r="Q48" s="324"/>
      <c r="R48" s="164"/>
      <c r="S48" s="144"/>
      <c r="T48" s="163"/>
      <c r="U48" s="323"/>
      <c r="V48" s="323"/>
      <c r="W48" s="323"/>
      <c r="X48" s="323"/>
      <c r="Y48" s="323"/>
      <c r="Z48" s="323"/>
      <c r="AA48" s="323"/>
      <c r="AB48" s="323"/>
      <c r="AC48" s="323"/>
      <c r="AD48" s="164"/>
    </row>
    <row r="49" spans="1:30" ht="15" customHeight="1" thickBot="1">
      <c r="A49" s="68"/>
      <c r="B49" s="165"/>
      <c r="C49" s="166"/>
      <c r="D49" s="166"/>
      <c r="E49" s="166"/>
      <c r="F49" s="166"/>
      <c r="G49" s="166"/>
      <c r="H49" s="166"/>
      <c r="I49" s="166"/>
      <c r="J49" s="166"/>
      <c r="K49" s="166"/>
      <c r="L49" s="166"/>
      <c r="M49" s="166"/>
      <c r="N49" s="166"/>
      <c r="O49" s="166"/>
      <c r="P49" s="166"/>
      <c r="Q49" s="166"/>
      <c r="R49" s="167"/>
      <c r="S49" s="144"/>
      <c r="T49" s="165"/>
      <c r="U49" s="166"/>
      <c r="V49" s="166"/>
      <c r="W49" s="166"/>
      <c r="X49" s="166"/>
      <c r="Y49" s="166"/>
      <c r="Z49" s="166"/>
      <c r="AA49" s="166"/>
      <c r="AB49" s="166"/>
      <c r="AC49" s="166"/>
      <c r="AD49" s="167"/>
    </row>
    <row r="50" spans="1:30" ht="15" customHeight="1" thickBot="1">
      <c r="A50" s="68"/>
      <c r="B50" s="68"/>
      <c r="C50" s="68"/>
      <c r="D50" s="68"/>
      <c r="E50" s="68"/>
      <c r="F50" s="68"/>
      <c r="G50" s="68"/>
      <c r="H50" s="68"/>
      <c r="I50" s="68"/>
      <c r="J50" s="68"/>
      <c r="K50" s="68"/>
      <c r="L50" s="68"/>
      <c r="M50" s="68"/>
      <c r="N50" s="68"/>
      <c r="O50" s="68"/>
      <c r="P50" s="68"/>
      <c r="Q50" s="68"/>
      <c r="R50" s="68"/>
      <c r="S50" s="68"/>
      <c r="T50" s="68"/>
      <c r="U50" s="68"/>
      <c r="V50" s="68"/>
      <c r="W50" s="68"/>
      <c r="X50" s="68"/>
      <c r="Y50" s="68"/>
      <c r="Z50" s="68"/>
      <c r="AA50" s="68"/>
      <c r="AB50" s="68"/>
      <c r="AC50" s="68"/>
      <c r="AD50" s="68"/>
    </row>
    <row r="51" spans="1:30" ht="15" customHeight="1">
      <c r="A51" s="68"/>
      <c r="B51" s="168"/>
      <c r="C51" s="169" t="s">
        <v>4970</v>
      </c>
      <c r="D51" s="169"/>
      <c r="E51" s="169"/>
      <c r="F51" s="169"/>
      <c r="G51" s="169"/>
      <c r="H51" s="169"/>
      <c r="I51" s="169"/>
      <c r="J51" s="169"/>
      <c r="K51" s="169"/>
      <c r="L51" s="169"/>
      <c r="M51" s="169"/>
      <c r="N51" s="169"/>
      <c r="O51" s="169"/>
      <c r="P51" s="169"/>
      <c r="Q51" s="169"/>
      <c r="R51" s="169"/>
      <c r="S51" s="169"/>
      <c r="T51" s="169"/>
      <c r="U51" s="169"/>
      <c r="V51" s="169"/>
      <c r="W51" s="169"/>
      <c r="X51" s="169"/>
      <c r="Y51" s="169"/>
      <c r="Z51" s="169"/>
      <c r="AA51" s="169"/>
      <c r="AB51" s="169"/>
      <c r="AC51" s="169"/>
      <c r="AD51" s="170"/>
    </row>
    <row r="52" spans="1:30" ht="72" customHeight="1" thickBot="1">
      <c r="A52" s="68"/>
      <c r="B52" s="171"/>
      <c r="C52" s="321"/>
      <c r="D52" s="321"/>
      <c r="E52" s="321"/>
      <c r="F52" s="321"/>
      <c r="G52" s="321"/>
      <c r="H52" s="321"/>
      <c r="I52" s="321"/>
      <c r="J52" s="321"/>
      <c r="K52" s="321"/>
      <c r="L52" s="321"/>
      <c r="M52" s="321"/>
      <c r="N52" s="321"/>
      <c r="O52" s="321"/>
      <c r="P52" s="321"/>
      <c r="Q52" s="321"/>
      <c r="R52" s="321"/>
      <c r="S52" s="321"/>
      <c r="T52" s="321"/>
      <c r="U52" s="321"/>
      <c r="V52" s="321"/>
      <c r="W52" s="321"/>
      <c r="X52" s="321"/>
      <c r="Y52" s="321"/>
      <c r="Z52" s="321"/>
      <c r="AA52" s="321"/>
      <c r="AB52" s="321"/>
      <c r="AC52" s="321"/>
      <c r="AD52" s="172"/>
    </row>
    <row r="53" spans="1:30" ht="15" customHeight="1">
      <c r="A53" s="68"/>
      <c r="B53" s="68"/>
      <c r="C53" s="68"/>
      <c r="D53" s="68"/>
      <c r="E53" s="68"/>
      <c r="F53" s="68"/>
      <c r="G53" s="68"/>
      <c r="H53" s="68"/>
      <c r="I53" s="68"/>
      <c r="J53" s="68"/>
      <c r="K53" s="68"/>
      <c r="L53" s="68"/>
      <c r="M53" s="68"/>
      <c r="N53" s="68"/>
      <c r="O53" s="68"/>
      <c r="P53" s="68"/>
      <c r="Q53" s="68"/>
      <c r="R53" s="68"/>
      <c r="S53" s="68"/>
      <c r="T53" s="68"/>
      <c r="U53" s="68"/>
      <c r="V53" s="68"/>
      <c r="W53" s="68"/>
      <c r="X53" s="68"/>
      <c r="Y53" s="68"/>
      <c r="Z53" s="68"/>
      <c r="AA53" s="68"/>
      <c r="AB53" s="68"/>
      <c r="AC53" s="68"/>
      <c r="AD53" s="68"/>
    </row>
    <row r="54" spans="1:30" ht="15" customHeight="1">
      <c r="A54" s="68"/>
      <c r="B54" s="68"/>
      <c r="C54" s="68"/>
      <c r="D54" s="68"/>
      <c r="E54" s="68"/>
      <c r="F54" s="68"/>
      <c r="G54" s="68"/>
      <c r="H54" s="68"/>
      <c r="I54" s="68"/>
      <c r="J54" s="68"/>
      <c r="K54" s="68"/>
      <c r="L54" s="68"/>
      <c r="M54" s="68"/>
      <c r="N54" s="68"/>
      <c r="O54" s="68"/>
      <c r="P54" s="68"/>
      <c r="Q54" s="68"/>
      <c r="R54" s="68"/>
      <c r="S54" s="68"/>
      <c r="T54" s="68"/>
      <c r="U54" s="68"/>
      <c r="V54" s="68"/>
      <c r="W54" s="68"/>
      <c r="X54" s="68"/>
      <c r="Y54" s="68"/>
      <c r="Z54" s="68"/>
      <c r="AA54" s="68"/>
      <c r="AB54" s="68"/>
      <c r="AC54" s="68"/>
      <c r="AD54" s="68"/>
    </row>
    <row r="55" spans="1:30" ht="15" customHeight="1">
      <c r="A55" s="68"/>
      <c r="B55" s="68"/>
      <c r="C55" s="68"/>
      <c r="D55" s="68"/>
      <c r="E55" s="68"/>
      <c r="F55" s="68"/>
      <c r="G55" s="68"/>
      <c r="H55" s="68"/>
      <c r="I55" s="68"/>
      <c r="J55" s="68"/>
      <c r="K55" s="68"/>
      <c r="L55" s="68"/>
      <c r="M55" s="68"/>
      <c r="N55" s="68"/>
      <c r="O55" s="68"/>
      <c r="P55" s="68"/>
      <c r="Q55" s="68"/>
      <c r="R55" s="68"/>
      <c r="S55" s="68"/>
      <c r="T55" s="68"/>
      <c r="U55" s="68"/>
      <c r="V55" s="68"/>
      <c r="W55" s="68"/>
      <c r="X55" s="68"/>
      <c r="Y55" s="68"/>
      <c r="Z55" s="68"/>
      <c r="AA55" s="68"/>
      <c r="AB55" s="68"/>
      <c r="AC55" s="68"/>
      <c r="AD55" s="68"/>
    </row>
    <row r="56" spans="1:30" ht="15" customHeight="1">
      <c r="A56" s="68"/>
      <c r="B56" s="68"/>
      <c r="C56" s="68"/>
      <c r="D56" s="68"/>
      <c r="E56" s="68"/>
      <c r="F56" s="68"/>
      <c r="G56" s="68"/>
      <c r="H56" s="68"/>
      <c r="I56" s="68"/>
      <c r="J56" s="68"/>
      <c r="K56" s="68"/>
      <c r="L56" s="68"/>
      <c r="M56" s="68"/>
      <c r="N56" s="68"/>
      <c r="O56" s="68"/>
      <c r="P56" s="68"/>
      <c r="Q56" s="68"/>
      <c r="R56" s="68"/>
      <c r="S56" s="68"/>
      <c r="T56" s="68"/>
      <c r="U56" s="68"/>
      <c r="V56" s="68"/>
      <c r="W56" s="68"/>
      <c r="X56" s="68"/>
      <c r="Y56" s="68"/>
      <c r="Z56" s="68"/>
      <c r="AA56" s="68"/>
      <c r="AB56" s="68"/>
      <c r="AC56" s="68"/>
      <c r="AD56" s="68"/>
    </row>
    <row r="57" spans="1:30" ht="15" customHeight="1">
      <c r="A57" s="68"/>
      <c r="B57" s="68"/>
      <c r="C57" s="68"/>
      <c r="D57" s="68"/>
      <c r="E57" s="68"/>
      <c r="F57" s="68"/>
      <c r="G57" s="68"/>
      <c r="H57" s="68"/>
      <c r="I57" s="68"/>
      <c r="J57" s="68"/>
      <c r="K57" s="68"/>
      <c r="L57" s="68"/>
      <c r="M57" s="68"/>
      <c r="N57" s="68"/>
      <c r="O57" s="68"/>
      <c r="P57" s="68"/>
      <c r="Q57" s="68"/>
      <c r="R57" s="68"/>
      <c r="S57" s="68"/>
      <c r="T57" s="68"/>
      <c r="U57" s="68"/>
      <c r="V57" s="68"/>
      <c r="W57" s="68"/>
      <c r="X57" s="68"/>
      <c r="Y57" s="68"/>
      <c r="Z57" s="68"/>
      <c r="AA57" s="68"/>
      <c r="AB57" s="68"/>
      <c r="AC57" s="68"/>
      <c r="AD57" s="68"/>
    </row>
    <row r="58" spans="1:30" ht="15" customHeight="1">
      <c r="A58" s="68"/>
      <c r="B58" s="68"/>
      <c r="C58" s="68"/>
      <c r="D58" s="68"/>
      <c r="E58" s="68"/>
      <c r="F58" s="68"/>
      <c r="G58" s="68"/>
      <c r="H58" s="68"/>
      <c r="I58" s="68"/>
      <c r="J58" s="68"/>
      <c r="K58" s="68"/>
      <c r="L58" s="68"/>
      <c r="M58" s="68"/>
      <c r="N58" s="68"/>
      <c r="O58" s="68"/>
      <c r="P58" s="68"/>
      <c r="Q58" s="68"/>
      <c r="R58" s="68"/>
      <c r="S58" s="68"/>
      <c r="T58" s="68"/>
      <c r="U58" s="68"/>
      <c r="V58" s="68"/>
      <c r="W58" s="68"/>
      <c r="X58" s="68"/>
      <c r="Y58" s="68"/>
      <c r="Z58" s="68"/>
      <c r="AA58" s="68"/>
      <c r="AB58" s="68"/>
      <c r="AC58" s="68"/>
      <c r="AD58" s="68"/>
    </row>
    <row r="74" spans="3:3" ht="15" hidden="1" customHeight="1">
      <c r="C74" s="60" t="s">
        <v>4971</v>
      </c>
    </row>
    <row r="76" spans="3:3" ht="15" hidden="1" customHeight="1">
      <c r="C76" s="96" t="s">
        <v>4972</v>
      </c>
    </row>
  </sheetData>
  <sheetProtection algorithmName="SHA-512" hashValue="hFIlmJkFZhJbmZAsq+Jpn6m9MdtuvQ3Dc5IDwYnrUqTqmxvQQrNTeLnfsxVMlBEkKj3knCbA3RoGnES0rJ6AiQ==" saltValue="5McBfTb8t2wPSxm0c+RmnA==" spinCount="100000" sheet="1" objects="1" scenarios="1"/>
  <mergeCells count="50">
    <mergeCell ref="B10:L10"/>
    <mergeCell ref="N10:O10"/>
    <mergeCell ref="B1:AD1"/>
    <mergeCell ref="B3:AD3"/>
    <mergeCell ref="B5:AD5"/>
    <mergeCell ref="B7:AD7"/>
    <mergeCell ref="AA9:AD9"/>
    <mergeCell ref="B12:R12"/>
    <mergeCell ref="T12:AD12"/>
    <mergeCell ref="C13:Q13"/>
    <mergeCell ref="T13:AD13"/>
    <mergeCell ref="M15:Q15"/>
    <mergeCell ref="U15:AC15"/>
    <mergeCell ref="F16:Q16"/>
    <mergeCell ref="U16:AC22"/>
    <mergeCell ref="G17:Q17"/>
    <mergeCell ref="H18:Q18"/>
    <mergeCell ref="H19:Q19"/>
    <mergeCell ref="E20:Q20"/>
    <mergeCell ref="F21:Q21"/>
    <mergeCell ref="H22:Q22"/>
    <mergeCell ref="B25:R25"/>
    <mergeCell ref="T25:AD25"/>
    <mergeCell ref="C26:Q26"/>
    <mergeCell ref="T26:AD26"/>
    <mergeCell ref="M28:Q28"/>
    <mergeCell ref="U28:AC28"/>
    <mergeCell ref="F29:Q29"/>
    <mergeCell ref="U29:AC35"/>
    <mergeCell ref="G30:Q30"/>
    <mergeCell ref="H31:Q31"/>
    <mergeCell ref="H32:Q32"/>
    <mergeCell ref="E33:Q33"/>
    <mergeCell ref="F34:Q34"/>
    <mergeCell ref="H35:Q35"/>
    <mergeCell ref="B38:R38"/>
    <mergeCell ref="T38:AD38"/>
    <mergeCell ref="C39:Q39"/>
    <mergeCell ref="T39:AD39"/>
    <mergeCell ref="M41:Q41"/>
    <mergeCell ref="U41:AC41"/>
    <mergeCell ref="C52:AC52"/>
    <mergeCell ref="F42:Q42"/>
    <mergeCell ref="U42:AC48"/>
    <mergeCell ref="G43:Q43"/>
    <mergeCell ref="H44:Q44"/>
    <mergeCell ref="H45:Q45"/>
    <mergeCell ref="E46:Q46"/>
    <mergeCell ref="F47:Q47"/>
    <mergeCell ref="H48:Q48"/>
  </mergeCells>
  <dataValidations count="1">
    <dataValidation showDropDown="1" showInputMessage="1" showErrorMessage="1" sqref="A5:XFD6" xr:uid="{3AB95D08-98D9-46D8-B7E5-0E9BAB66F3DD}"/>
  </dataValidations>
  <hyperlinks>
    <hyperlink ref="AA9:AD9" location="Índice!B13" display="Índice" xr:uid="{E2594B21-F65B-4971-AECF-61D0F90F4E7A}"/>
  </hyperlinks>
  <printOptions horizontalCentered="1" verticalCentered="1"/>
  <pageMargins left="0.70866141732283472" right="0.70866141732283472" top="0.74803149606299213" bottom="0.74803149606299213" header="0.31496062992125984" footer="0.31496062992125984"/>
  <pageSetup scale="75" orientation="portrait" r:id="rId1"/>
  <headerFooter>
    <oddHeader>&amp;CMódulo 1 Sección X
Informantes</oddHeader>
    <oddFooter>&amp;LCenso Nacional de Gobiernos Estatales 2025&amp;R&amp;P de &amp;N</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631398-4967-4292-A118-6184B77C11B4}">
  <dimension ref="A1:BY76"/>
  <sheetViews>
    <sheetView showGridLines="0" workbookViewId="0"/>
  </sheetViews>
  <sheetFormatPr baseColWidth="10" defaultColWidth="0" defaultRowHeight="15" customHeight="1" zeroHeight="1"/>
  <cols>
    <col min="1" max="1" width="5.75" style="58" customWidth="1"/>
    <col min="2" max="61" width="3.75" style="58" customWidth="1"/>
    <col min="62" max="62" width="5.75" style="58" customWidth="1"/>
    <col min="63" max="77" width="0" style="58" hidden="1" customWidth="1"/>
    <col min="78" max="16384" width="5.125" style="58" hidden="1"/>
  </cols>
  <sheetData>
    <row r="1" spans="1:64" ht="173.25" customHeight="1">
      <c r="A1" s="68"/>
      <c r="B1" s="389" t="s">
        <v>0</v>
      </c>
      <c r="C1" s="390"/>
      <c r="D1" s="390"/>
      <c r="E1" s="390"/>
      <c r="F1" s="390"/>
      <c r="G1" s="390"/>
      <c r="H1" s="390"/>
      <c r="I1" s="390"/>
      <c r="J1" s="390"/>
      <c r="K1" s="390"/>
      <c r="L1" s="390"/>
      <c r="M1" s="390"/>
      <c r="N1" s="390"/>
      <c r="O1" s="390"/>
      <c r="P1" s="390"/>
      <c r="Q1" s="390"/>
      <c r="R1" s="390"/>
      <c r="S1" s="390"/>
      <c r="T1" s="390"/>
      <c r="U1" s="390"/>
      <c r="V1" s="390"/>
      <c r="W1" s="390"/>
      <c r="X1" s="390"/>
      <c r="Y1" s="390"/>
      <c r="Z1" s="390"/>
      <c r="AA1" s="390"/>
      <c r="AB1" s="390"/>
      <c r="AC1" s="390"/>
      <c r="AD1" s="390"/>
      <c r="AE1" s="390"/>
      <c r="AF1" s="390"/>
      <c r="AG1" s="390"/>
      <c r="AH1" s="390"/>
      <c r="AI1" s="390"/>
      <c r="AJ1" s="390"/>
      <c r="AK1" s="390"/>
      <c r="AL1" s="390"/>
      <c r="AM1" s="390"/>
      <c r="AN1" s="390"/>
      <c r="AO1" s="390"/>
      <c r="AP1" s="390"/>
      <c r="AQ1" s="390"/>
      <c r="AR1" s="390"/>
      <c r="AS1" s="390"/>
      <c r="AT1" s="390"/>
      <c r="AU1" s="390"/>
      <c r="AV1" s="390"/>
      <c r="AW1" s="390"/>
      <c r="AX1" s="390"/>
      <c r="AY1" s="390"/>
      <c r="AZ1" s="390"/>
      <c r="BA1" s="390"/>
      <c r="BB1" s="390"/>
      <c r="BC1" s="390"/>
      <c r="BD1" s="390"/>
      <c r="BE1" s="390"/>
      <c r="BF1" s="390"/>
      <c r="BG1" s="390"/>
      <c r="BH1" s="390"/>
      <c r="BI1" s="390"/>
    </row>
    <row r="2" spans="1:64" ht="14.25">
      <c r="A2" s="68"/>
      <c r="B2" s="68"/>
      <c r="C2" s="68"/>
      <c r="D2" s="68"/>
      <c r="E2" s="68"/>
      <c r="F2" s="68"/>
      <c r="G2" s="68"/>
      <c r="H2" s="68"/>
      <c r="I2" s="68"/>
      <c r="J2" s="68"/>
      <c r="K2" s="68"/>
      <c r="L2" s="68"/>
      <c r="M2" s="68"/>
      <c r="N2" s="68"/>
      <c r="O2" s="68"/>
      <c r="P2" s="68"/>
      <c r="Q2" s="68"/>
      <c r="R2" s="68"/>
      <c r="S2" s="68"/>
      <c r="T2" s="68"/>
      <c r="U2" s="68"/>
      <c r="V2" s="68"/>
      <c r="W2" s="68"/>
      <c r="X2" s="68"/>
      <c r="Y2" s="68"/>
      <c r="Z2" s="68"/>
      <c r="AA2" s="68"/>
      <c r="AB2" s="68"/>
      <c r="AC2" s="68"/>
      <c r="AD2" s="68"/>
      <c r="AE2" s="68"/>
      <c r="AF2" s="68"/>
      <c r="AG2" s="68"/>
      <c r="AH2" s="68"/>
      <c r="AI2" s="68"/>
      <c r="AJ2" s="68"/>
      <c r="AK2" s="68"/>
      <c r="AL2" s="68"/>
      <c r="AM2" s="68"/>
      <c r="AN2" s="68"/>
      <c r="AO2" s="68"/>
      <c r="AP2" s="68"/>
      <c r="AQ2" s="68"/>
      <c r="AR2" s="68"/>
      <c r="AS2" s="68"/>
      <c r="AT2" s="68"/>
      <c r="AU2" s="68"/>
      <c r="AV2" s="68"/>
      <c r="AW2" s="68"/>
      <c r="AX2" s="68"/>
      <c r="AY2" s="68"/>
      <c r="AZ2" s="68"/>
      <c r="BA2" s="68"/>
      <c r="BB2" s="68"/>
      <c r="BC2" s="68"/>
      <c r="BD2" s="68"/>
      <c r="BE2" s="68"/>
      <c r="BF2" s="68"/>
      <c r="BG2" s="68"/>
      <c r="BH2" s="68"/>
      <c r="BI2" s="68"/>
    </row>
    <row r="3" spans="1:64" ht="45" customHeight="1">
      <c r="A3" s="68"/>
      <c r="B3" s="391" t="s">
        <v>1</v>
      </c>
      <c r="C3" s="391"/>
      <c r="D3" s="391"/>
      <c r="E3" s="391"/>
      <c r="F3" s="391"/>
      <c r="G3" s="391"/>
      <c r="H3" s="391"/>
      <c r="I3" s="391"/>
      <c r="J3" s="391"/>
      <c r="K3" s="391"/>
      <c r="L3" s="391"/>
      <c r="M3" s="391"/>
      <c r="N3" s="391"/>
      <c r="O3" s="391"/>
      <c r="P3" s="391"/>
      <c r="Q3" s="391"/>
      <c r="R3" s="391"/>
      <c r="S3" s="391"/>
      <c r="T3" s="391"/>
      <c r="U3" s="391"/>
      <c r="V3" s="391"/>
      <c r="W3" s="391"/>
      <c r="X3" s="391"/>
      <c r="Y3" s="391"/>
      <c r="Z3" s="391"/>
      <c r="AA3" s="391"/>
      <c r="AB3" s="391"/>
      <c r="AC3" s="391"/>
      <c r="AD3" s="391"/>
      <c r="AE3" s="391"/>
      <c r="AF3" s="391"/>
      <c r="AG3" s="391"/>
      <c r="AH3" s="391"/>
      <c r="AI3" s="391"/>
      <c r="AJ3" s="391"/>
      <c r="AK3" s="391"/>
      <c r="AL3" s="391"/>
      <c r="AM3" s="391"/>
      <c r="AN3" s="391"/>
      <c r="AO3" s="391"/>
      <c r="AP3" s="391"/>
      <c r="AQ3" s="391"/>
      <c r="AR3" s="391"/>
      <c r="AS3" s="391"/>
      <c r="AT3" s="391"/>
      <c r="AU3" s="391"/>
      <c r="AV3" s="391"/>
      <c r="AW3" s="391"/>
      <c r="AX3" s="391"/>
      <c r="AY3" s="391"/>
      <c r="AZ3" s="391"/>
      <c r="BA3" s="391"/>
      <c r="BB3" s="391"/>
      <c r="BC3" s="391"/>
      <c r="BD3" s="391"/>
      <c r="BE3" s="391"/>
      <c r="BF3" s="391"/>
      <c r="BG3" s="391"/>
      <c r="BH3" s="391"/>
      <c r="BI3" s="391"/>
    </row>
    <row r="4" spans="1:64" ht="14.25">
      <c r="A4" s="68"/>
      <c r="B4" s="68"/>
      <c r="C4" s="68"/>
      <c r="D4" s="68"/>
      <c r="E4" s="68"/>
      <c r="F4" s="68"/>
      <c r="G4" s="68"/>
      <c r="H4" s="68"/>
      <c r="I4" s="68"/>
      <c r="J4" s="68"/>
      <c r="K4" s="68"/>
      <c r="L4" s="68"/>
      <c r="M4" s="68"/>
      <c r="N4" s="68"/>
      <c r="O4" s="68"/>
      <c r="P4" s="68"/>
      <c r="Q4" s="68"/>
      <c r="R4" s="68"/>
      <c r="S4" s="68"/>
      <c r="T4" s="68"/>
      <c r="U4" s="68"/>
      <c r="V4" s="68"/>
      <c r="W4" s="68"/>
      <c r="X4" s="68"/>
      <c r="Y4" s="68"/>
      <c r="Z4" s="68"/>
      <c r="AA4" s="68"/>
      <c r="AB4" s="68"/>
      <c r="AC4" s="68"/>
      <c r="AD4" s="68"/>
      <c r="AE4" s="68"/>
      <c r="AF4" s="68"/>
      <c r="AG4" s="68"/>
      <c r="AH4" s="68"/>
      <c r="AI4" s="68"/>
      <c r="AJ4" s="68"/>
      <c r="AK4" s="68"/>
      <c r="AL4" s="68"/>
      <c r="AM4" s="68"/>
      <c r="AN4" s="68"/>
      <c r="AO4" s="68"/>
      <c r="AP4" s="68"/>
      <c r="AQ4" s="68"/>
      <c r="AR4" s="68"/>
      <c r="AS4" s="68"/>
      <c r="AT4" s="68"/>
      <c r="AU4" s="68"/>
      <c r="AV4" s="68"/>
      <c r="AW4" s="68"/>
      <c r="AX4" s="68"/>
      <c r="AY4" s="68"/>
      <c r="AZ4" s="68"/>
      <c r="BA4" s="68"/>
      <c r="BB4" s="68"/>
      <c r="BC4" s="68"/>
      <c r="BD4" s="68"/>
      <c r="BE4" s="68"/>
      <c r="BF4" s="68"/>
      <c r="BG4" s="68"/>
      <c r="BH4" s="68"/>
      <c r="BI4" s="68"/>
    </row>
    <row r="5" spans="1:64" s="55" customFormat="1" ht="45" customHeight="1">
      <c r="A5" s="106"/>
      <c r="B5" s="346" t="s">
        <v>2</v>
      </c>
      <c r="C5" s="346"/>
      <c r="D5" s="346"/>
      <c r="E5" s="346"/>
      <c r="F5" s="346"/>
      <c r="G5" s="346"/>
      <c r="H5" s="346"/>
      <c r="I5" s="346"/>
      <c r="J5" s="346"/>
      <c r="K5" s="346"/>
      <c r="L5" s="346"/>
      <c r="M5" s="346"/>
      <c r="N5" s="346"/>
      <c r="O5" s="346"/>
      <c r="P5" s="346"/>
      <c r="Q5" s="346"/>
      <c r="R5" s="346"/>
      <c r="S5" s="346"/>
      <c r="T5" s="346"/>
      <c r="U5" s="346"/>
      <c r="V5" s="346"/>
      <c r="W5" s="346"/>
      <c r="X5" s="346"/>
      <c r="Y5" s="346"/>
      <c r="Z5" s="346"/>
      <c r="AA5" s="346"/>
      <c r="AB5" s="346"/>
      <c r="AC5" s="346"/>
      <c r="AD5" s="346"/>
      <c r="AE5" s="346"/>
      <c r="AF5" s="346"/>
      <c r="AG5" s="346"/>
      <c r="AH5" s="346"/>
      <c r="AI5" s="346"/>
      <c r="AJ5" s="346"/>
      <c r="AK5" s="346"/>
      <c r="AL5" s="346"/>
      <c r="AM5" s="346"/>
      <c r="AN5" s="346"/>
      <c r="AO5" s="346"/>
      <c r="AP5" s="346"/>
      <c r="AQ5" s="346"/>
      <c r="AR5" s="346"/>
      <c r="AS5" s="346"/>
      <c r="AT5" s="346"/>
      <c r="AU5" s="346"/>
      <c r="AV5" s="346"/>
      <c r="AW5" s="346"/>
      <c r="AX5" s="346"/>
      <c r="AY5" s="346"/>
      <c r="AZ5" s="346"/>
      <c r="BA5" s="346"/>
      <c r="BB5" s="346"/>
      <c r="BC5" s="346"/>
      <c r="BD5" s="346"/>
      <c r="BE5" s="346"/>
      <c r="BF5" s="346"/>
      <c r="BG5" s="346"/>
      <c r="BH5" s="346"/>
      <c r="BI5" s="346"/>
    </row>
    <row r="6" spans="1:64" s="55" customFormat="1" ht="15" customHeight="1">
      <c r="A6" s="106"/>
      <c r="B6" s="173"/>
      <c r="C6" s="173"/>
      <c r="D6" s="173"/>
      <c r="E6" s="173"/>
      <c r="F6" s="173"/>
      <c r="G6" s="173"/>
      <c r="H6" s="173"/>
      <c r="I6" s="173"/>
      <c r="J6" s="173"/>
      <c r="K6" s="173"/>
      <c r="L6" s="173"/>
      <c r="M6" s="173"/>
      <c r="N6" s="173"/>
      <c r="O6" s="173"/>
      <c r="P6" s="173"/>
      <c r="Q6" s="173"/>
      <c r="R6" s="173"/>
      <c r="S6" s="173"/>
      <c r="T6" s="173"/>
      <c r="U6" s="173"/>
      <c r="V6" s="173"/>
      <c r="W6" s="173"/>
      <c r="X6" s="173"/>
      <c r="Y6" s="173"/>
      <c r="Z6" s="173"/>
      <c r="AA6" s="173"/>
      <c r="AB6" s="173"/>
      <c r="AC6" s="173"/>
      <c r="AD6" s="173"/>
      <c r="AE6" s="173"/>
      <c r="AF6" s="173"/>
      <c r="AG6" s="173"/>
      <c r="AH6" s="173"/>
      <c r="AI6" s="173"/>
      <c r="AJ6" s="173"/>
      <c r="AK6" s="173"/>
      <c r="AL6" s="173"/>
      <c r="AM6" s="173"/>
      <c r="AN6" s="173"/>
      <c r="AO6" s="173"/>
      <c r="AP6" s="173"/>
      <c r="AQ6" s="173"/>
      <c r="AR6" s="173"/>
      <c r="AS6" s="173"/>
      <c r="AT6" s="173"/>
      <c r="AU6" s="173"/>
      <c r="AV6" s="173"/>
      <c r="AW6" s="173"/>
      <c r="AX6" s="173"/>
      <c r="AY6" s="173"/>
      <c r="AZ6" s="173"/>
      <c r="BA6" s="173"/>
      <c r="BB6" s="173"/>
      <c r="BC6" s="173"/>
      <c r="BD6" s="106"/>
      <c r="BE6" s="106"/>
      <c r="BF6" s="106"/>
      <c r="BG6" s="106"/>
      <c r="BH6" s="106"/>
      <c r="BI6" s="106"/>
    </row>
    <row r="7" spans="1:64" s="144" customFormat="1" ht="72" customHeight="1">
      <c r="A7" s="68"/>
      <c r="B7" s="391" t="s">
        <v>4973</v>
      </c>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row>
    <row r="8" spans="1:64" ht="14.25">
      <c r="A8" s="68"/>
      <c r="B8" s="68"/>
      <c r="C8" s="68"/>
      <c r="D8" s="68"/>
      <c r="E8" s="68"/>
      <c r="F8" s="68"/>
      <c r="G8" s="68"/>
      <c r="H8" s="68"/>
      <c r="I8" s="68"/>
      <c r="J8" s="68"/>
      <c r="K8" s="68"/>
      <c r="L8" s="68"/>
      <c r="M8" s="68"/>
      <c r="N8" s="68"/>
      <c r="O8" s="68"/>
      <c r="P8" s="68"/>
      <c r="Q8" s="68"/>
      <c r="R8" s="68"/>
      <c r="S8" s="68"/>
      <c r="T8" s="68"/>
      <c r="U8" s="68"/>
      <c r="V8" s="68"/>
      <c r="W8" s="68"/>
      <c r="X8" s="68"/>
      <c r="Y8" s="68"/>
      <c r="Z8" s="68"/>
      <c r="AA8" s="68"/>
      <c r="AB8" s="68"/>
      <c r="AC8" s="68"/>
      <c r="AD8" s="68"/>
      <c r="AE8" s="68"/>
      <c r="AF8" s="68"/>
      <c r="AG8" s="68"/>
      <c r="AH8" s="68"/>
      <c r="AI8" s="68"/>
      <c r="AJ8" s="68"/>
      <c r="AK8" s="68"/>
      <c r="AL8" s="68"/>
      <c r="AM8" s="68"/>
      <c r="AN8" s="68"/>
      <c r="AO8" s="68"/>
      <c r="AP8" s="68"/>
      <c r="AQ8" s="68"/>
      <c r="AR8" s="68"/>
      <c r="AS8" s="68"/>
      <c r="AT8" s="68"/>
      <c r="AU8" s="68"/>
      <c r="AV8" s="68"/>
      <c r="AW8" s="68"/>
      <c r="AX8" s="68"/>
      <c r="AY8" s="68"/>
      <c r="AZ8" s="68"/>
      <c r="BA8" s="68"/>
      <c r="BB8" s="68"/>
      <c r="BC8" s="68"/>
      <c r="BD8" s="68"/>
      <c r="BE8" s="68"/>
      <c r="BF8" s="68"/>
      <c r="BG8" s="68"/>
      <c r="BH8" s="68"/>
      <c r="BI8" s="68"/>
    </row>
    <row r="9" spans="1:64" ht="15" customHeight="1" thickBot="1">
      <c r="A9" s="68"/>
      <c r="B9" s="141" t="s">
        <v>4</v>
      </c>
      <c r="C9" s="68"/>
      <c r="D9" s="68"/>
      <c r="E9" s="68"/>
      <c r="F9" s="68"/>
      <c r="G9" s="68"/>
      <c r="H9" s="68"/>
      <c r="I9" s="68"/>
      <c r="J9" s="68"/>
      <c r="K9" s="68"/>
      <c r="L9" s="68"/>
      <c r="M9" s="68"/>
      <c r="N9" s="141" t="s">
        <v>5</v>
      </c>
      <c r="O9" s="68"/>
      <c r="P9" s="68"/>
      <c r="Q9" s="68"/>
      <c r="R9" s="68"/>
      <c r="S9" s="68"/>
      <c r="T9" s="68"/>
      <c r="U9" s="68"/>
      <c r="V9" s="68"/>
      <c r="W9" s="68"/>
      <c r="X9" s="68"/>
      <c r="Y9" s="68"/>
      <c r="Z9" s="68"/>
      <c r="AA9" s="68"/>
      <c r="AB9" s="68"/>
      <c r="AC9" s="68"/>
      <c r="AD9" s="68"/>
      <c r="AE9" s="68"/>
      <c r="AF9" s="68"/>
      <c r="AG9" s="68"/>
      <c r="AH9" s="68"/>
      <c r="AI9" s="68"/>
      <c r="AJ9" s="68"/>
      <c r="AK9" s="68"/>
      <c r="AL9" s="68"/>
      <c r="AM9" s="68"/>
      <c r="AN9" s="68"/>
      <c r="AO9" s="68"/>
      <c r="AP9" s="68"/>
      <c r="AQ9" s="141"/>
      <c r="AR9" s="141"/>
      <c r="AS9" s="141"/>
      <c r="AT9" s="174"/>
      <c r="AU9" s="68"/>
      <c r="AV9" s="68"/>
      <c r="AW9" s="68"/>
      <c r="AX9" s="68"/>
      <c r="AY9" s="68"/>
      <c r="AZ9" s="68"/>
      <c r="BA9" s="68"/>
      <c r="BB9" s="68"/>
      <c r="BC9" s="68"/>
      <c r="BD9" s="68"/>
      <c r="BE9" s="68"/>
      <c r="BF9" s="320" t="s">
        <v>3</v>
      </c>
      <c r="BG9" s="320"/>
      <c r="BH9" s="320"/>
      <c r="BI9" s="320"/>
    </row>
    <row r="10" spans="1:64" ht="15" customHeight="1" thickBot="1">
      <c r="A10" s="68"/>
      <c r="B10" s="343" t="str">
        <f>IF(Presentación!B10="","",Presentación!B10)</f>
        <v/>
      </c>
      <c r="C10" s="344"/>
      <c r="D10" s="344"/>
      <c r="E10" s="344"/>
      <c r="F10" s="344"/>
      <c r="G10" s="344"/>
      <c r="H10" s="344"/>
      <c r="I10" s="344"/>
      <c r="J10" s="344"/>
      <c r="K10" s="344"/>
      <c r="L10" s="345"/>
      <c r="M10" s="142"/>
      <c r="N10" s="343" t="str">
        <f>IF(Presentación!N10="","",Presentación!N10)</f>
        <v/>
      </c>
      <c r="O10" s="345"/>
      <c r="P10" s="141"/>
      <c r="Q10" s="141"/>
      <c r="R10" s="141"/>
      <c r="S10" s="141"/>
      <c r="T10" s="68"/>
      <c r="U10" s="68"/>
      <c r="V10" s="68"/>
      <c r="W10" s="68"/>
      <c r="X10" s="68"/>
      <c r="Y10" s="68"/>
      <c r="Z10" s="68"/>
      <c r="AA10" s="68"/>
      <c r="AB10" s="68"/>
      <c r="AC10" s="68"/>
      <c r="AD10" s="68"/>
      <c r="AE10" s="68"/>
      <c r="AF10" s="68"/>
      <c r="AG10" s="68"/>
      <c r="AH10" s="68"/>
      <c r="AI10" s="68"/>
      <c r="AJ10" s="68"/>
      <c r="AK10" s="68"/>
      <c r="AL10" s="68"/>
      <c r="AM10" s="68"/>
      <c r="AN10" s="68"/>
      <c r="AO10" s="68"/>
      <c r="AP10" s="68"/>
      <c r="AQ10" s="68"/>
      <c r="AR10" s="68"/>
      <c r="AS10" s="68"/>
      <c r="AT10" s="68"/>
      <c r="AU10" s="68"/>
      <c r="AV10" s="68"/>
      <c r="AW10" s="68"/>
      <c r="AX10" s="68"/>
      <c r="AY10" s="68"/>
      <c r="AZ10" s="68"/>
      <c r="BA10" s="68"/>
      <c r="BB10" s="68"/>
      <c r="BC10" s="68"/>
      <c r="BD10" s="68"/>
      <c r="BE10" s="68"/>
      <c r="BF10" s="68"/>
      <c r="BG10" s="68"/>
      <c r="BH10" s="68"/>
      <c r="BI10" s="68"/>
    </row>
    <row r="11" spans="1:64" thickBot="1">
      <c r="A11" s="68"/>
      <c r="B11" s="68"/>
      <c r="C11" s="68"/>
      <c r="D11" s="68"/>
      <c r="E11" s="68"/>
      <c r="F11" s="68"/>
      <c r="G11" s="68"/>
      <c r="H11" s="68"/>
      <c r="I11" s="68"/>
      <c r="J11" s="68"/>
      <c r="K11" s="68"/>
      <c r="L11" s="68"/>
      <c r="M11" s="68"/>
      <c r="N11" s="68"/>
      <c r="O11" s="68"/>
      <c r="P11" s="68"/>
      <c r="Q11" s="68"/>
      <c r="R11" s="68"/>
      <c r="S11" s="68"/>
      <c r="T11" s="68"/>
      <c r="U11" s="68"/>
      <c r="V11" s="68"/>
      <c r="W11" s="68"/>
      <c r="X11" s="68"/>
      <c r="Y11" s="68"/>
      <c r="Z11" s="68"/>
      <c r="AA11" s="68"/>
      <c r="AB11" s="68"/>
      <c r="AC11" s="68"/>
      <c r="AD11" s="68"/>
      <c r="AE11" s="68"/>
      <c r="AF11" s="68"/>
      <c r="AG11" s="68"/>
      <c r="AH11" s="68"/>
      <c r="AI11" s="68"/>
      <c r="AJ11" s="68"/>
      <c r="AK11" s="68"/>
      <c r="AL11" s="68"/>
      <c r="AM11" s="68"/>
      <c r="AN11" s="68"/>
      <c r="AO11" s="68"/>
      <c r="AP11" s="68"/>
      <c r="AQ11" s="68"/>
      <c r="AR11" s="68"/>
      <c r="AS11" s="68"/>
      <c r="AT11" s="68"/>
      <c r="AU11" s="68"/>
      <c r="AV11" s="68"/>
      <c r="AW11" s="68"/>
      <c r="AX11" s="68"/>
      <c r="AY11" s="68"/>
      <c r="AZ11" s="68"/>
      <c r="BA11" s="68"/>
      <c r="BB11" s="68"/>
      <c r="BC11" s="68"/>
      <c r="BD11" s="68"/>
      <c r="BE11" s="68"/>
      <c r="BF11" s="68"/>
      <c r="BG11" s="68"/>
      <c r="BH11" s="68"/>
      <c r="BI11" s="68"/>
    </row>
    <row r="12" spans="1:64" s="68" customFormat="1" ht="15" customHeight="1" thickBot="1">
      <c r="A12" s="175"/>
      <c r="B12" s="374" t="s">
        <v>4974</v>
      </c>
      <c r="C12" s="375"/>
      <c r="D12" s="375"/>
      <c r="E12" s="375"/>
      <c r="F12" s="375"/>
      <c r="G12" s="375"/>
      <c r="H12" s="375"/>
      <c r="I12" s="375"/>
      <c r="J12" s="375"/>
      <c r="K12" s="375"/>
      <c r="L12" s="375"/>
      <c r="M12" s="375"/>
      <c r="N12" s="375"/>
      <c r="O12" s="375"/>
      <c r="P12" s="375"/>
      <c r="Q12" s="375"/>
      <c r="R12" s="375"/>
      <c r="S12" s="375"/>
      <c r="T12" s="375"/>
      <c r="U12" s="375"/>
      <c r="V12" s="375"/>
      <c r="W12" s="375"/>
      <c r="X12" s="375"/>
      <c r="Y12" s="375"/>
      <c r="Z12" s="375"/>
      <c r="AA12" s="375"/>
      <c r="AB12" s="375"/>
      <c r="AC12" s="375"/>
      <c r="AD12" s="375"/>
      <c r="AE12" s="375"/>
      <c r="AF12" s="375"/>
      <c r="AG12" s="375"/>
      <c r="AH12" s="375"/>
      <c r="AI12" s="375"/>
      <c r="AJ12" s="375"/>
      <c r="AK12" s="375"/>
      <c r="AL12" s="375"/>
      <c r="AM12" s="375"/>
      <c r="AN12" s="375"/>
      <c r="AO12" s="375"/>
      <c r="AP12" s="375"/>
      <c r="AQ12" s="375"/>
      <c r="AR12" s="375"/>
      <c r="AS12" s="375"/>
      <c r="AT12" s="375"/>
      <c r="AU12" s="375"/>
      <c r="AV12" s="375"/>
      <c r="AW12" s="375"/>
      <c r="AX12" s="375"/>
      <c r="AY12" s="375"/>
      <c r="AZ12" s="375"/>
      <c r="BA12" s="375"/>
      <c r="BB12" s="375"/>
      <c r="BC12" s="375"/>
      <c r="BD12" s="375"/>
      <c r="BE12" s="375"/>
      <c r="BF12" s="375"/>
      <c r="BG12" s="375"/>
      <c r="BH12" s="375"/>
      <c r="BI12" s="376"/>
      <c r="BJ12" s="176"/>
      <c r="BK12" s="176"/>
      <c r="BL12" s="176"/>
    </row>
    <row r="13" spans="1:64" s="68" customFormat="1" ht="15" customHeight="1">
      <c r="A13" s="177"/>
      <c r="B13" s="377" t="s">
        <v>4975</v>
      </c>
      <c r="C13" s="370"/>
      <c r="D13" s="370"/>
      <c r="E13" s="370"/>
      <c r="F13" s="370"/>
      <c r="G13" s="370"/>
      <c r="H13" s="370"/>
      <c r="I13" s="370"/>
      <c r="J13" s="370"/>
      <c r="K13" s="370"/>
      <c r="L13" s="370"/>
      <c r="M13" s="370"/>
      <c r="N13" s="370"/>
      <c r="O13" s="370"/>
      <c r="P13" s="370"/>
      <c r="Q13" s="370"/>
      <c r="R13" s="370"/>
      <c r="S13" s="370"/>
      <c r="T13" s="370"/>
      <c r="U13" s="370"/>
      <c r="V13" s="370"/>
      <c r="W13" s="370"/>
      <c r="X13" s="370"/>
      <c r="Y13" s="370"/>
      <c r="Z13" s="370"/>
      <c r="AA13" s="370"/>
      <c r="AB13" s="370"/>
      <c r="AC13" s="370"/>
      <c r="AD13" s="370"/>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70"/>
      <c r="BC13" s="370"/>
      <c r="BD13" s="370"/>
      <c r="BE13" s="370"/>
      <c r="BF13" s="370"/>
      <c r="BG13" s="370"/>
      <c r="BH13" s="370"/>
      <c r="BI13" s="371"/>
    </row>
    <row r="14" spans="1:64" s="68" customFormat="1" ht="15" customHeight="1">
      <c r="A14" s="177"/>
      <c r="B14" s="178"/>
      <c r="C14" s="368" t="s">
        <v>4976</v>
      </c>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9"/>
      <c r="BJ14" s="179"/>
    </row>
    <row r="15" spans="1:64" s="68" customFormat="1" ht="15" customHeight="1">
      <c r="A15" s="177"/>
      <c r="B15" s="178"/>
      <c r="C15" s="368" t="s">
        <v>4977</v>
      </c>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9"/>
      <c r="BJ15" s="179"/>
    </row>
    <row r="16" spans="1:64" s="68" customFormat="1" ht="15" customHeight="1">
      <c r="A16" s="177"/>
      <c r="B16" s="178"/>
      <c r="C16" s="368" t="s">
        <v>4978</v>
      </c>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9"/>
      <c r="BJ16" s="179"/>
    </row>
    <row r="17" spans="1:77" s="68" customFormat="1" ht="15" customHeight="1">
      <c r="A17" s="177"/>
      <c r="B17" s="178"/>
      <c r="C17" s="368" t="s">
        <v>4979</v>
      </c>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9"/>
      <c r="BJ17" s="179"/>
    </row>
    <row r="18" spans="1:77" s="68" customFormat="1" ht="15" customHeight="1">
      <c r="A18" s="177"/>
      <c r="B18" s="178"/>
      <c r="C18" s="368" t="s">
        <v>4980</v>
      </c>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9"/>
      <c r="BJ18" s="179"/>
    </row>
    <row r="19" spans="1:77" s="68" customFormat="1" ht="15" customHeight="1">
      <c r="A19" s="177"/>
      <c r="B19" s="180"/>
      <c r="C19" s="368" t="s">
        <v>4981</v>
      </c>
      <c r="D19" s="368"/>
      <c r="E19" s="368"/>
      <c r="F19" s="368"/>
      <c r="G19" s="368"/>
      <c r="H19" s="368"/>
      <c r="I19" s="368"/>
      <c r="J19" s="368"/>
      <c r="K19" s="368"/>
      <c r="L19" s="368"/>
      <c r="M19" s="368"/>
      <c r="N19" s="368"/>
      <c r="O19" s="368"/>
      <c r="P19" s="368"/>
      <c r="Q19" s="368"/>
      <c r="R19" s="368"/>
      <c r="S19" s="368"/>
      <c r="T19" s="368"/>
      <c r="U19" s="368"/>
      <c r="V19" s="368"/>
      <c r="W19" s="368"/>
      <c r="X19" s="368"/>
      <c r="Y19" s="368"/>
      <c r="Z19" s="368"/>
      <c r="AA19" s="368"/>
      <c r="AB19" s="368"/>
      <c r="AC19" s="368"/>
      <c r="AD19" s="368"/>
      <c r="AE19" s="368"/>
      <c r="AF19" s="368"/>
      <c r="AG19" s="368"/>
      <c r="AH19" s="368"/>
      <c r="AI19" s="368"/>
      <c r="AJ19" s="368"/>
      <c r="AK19" s="368"/>
      <c r="AL19" s="368"/>
      <c r="AM19" s="368"/>
      <c r="AN19" s="368"/>
      <c r="AO19" s="368"/>
      <c r="AP19" s="368"/>
      <c r="AQ19" s="368"/>
      <c r="AR19" s="368"/>
      <c r="AS19" s="368"/>
      <c r="AT19" s="368"/>
      <c r="AU19" s="368"/>
      <c r="AV19" s="368"/>
      <c r="AW19" s="368"/>
      <c r="AX19" s="368"/>
      <c r="AY19" s="368"/>
      <c r="AZ19" s="368"/>
      <c r="BA19" s="368"/>
      <c r="BB19" s="368"/>
      <c r="BC19" s="368"/>
      <c r="BD19" s="368"/>
      <c r="BE19" s="368"/>
      <c r="BF19" s="368"/>
      <c r="BG19" s="368"/>
      <c r="BH19" s="368"/>
      <c r="BI19" s="369"/>
      <c r="BJ19" s="179"/>
    </row>
    <row r="20" spans="1:77" s="68" customFormat="1" ht="15" customHeight="1">
      <c r="A20" s="177"/>
      <c r="B20" s="180"/>
      <c r="C20" s="368" t="s">
        <v>4982</v>
      </c>
      <c r="D20" s="368"/>
      <c r="E20" s="368"/>
      <c r="F20" s="368"/>
      <c r="G20" s="368"/>
      <c r="H20" s="368"/>
      <c r="I20" s="368"/>
      <c r="J20" s="368"/>
      <c r="K20" s="368"/>
      <c r="L20" s="368"/>
      <c r="M20" s="368"/>
      <c r="N20" s="368"/>
      <c r="O20" s="368"/>
      <c r="P20" s="368"/>
      <c r="Q20" s="368"/>
      <c r="R20" s="368"/>
      <c r="S20" s="368"/>
      <c r="T20" s="368"/>
      <c r="U20" s="368"/>
      <c r="V20" s="368"/>
      <c r="W20" s="368"/>
      <c r="X20" s="368"/>
      <c r="Y20" s="368"/>
      <c r="Z20" s="368"/>
      <c r="AA20" s="368"/>
      <c r="AB20" s="368"/>
      <c r="AC20" s="368"/>
      <c r="AD20" s="368"/>
      <c r="AE20" s="368"/>
      <c r="AF20" s="368"/>
      <c r="AG20" s="368"/>
      <c r="AH20" s="368"/>
      <c r="AI20" s="368"/>
      <c r="AJ20" s="368"/>
      <c r="AK20" s="368"/>
      <c r="AL20" s="368"/>
      <c r="AM20" s="368"/>
      <c r="AN20" s="368"/>
      <c r="AO20" s="368"/>
      <c r="AP20" s="368"/>
      <c r="AQ20" s="368"/>
      <c r="AR20" s="368"/>
      <c r="AS20" s="368"/>
      <c r="AT20" s="368"/>
      <c r="AU20" s="368"/>
      <c r="AV20" s="368"/>
      <c r="AW20" s="368"/>
      <c r="AX20" s="368"/>
      <c r="AY20" s="368"/>
      <c r="AZ20" s="368"/>
      <c r="BA20" s="368"/>
      <c r="BB20" s="368"/>
      <c r="BC20" s="368"/>
      <c r="BD20" s="368"/>
      <c r="BE20" s="368"/>
      <c r="BF20" s="368"/>
      <c r="BG20" s="368"/>
      <c r="BH20" s="368"/>
      <c r="BI20" s="369"/>
      <c r="BJ20" s="179"/>
    </row>
    <row r="21" spans="1:77" s="68" customFormat="1" ht="48" customHeight="1">
      <c r="A21" s="177"/>
      <c r="B21" s="180"/>
      <c r="C21" s="181"/>
      <c r="D21" s="368" t="s">
        <v>4983</v>
      </c>
      <c r="E21" s="368"/>
      <c r="F21" s="368"/>
      <c r="G21" s="368"/>
      <c r="H21" s="368"/>
      <c r="I21" s="368"/>
      <c r="J21" s="368"/>
      <c r="K21" s="368"/>
      <c r="L21" s="368"/>
      <c r="M21" s="368"/>
      <c r="N21" s="368"/>
      <c r="O21" s="368"/>
      <c r="P21" s="368"/>
      <c r="Q21" s="368"/>
      <c r="R21" s="368"/>
      <c r="S21" s="368"/>
      <c r="T21" s="368"/>
      <c r="U21" s="368"/>
      <c r="V21" s="368"/>
      <c r="W21" s="368"/>
      <c r="X21" s="368"/>
      <c r="Y21" s="368"/>
      <c r="Z21" s="368"/>
      <c r="AA21" s="368"/>
      <c r="AB21" s="368"/>
      <c r="AC21" s="368"/>
      <c r="AD21" s="368"/>
      <c r="AE21" s="368"/>
      <c r="AF21" s="368"/>
      <c r="AG21" s="368"/>
      <c r="AH21" s="368"/>
      <c r="AI21" s="368"/>
      <c r="AJ21" s="368"/>
      <c r="AK21" s="368"/>
      <c r="AL21" s="368"/>
      <c r="AM21" s="368"/>
      <c r="AN21" s="368"/>
      <c r="AO21" s="368"/>
      <c r="AP21" s="368"/>
      <c r="AQ21" s="368"/>
      <c r="AR21" s="368"/>
      <c r="AS21" s="368"/>
      <c r="AT21" s="368"/>
      <c r="AU21" s="368"/>
      <c r="AV21" s="368"/>
      <c r="AW21" s="368"/>
      <c r="AX21" s="368"/>
      <c r="AY21" s="368"/>
      <c r="AZ21" s="368"/>
      <c r="BA21" s="368"/>
      <c r="BB21" s="368"/>
      <c r="BC21" s="368"/>
      <c r="BD21" s="368"/>
      <c r="BE21" s="368"/>
      <c r="BF21" s="368"/>
      <c r="BG21" s="368"/>
      <c r="BH21" s="368"/>
      <c r="BI21" s="369"/>
      <c r="BJ21" s="179"/>
    </row>
    <row r="22" spans="1:77" s="68" customFormat="1" ht="15" customHeight="1">
      <c r="A22" s="177"/>
      <c r="B22" s="180"/>
      <c r="C22" s="370" t="s">
        <v>4984</v>
      </c>
      <c r="D22" s="370"/>
      <c r="E22" s="370"/>
      <c r="F22" s="370"/>
      <c r="G22" s="370"/>
      <c r="H22" s="370"/>
      <c r="I22" s="370"/>
      <c r="J22" s="370"/>
      <c r="K22" s="370"/>
      <c r="L22" s="370"/>
      <c r="M22" s="370"/>
      <c r="N22" s="370"/>
      <c r="O22" s="370"/>
      <c r="P22" s="370"/>
      <c r="Q22" s="370"/>
      <c r="R22" s="370"/>
      <c r="S22" s="370"/>
      <c r="T22" s="370"/>
      <c r="U22" s="370"/>
      <c r="V22" s="370"/>
      <c r="W22" s="370"/>
      <c r="X22" s="370"/>
      <c r="Y22" s="370"/>
      <c r="Z22" s="370"/>
      <c r="AA22" s="370"/>
      <c r="AB22" s="370"/>
      <c r="AC22" s="370"/>
      <c r="AD22" s="370"/>
      <c r="AE22" s="370"/>
      <c r="AF22" s="370"/>
      <c r="AG22" s="370"/>
      <c r="AH22" s="370"/>
      <c r="AI22" s="370"/>
      <c r="AJ22" s="370"/>
      <c r="AK22" s="370"/>
      <c r="AL22" s="370"/>
      <c r="AM22" s="370"/>
      <c r="AN22" s="370"/>
      <c r="AO22" s="370"/>
      <c r="AP22" s="370"/>
      <c r="AQ22" s="370"/>
      <c r="AR22" s="370"/>
      <c r="AS22" s="370"/>
      <c r="AT22" s="370"/>
      <c r="AU22" s="370"/>
      <c r="AV22" s="370"/>
      <c r="AW22" s="370"/>
      <c r="AX22" s="370"/>
      <c r="AY22" s="370"/>
      <c r="AZ22" s="370"/>
      <c r="BA22" s="370"/>
      <c r="BB22" s="370"/>
      <c r="BC22" s="370"/>
      <c r="BD22" s="370"/>
      <c r="BE22" s="370"/>
      <c r="BF22" s="370"/>
      <c r="BG22" s="370"/>
      <c r="BH22" s="370"/>
      <c r="BI22" s="371"/>
    </row>
    <row r="23" spans="1:77" s="68" customFormat="1" ht="15" customHeight="1">
      <c r="A23" s="177"/>
      <c r="B23" s="180"/>
      <c r="C23" s="182"/>
      <c r="D23" s="372" t="s">
        <v>4985</v>
      </c>
      <c r="E23" s="372"/>
      <c r="F23" s="372"/>
      <c r="G23" s="372"/>
      <c r="H23" s="372"/>
      <c r="I23" s="372"/>
      <c r="J23" s="372"/>
      <c r="K23" s="372"/>
      <c r="L23" s="372"/>
      <c r="M23" s="372"/>
      <c r="N23" s="372"/>
      <c r="O23" s="372"/>
      <c r="P23" s="372"/>
      <c r="Q23" s="372"/>
      <c r="R23" s="372"/>
      <c r="S23" s="372"/>
      <c r="T23" s="372"/>
      <c r="U23" s="372"/>
      <c r="V23" s="372"/>
      <c r="W23" s="372"/>
      <c r="X23" s="372"/>
      <c r="Y23" s="372"/>
      <c r="Z23" s="372"/>
      <c r="AA23" s="372"/>
      <c r="AB23" s="372"/>
      <c r="AC23" s="372"/>
      <c r="AD23" s="372"/>
      <c r="AE23" s="372"/>
      <c r="AF23" s="372"/>
      <c r="AG23" s="372"/>
      <c r="AH23" s="372"/>
      <c r="AI23" s="372"/>
      <c r="AJ23" s="372"/>
      <c r="AK23" s="372"/>
      <c r="AL23" s="372"/>
      <c r="AM23" s="372"/>
      <c r="AN23" s="372"/>
      <c r="AO23" s="372"/>
      <c r="AP23" s="372"/>
      <c r="AQ23" s="372"/>
      <c r="AR23" s="372"/>
      <c r="AS23" s="372"/>
      <c r="AT23" s="372"/>
      <c r="AU23" s="372"/>
      <c r="AV23" s="372"/>
      <c r="AW23" s="372"/>
      <c r="AX23" s="372"/>
      <c r="AY23" s="372"/>
      <c r="AZ23" s="372"/>
      <c r="BA23" s="372"/>
      <c r="BB23" s="372"/>
      <c r="BC23" s="372"/>
      <c r="BD23" s="372"/>
      <c r="BE23" s="372"/>
      <c r="BF23" s="372"/>
      <c r="BG23" s="372"/>
      <c r="BH23" s="372"/>
      <c r="BI23" s="373"/>
    </row>
    <row r="24" spans="1:77" s="68" customFormat="1" ht="15" customHeight="1">
      <c r="A24" s="177"/>
      <c r="B24" s="180"/>
      <c r="C24" s="182"/>
      <c r="D24" s="372" t="s">
        <v>4986</v>
      </c>
      <c r="E24" s="372"/>
      <c r="F24" s="372"/>
      <c r="G24" s="372"/>
      <c r="H24" s="372"/>
      <c r="I24" s="372"/>
      <c r="J24" s="372"/>
      <c r="K24" s="372"/>
      <c r="L24" s="372"/>
      <c r="M24" s="372"/>
      <c r="N24" s="372"/>
      <c r="O24" s="372"/>
      <c r="P24" s="372"/>
      <c r="Q24" s="372"/>
      <c r="R24" s="372"/>
      <c r="S24" s="372"/>
      <c r="T24" s="372"/>
      <c r="U24" s="372"/>
      <c r="V24" s="372"/>
      <c r="W24" s="372"/>
      <c r="X24" s="372"/>
      <c r="Y24" s="372"/>
      <c r="Z24" s="372"/>
      <c r="AA24" s="372"/>
      <c r="AB24" s="372"/>
      <c r="AC24" s="372"/>
      <c r="AD24" s="372"/>
      <c r="AE24" s="372"/>
      <c r="AF24" s="372"/>
      <c r="AG24" s="372"/>
      <c r="AH24" s="372"/>
      <c r="AI24" s="372"/>
      <c r="AJ24" s="372"/>
      <c r="AK24" s="372"/>
      <c r="AL24" s="372"/>
      <c r="AM24" s="372"/>
      <c r="AN24" s="372"/>
      <c r="AO24" s="372"/>
      <c r="AP24" s="372"/>
      <c r="AQ24" s="372"/>
      <c r="AR24" s="372"/>
      <c r="AS24" s="372"/>
      <c r="AT24" s="372"/>
      <c r="AU24" s="372"/>
      <c r="AV24" s="372"/>
      <c r="AW24" s="372"/>
      <c r="AX24" s="372"/>
      <c r="AY24" s="372"/>
      <c r="AZ24" s="372"/>
      <c r="BA24" s="372"/>
      <c r="BB24" s="372"/>
      <c r="BC24" s="372"/>
      <c r="BD24" s="372"/>
      <c r="BE24" s="372"/>
      <c r="BF24" s="372"/>
      <c r="BG24" s="372"/>
      <c r="BH24" s="372"/>
      <c r="BI24" s="373"/>
    </row>
    <row r="25" spans="1:77" s="68" customFormat="1" ht="15" customHeight="1">
      <c r="A25" s="177"/>
      <c r="B25" s="180"/>
      <c r="C25" s="182"/>
      <c r="D25" s="372" t="s">
        <v>4987</v>
      </c>
      <c r="E25" s="372"/>
      <c r="F25" s="372"/>
      <c r="G25" s="372"/>
      <c r="H25" s="372"/>
      <c r="I25" s="372"/>
      <c r="J25" s="372"/>
      <c r="K25" s="372"/>
      <c r="L25" s="372"/>
      <c r="M25" s="372"/>
      <c r="N25" s="372"/>
      <c r="O25" s="372"/>
      <c r="P25" s="372"/>
      <c r="Q25" s="372"/>
      <c r="R25" s="372"/>
      <c r="S25" s="372"/>
      <c r="T25" s="372"/>
      <c r="U25" s="372"/>
      <c r="V25" s="372"/>
      <c r="W25" s="372"/>
      <c r="X25" s="372"/>
      <c r="Y25" s="372"/>
      <c r="Z25" s="372"/>
      <c r="AA25" s="372"/>
      <c r="AB25" s="372"/>
      <c r="AC25" s="372"/>
      <c r="AD25" s="372"/>
      <c r="AE25" s="372"/>
      <c r="AF25" s="372"/>
      <c r="AG25" s="372"/>
      <c r="AH25" s="372"/>
      <c r="AI25" s="372"/>
      <c r="AJ25" s="372"/>
      <c r="AK25" s="372"/>
      <c r="AL25" s="372"/>
      <c r="AM25" s="372"/>
      <c r="AN25" s="372"/>
      <c r="AO25" s="372"/>
      <c r="AP25" s="372"/>
      <c r="AQ25" s="372"/>
      <c r="AR25" s="372"/>
      <c r="AS25" s="372"/>
      <c r="AT25" s="372"/>
      <c r="AU25" s="372"/>
      <c r="AV25" s="372"/>
      <c r="AW25" s="372"/>
      <c r="AX25" s="372"/>
      <c r="AY25" s="372"/>
      <c r="AZ25" s="372"/>
      <c r="BA25" s="372"/>
      <c r="BB25" s="372"/>
      <c r="BC25" s="372"/>
      <c r="BD25" s="372"/>
      <c r="BE25" s="372"/>
      <c r="BF25" s="372"/>
      <c r="BG25" s="372"/>
      <c r="BH25" s="372"/>
      <c r="BI25" s="373"/>
    </row>
    <row r="26" spans="1:77" s="68" customFormat="1" ht="195.95" customHeight="1">
      <c r="A26" s="183"/>
      <c r="B26" s="184"/>
      <c r="C26" s="181"/>
      <c r="D26" s="185"/>
      <c r="E26" s="368" t="s">
        <v>4988</v>
      </c>
      <c r="F26" s="368"/>
      <c r="G26" s="368"/>
      <c r="H26" s="368"/>
      <c r="I26" s="368"/>
      <c r="J26" s="368"/>
      <c r="K26" s="368"/>
      <c r="L26" s="368"/>
      <c r="M26" s="368"/>
      <c r="N26" s="368"/>
      <c r="O26" s="368"/>
      <c r="P26" s="368"/>
      <c r="Q26" s="368"/>
      <c r="R26" s="368"/>
      <c r="S26" s="368"/>
      <c r="T26" s="368"/>
      <c r="U26" s="368"/>
      <c r="V26" s="368"/>
      <c r="W26" s="368"/>
      <c r="X26" s="368"/>
      <c r="Y26" s="368"/>
      <c r="Z26" s="368"/>
      <c r="AA26" s="368"/>
      <c r="AB26" s="368"/>
      <c r="AC26" s="368"/>
      <c r="AD26" s="368"/>
      <c r="AE26" s="368"/>
      <c r="AF26" s="368"/>
      <c r="AG26" s="368"/>
      <c r="AH26" s="368"/>
      <c r="AI26" s="368"/>
      <c r="AJ26" s="368"/>
      <c r="AK26" s="368"/>
      <c r="AL26" s="368"/>
      <c r="AM26" s="368"/>
      <c r="AN26" s="368"/>
      <c r="AO26" s="368"/>
      <c r="AP26" s="368"/>
      <c r="AQ26" s="368"/>
      <c r="AR26" s="368"/>
      <c r="AS26" s="368"/>
      <c r="AT26" s="368"/>
      <c r="AU26" s="368"/>
      <c r="AV26" s="368"/>
      <c r="AW26" s="368"/>
      <c r="AX26" s="368"/>
      <c r="AY26" s="368"/>
      <c r="AZ26" s="368"/>
      <c r="BA26" s="368"/>
      <c r="BB26" s="368"/>
      <c r="BC26" s="368"/>
      <c r="BD26" s="368"/>
      <c r="BE26" s="368"/>
      <c r="BF26" s="368"/>
      <c r="BG26" s="368"/>
      <c r="BH26" s="368"/>
      <c r="BI26" s="369"/>
    </row>
    <row r="27" spans="1:77" s="68" customFormat="1" ht="15" customHeight="1">
      <c r="A27" s="177"/>
      <c r="B27" s="186"/>
      <c r="C27" s="187"/>
      <c r="D27" s="378" t="s">
        <v>4989</v>
      </c>
      <c r="E27" s="378"/>
      <c r="F27" s="378"/>
      <c r="G27" s="378"/>
      <c r="H27" s="378"/>
      <c r="I27" s="378"/>
      <c r="J27" s="378"/>
      <c r="K27" s="378"/>
      <c r="L27" s="378"/>
      <c r="M27" s="378"/>
      <c r="N27" s="378"/>
      <c r="O27" s="378"/>
      <c r="P27" s="378"/>
      <c r="Q27" s="378"/>
      <c r="R27" s="378"/>
      <c r="S27" s="378"/>
      <c r="T27" s="378"/>
      <c r="U27" s="378"/>
      <c r="V27" s="378"/>
      <c r="W27" s="378"/>
      <c r="X27" s="378"/>
      <c r="Y27" s="378"/>
      <c r="Z27" s="378"/>
      <c r="AA27" s="378"/>
      <c r="AB27" s="378"/>
      <c r="AC27" s="378"/>
      <c r="AD27" s="378"/>
      <c r="AE27" s="378"/>
      <c r="AF27" s="378"/>
      <c r="AG27" s="378"/>
      <c r="AH27" s="378"/>
      <c r="AI27" s="378"/>
      <c r="AJ27" s="378"/>
      <c r="AK27" s="378"/>
      <c r="AL27" s="378"/>
      <c r="AM27" s="378"/>
      <c r="AN27" s="378"/>
      <c r="AO27" s="378"/>
      <c r="AP27" s="378"/>
      <c r="AQ27" s="378"/>
      <c r="AR27" s="378"/>
      <c r="AS27" s="378"/>
      <c r="AT27" s="378"/>
      <c r="AU27" s="378"/>
      <c r="AV27" s="378"/>
      <c r="AW27" s="378"/>
      <c r="AX27" s="378"/>
      <c r="AY27" s="378"/>
      <c r="AZ27" s="378"/>
      <c r="BA27" s="378"/>
      <c r="BB27" s="378"/>
      <c r="BC27" s="378"/>
      <c r="BD27" s="378"/>
      <c r="BE27" s="378"/>
      <c r="BF27" s="378"/>
      <c r="BG27" s="378"/>
      <c r="BH27" s="378"/>
      <c r="BI27" s="379"/>
    </row>
    <row r="28" spans="1:77" s="68" customFormat="1" ht="15" customHeight="1" thickBot="1">
      <c r="A28" s="177"/>
      <c r="B28" s="96"/>
      <c r="C28" s="179"/>
      <c r="D28" s="179"/>
      <c r="E28" s="179"/>
      <c r="F28" s="179"/>
      <c r="G28" s="179"/>
      <c r="H28" s="179"/>
      <c r="I28" s="179"/>
      <c r="J28" s="179"/>
      <c r="K28" s="179"/>
      <c r="L28" s="179"/>
      <c r="M28" s="179"/>
      <c r="N28" s="179"/>
      <c r="O28" s="179"/>
      <c r="P28" s="179"/>
      <c r="Q28" s="179"/>
      <c r="R28" s="179"/>
      <c r="S28" s="179"/>
      <c r="T28" s="179"/>
      <c r="U28" s="179"/>
      <c r="V28" s="179"/>
      <c r="W28" s="179"/>
      <c r="X28" s="179"/>
      <c r="Y28" s="179"/>
      <c r="Z28" s="179"/>
      <c r="AA28" s="179"/>
      <c r="AB28" s="179"/>
      <c r="AC28" s="179"/>
      <c r="AD28" s="179"/>
      <c r="AE28" s="179"/>
      <c r="AF28" s="179"/>
      <c r="AG28" s="179"/>
      <c r="AH28" s="179"/>
      <c r="AI28" s="179"/>
      <c r="AJ28" s="179"/>
      <c r="AK28" s="179"/>
      <c r="AL28" s="179"/>
      <c r="AM28" s="179"/>
      <c r="AN28" s="179"/>
      <c r="AO28" s="179"/>
      <c r="AP28" s="179"/>
      <c r="AQ28" s="179"/>
      <c r="AR28" s="179"/>
      <c r="AS28" s="179"/>
      <c r="AT28" s="179"/>
      <c r="AU28" s="179"/>
      <c r="AV28" s="179"/>
      <c r="AW28" s="179"/>
      <c r="AX28" s="179"/>
      <c r="AY28" s="179"/>
      <c r="AZ28" s="179"/>
      <c r="BA28" s="179"/>
      <c r="BB28" s="179"/>
      <c r="BC28" s="179"/>
    </row>
    <row r="29" spans="1:77" s="68" customFormat="1" ht="15" customHeight="1">
      <c r="A29" s="86"/>
      <c r="B29" s="380" t="s">
        <v>4990</v>
      </c>
      <c r="C29" s="363" t="s">
        <v>4991</v>
      </c>
      <c r="D29" s="363"/>
      <c r="E29" s="363"/>
      <c r="F29" s="363" t="s">
        <v>4992</v>
      </c>
      <c r="G29" s="363"/>
      <c r="H29" s="363"/>
      <c r="I29" s="363" t="s">
        <v>4993</v>
      </c>
      <c r="J29" s="363"/>
      <c r="K29" s="363"/>
      <c r="L29" s="363" t="s">
        <v>4994</v>
      </c>
      <c r="M29" s="363"/>
      <c r="N29" s="363"/>
      <c r="O29" s="363" t="s">
        <v>4995</v>
      </c>
      <c r="P29" s="363"/>
      <c r="Q29" s="363"/>
      <c r="R29" s="363"/>
      <c r="S29" s="363" t="s">
        <v>4996</v>
      </c>
      <c r="T29" s="363"/>
      <c r="U29" s="363"/>
      <c r="V29" s="363"/>
      <c r="W29" s="363" t="s">
        <v>4997</v>
      </c>
      <c r="X29" s="363"/>
      <c r="Y29" s="363"/>
      <c r="Z29" s="363" t="s">
        <v>4998</v>
      </c>
      <c r="AA29" s="363"/>
      <c r="AB29" s="363"/>
      <c r="AC29" s="363" t="s">
        <v>4999</v>
      </c>
      <c r="AD29" s="363"/>
      <c r="AE29" s="363"/>
      <c r="AF29" s="363" t="s">
        <v>5000</v>
      </c>
      <c r="AG29" s="363"/>
      <c r="AH29" s="363"/>
      <c r="AI29" s="363"/>
      <c r="AJ29" s="363"/>
      <c r="AK29" s="363"/>
      <c r="AL29" s="363"/>
      <c r="AM29" s="363"/>
      <c r="AN29" s="363"/>
      <c r="AO29" s="363"/>
      <c r="AP29" s="363"/>
      <c r="AQ29" s="363"/>
      <c r="AR29" s="363"/>
      <c r="AS29" s="363"/>
      <c r="AT29" s="363"/>
      <c r="AU29" s="363"/>
      <c r="AV29" s="363"/>
      <c r="AW29" s="363"/>
      <c r="AX29" s="363"/>
      <c r="AY29" s="363"/>
      <c r="AZ29" s="363"/>
      <c r="BA29" s="363"/>
      <c r="BB29" s="363"/>
      <c r="BC29" s="363"/>
      <c r="BD29" s="363"/>
      <c r="BE29" s="363"/>
      <c r="BF29" s="363"/>
      <c r="BG29" s="363"/>
      <c r="BH29" s="363"/>
      <c r="BI29" s="382"/>
      <c r="BJ29" s="188"/>
      <c r="BK29" s="188"/>
      <c r="BL29" s="188"/>
    </row>
    <row r="30" spans="1:77" s="68" customFormat="1" ht="15" customHeight="1">
      <c r="A30" s="86"/>
      <c r="B30" s="381"/>
      <c r="C30" s="364"/>
      <c r="D30" s="364"/>
      <c r="E30" s="364"/>
      <c r="F30" s="364"/>
      <c r="G30" s="364"/>
      <c r="H30" s="364"/>
      <c r="I30" s="364"/>
      <c r="J30" s="364"/>
      <c r="K30" s="364"/>
      <c r="L30" s="364"/>
      <c r="M30" s="364"/>
      <c r="N30" s="364"/>
      <c r="O30" s="364"/>
      <c r="P30" s="364"/>
      <c r="Q30" s="364"/>
      <c r="R30" s="364"/>
      <c r="S30" s="364"/>
      <c r="T30" s="364"/>
      <c r="U30" s="364"/>
      <c r="V30" s="364"/>
      <c r="W30" s="364"/>
      <c r="X30" s="364"/>
      <c r="Y30" s="364"/>
      <c r="Z30" s="364"/>
      <c r="AA30" s="364"/>
      <c r="AB30" s="364"/>
      <c r="AC30" s="364"/>
      <c r="AD30" s="364"/>
      <c r="AE30" s="364"/>
      <c r="AF30" s="364" t="s">
        <v>5001</v>
      </c>
      <c r="AG30" s="364"/>
      <c r="AH30" s="364"/>
      <c r="AI30" s="364"/>
      <c r="AJ30" s="364"/>
      <c r="AK30" s="364"/>
      <c r="AL30" s="364"/>
      <c r="AM30" s="364"/>
      <c r="AN30" s="364" t="s">
        <v>5002</v>
      </c>
      <c r="AO30" s="364"/>
      <c r="AP30" s="364"/>
      <c r="AQ30" s="364"/>
      <c r="AR30" s="364"/>
      <c r="AS30" s="364"/>
      <c r="AT30" s="364"/>
      <c r="AU30" s="364"/>
      <c r="AV30" s="364" t="s">
        <v>5003</v>
      </c>
      <c r="AW30" s="364"/>
      <c r="AX30" s="364"/>
      <c r="AY30" s="364"/>
      <c r="AZ30" s="364"/>
      <c r="BA30" s="364"/>
      <c r="BB30" s="364"/>
      <c r="BC30" s="364"/>
      <c r="BD30" s="383" t="s">
        <v>5004</v>
      </c>
      <c r="BE30" s="384"/>
      <c r="BF30" s="384"/>
      <c r="BG30" s="384"/>
      <c r="BH30" s="384"/>
      <c r="BI30" s="385"/>
      <c r="BJ30" s="188"/>
      <c r="BK30" s="188"/>
      <c r="BL30" s="188"/>
    </row>
    <row r="31" spans="1:77" s="68" customFormat="1" ht="24" customHeight="1">
      <c r="A31" s="86"/>
      <c r="B31" s="381"/>
      <c r="C31" s="364"/>
      <c r="D31" s="364"/>
      <c r="E31" s="364"/>
      <c r="F31" s="364"/>
      <c r="G31" s="364"/>
      <c r="H31" s="364"/>
      <c r="I31" s="364"/>
      <c r="J31" s="364"/>
      <c r="K31" s="364"/>
      <c r="L31" s="364"/>
      <c r="M31" s="364"/>
      <c r="N31" s="364"/>
      <c r="O31" s="364"/>
      <c r="P31" s="364"/>
      <c r="Q31" s="364"/>
      <c r="R31" s="364"/>
      <c r="S31" s="364"/>
      <c r="T31" s="364"/>
      <c r="U31" s="364"/>
      <c r="V31" s="364"/>
      <c r="W31" s="364"/>
      <c r="X31" s="364"/>
      <c r="Y31" s="364"/>
      <c r="Z31" s="364"/>
      <c r="AA31" s="364"/>
      <c r="AB31" s="364"/>
      <c r="AC31" s="364"/>
      <c r="AD31" s="364"/>
      <c r="AE31" s="364"/>
      <c r="AF31" s="364" t="s">
        <v>5005</v>
      </c>
      <c r="AG31" s="364"/>
      <c r="AH31" s="364"/>
      <c r="AI31" s="364"/>
      <c r="AJ31" s="364" t="s">
        <v>5006</v>
      </c>
      <c r="AK31" s="364"/>
      <c r="AL31" s="364"/>
      <c r="AM31" s="364"/>
      <c r="AN31" s="364" t="s">
        <v>5005</v>
      </c>
      <c r="AO31" s="364"/>
      <c r="AP31" s="364"/>
      <c r="AQ31" s="364"/>
      <c r="AR31" s="364" t="s">
        <v>5006</v>
      </c>
      <c r="AS31" s="364"/>
      <c r="AT31" s="364"/>
      <c r="AU31" s="364"/>
      <c r="AV31" s="364" t="s">
        <v>5005</v>
      </c>
      <c r="AW31" s="364"/>
      <c r="AX31" s="364"/>
      <c r="AY31" s="364"/>
      <c r="AZ31" s="364" t="s">
        <v>5006</v>
      </c>
      <c r="BA31" s="364"/>
      <c r="BB31" s="364"/>
      <c r="BC31" s="364"/>
      <c r="BD31" s="386"/>
      <c r="BE31" s="387"/>
      <c r="BF31" s="387"/>
      <c r="BG31" s="387"/>
      <c r="BH31" s="387"/>
      <c r="BI31" s="388"/>
      <c r="BJ31" s="188"/>
      <c r="BK31" s="188"/>
      <c r="BL31" s="188"/>
    </row>
    <row r="32" spans="1:77" s="68" customFormat="1" ht="48" customHeight="1">
      <c r="A32" s="69"/>
      <c r="B32" s="189" t="s">
        <v>5007</v>
      </c>
      <c r="C32" s="365" t="s">
        <v>5008</v>
      </c>
      <c r="D32" s="365"/>
      <c r="E32" s="365"/>
      <c r="F32" s="365" t="s">
        <v>1047</v>
      </c>
      <c r="G32" s="365"/>
      <c r="H32" s="365"/>
      <c r="I32" s="365" t="s">
        <v>5009</v>
      </c>
      <c r="J32" s="365"/>
      <c r="K32" s="365"/>
      <c r="L32" s="365" t="s">
        <v>1085</v>
      </c>
      <c r="M32" s="365"/>
      <c r="N32" s="365"/>
      <c r="O32" s="365" t="s">
        <v>5010</v>
      </c>
      <c r="P32" s="365"/>
      <c r="Q32" s="365"/>
      <c r="R32" s="365"/>
      <c r="S32" s="365" t="s">
        <v>5011</v>
      </c>
      <c r="T32" s="365"/>
      <c r="U32" s="365"/>
      <c r="V32" s="365"/>
      <c r="W32" s="365" t="s">
        <v>5012</v>
      </c>
      <c r="X32" s="365"/>
      <c r="Y32" s="365"/>
      <c r="Z32" s="366" t="s">
        <v>5013</v>
      </c>
      <c r="AA32" s="367"/>
      <c r="AB32" s="367"/>
      <c r="AC32" s="365" t="s">
        <v>5014</v>
      </c>
      <c r="AD32" s="365"/>
      <c r="AE32" s="365"/>
      <c r="AF32" s="358" t="s">
        <v>5015</v>
      </c>
      <c r="AG32" s="358"/>
      <c r="AH32" s="358"/>
      <c r="AI32" s="358"/>
      <c r="AJ32" s="359">
        <v>3</v>
      </c>
      <c r="AK32" s="359"/>
      <c r="AL32" s="359"/>
      <c r="AM32" s="359"/>
      <c r="AN32" s="358" t="s">
        <v>5016</v>
      </c>
      <c r="AO32" s="358"/>
      <c r="AP32" s="358"/>
      <c r="AQ32" s="358"/>
      <c r="AR32" s="359">
        <v>1</v>
      </c>
      <c r="AS32" s="359"/>
      <c r="AT32" s="359"/>
      <c r="AU32" s="359"/>
      <c r="AV32" s="358" t="s">
        <v>5017</v>
      </c>
      <c r="AW32" s="358"/>
      <c r="AX32" s="358"/>
      <c r="AY32" s="358"/>
      <c r="AZ32" s="359">
        <v>9</v>
      </c>
      <c r="BA32" s="359"/>
      <c r="BB32" s="359"/>
      <c r="BC32" s="359"/>
      <c r="BD32" s="360"/>
      <c r="BE32" s="361"/>
      <c r="BF32" s="361"/>
      <c r="BG32" s="361"/>
      <c r="BH32" s="361"/>
      <c r="BI32" s="362"/>
      <c r="BJ32" s="177"/>
      <c r="BK32" s="177"/>
      <c r="BL32" s="177"/>
      <c r="BY32" s="190" t="s">
        <v>5018</v>
      </c>
    </row>
    <row r="33" spans="2:77" s="68" customFormat="1" ht="15" customHeight="1">
      <c r="B33" s="191" t="s">
        <v>5019</v>
      </c>
      <c r="C33" s="350"/>
      <c r="D33" s="350"/>
      <c r="E33" s="350"/>
      <c r="F33" s="350"/>
      <c r="G33" s="350"/>
      <c r="H33" s="350"/>
      <c r="I33" s="350"/>
      <c r="J33" s="350"/>
      <c r="K33" s="350"/>
      <c r="L33" s="350"/>
      <c r="M33" s="350"/>
      <c r="N33" s="350"/>
      <c r="O33" s="350"/>
      <c r="P33" s="350"/>
      <c r="Q33" s="350"/>
      <c r="R33" s="350"/>
      <c r="S33" s="350"/>
      <c r="T33" s="350"/>
      <c r="U33" s="350"/>
      <c r="V33" s="350"/>
      <c r="W33" s="350"/>
      <c r="X33" s="350"/>
      <c r="Y33" s="350"/>
      <c r="Z33" s="350"/>
      <c r="AA33" s="350"/>
      <c r="AB33" s="350"/>
      <c r="AC33" s="350"/>
      <c r="AD33" s="350"/>
      <c r="AE33" s="350"/>
      <c r="AF33" s="350"/>
      <c r="AG33" s="350"/>
      <c r="AH33" s="350"/>
      <c r="AI33" s="350"/>
      <c r="AJ33" s="350"/>
      <c r="AK33" s="350"/>
      <c r="AL33" s="350"/>
      <c r="AM33" s="350"/>
      <c r="AN33" s="350"/>
      <c r="AO33" s="350"/>
      <c r="AP33" s="350"/>
      <c r="AQ33" s="350"/>
      <c r="AR33" s="350"/>
      <c r="AS33" s="350"/>
      <c r="AT33" s="350"/>
      <c r="AU33" s="350"/>
      <c r="AV33" s="350"/>
      <c r="AW33" s="350"/>
      <c r="AX33" s="350"/>
      <c r="AY33" s="350"/>
      <c r="AZ33" s="350"/>
      <c r="BA33" s="350"/>
      <c r="BB33" s="350"/>
      <c r="BC33" s="350"/>
      <c r="BD33" s="351"/>
      <c r="BE33" s="351"/>
      <c r="BF33" s="351"/>
      <c r="BG33" s="351"/>
      <c r="BH33" s="351"/>
      <c r="BI33" s="352"/>
      <c r="BK33" s="68">
        <v>1</v>
      </c>
      <c r="BL33" s="68" t="s">
        <v>5020</v>
      </c>
      <c r="BY33" s="192">
        <f>IF(OR(COUNTIF(AJ33,10)&gt;0,COUNTIF(AR33,10)&gt;0,COUNTIF(AZ33,10)&gt;0),1,0)</f>
        <v>0</v>
      </c>
    </row>
    <row r="34" spans="2:77" s="68" customFormat="1" ht="15" customHeight="1">
      <c r="B34" s="191" t="s">
        <v>5021</v>
      </c>
      <c r="C34" s="350"/>
      <c r="D34" s="350"/>
      <c r="E34" s="350"/>
      <c r="F34" s="350"/>
      <c r="G34" s="350"/>
      <c r="H34" s="350"/>
      <c r="I34" s="350"/>
      <c r="J34" s="350"/>
      <c r="K34" s="350"/>
      <c r="L34" s="350"/>
      <c r="M34" s="350"/>
      <c r="N34" s="350"/>
      <c r="O34" s="350"/>
      <c r="P34" s="350"/>
      <c r="Q34" s="350"/>
      <c r="R34" s="350"/>
      <c r="S34" s="350"/>
      <c r="T34" s="350"/>
      <c r="U34" s="350"/>
      <c r="V34" s="350"/>
      <c r="W34" s="350"/>
      <c r="X34" s="350"/>
      <c r="Y34" s="350"/>
      <c r="Z34" s="350"/>
      <c r="AA34" s="350"/>
      <c r="AB34" s="350"/>
      <c r="AC34" s="350"/>
      <c r="AD34" s="350"/>
      <c r="AE34" s="350"/>
      <c r="AF34" s="350"/>
      <c r="AG34" s="350"/>
      <c r="AH34" s="350"/>
      <c r="AI34" s="350"/>
      <c r="AJ34" s="350"/>
      <c r="AK34" s="350"/>
      <c r="AL34" s="350"/>
      <c r="AM34" s="350"/>
      <c r="AN34" s="350"/>
      <c r="AO34" s="350"/>
      <c r="AP34" s="350"/>
      <c r="AQ34" s="350"/>
      <c r="AR34" s="350"/>
      <c r="AS34" s="350"/>
      <c r="AT34" s="350"/>
      <c r="AU34" s="350"/>
      <c r="AV34" s="350"/>
      <c r="AW34" s="350"/>
      <c r="AX34" s="350"/>
      <c r="AY34" s="350"/>
      <c r="AZ34" s="350"/>
      <c r="BA34" s="350"/>
      <c r="BB34" s="350"/>
      <c r="BC34" s="350"/>
      <c r="BD34" s="351"/>
      <c r="BE34" s="351"/>
      <c r="BF34" s="351"/>
      <c r="BG34" s="351"/>
      <c r="BH34" s="351"/>
      <c r="BI34" s="352"/>
      <c r="BK34" s="68">
        <v>2</v>
      </c>
      <c r="BL34" s="68" t="s">
        <v>5022</v>
      </c>
      <c r="BY34" s="192">
        <f t="shared" ref="BY34:BY66" si="0">IF(OR(COUNTIF(AJ34,10)&gt;0,COUNTIF(AR34,10)&gt;0,COUNTIF(AZ34,10)&gt;0),1,0)</f>
        <v>0</v>
      </c>
    </row>
    <row r="35" spans="2:77" s="68" customFormat="1" ht="15" customHeight="1">
      <c r="B35" s="191" t="s">
        <v>5023</v>
      </c>
      <c r="C35" s="350"/>
      <c r="D35" s="350"/>
      <c r="E35" s="350"/>
      <c r="F35" s="350"/>
      <c r="G35" s="350"/>
      <c r="H35" s="350"/>
      <c r="I35" s="350"/>
      <c r="J35" s="350"/>
      <c r="K35" s="350"/>
      <c r="L35" s="350"/>
      <c r="M35" s="350"/>
      <c r="N35" s="350"/>
      <c r="O35" s="350"/>
      <c r="P35" s="350"/>
      <c r="Q35" s="350"/>
      <c r="R35" s="350"/>
      <c r="S35" s="350"/>
      <c r="T35" s="350"/>
      <c r="U35" s="350"/>
      <c r="V35" s="350"/>
      <c r="W35" s="350"/>
      <c r="X35" s="350"/>
      <c r="Y35" s="350"/>
      <c r="Z35" s="350"/>
      <c r="AA35" s="350"/>
      <c r="AB35" s="350"/>
      <c r="AC35" s="350"/>
      <c r="AD35" s="350"/>
      <c r="AE35" s="350"/>
      <c r="AF35" s="350"/>
      <c r="AG35" s="350"/>
      <c r="AH35" s="350"/>
      <c r="AI35" s="350"/>
      <c r="AJ35" s="350"/>
      <c r="AK35" s="350"/>
      <c r="AL35" s="350"/>
      <c r="AM35" s="350"/>
      <c r="AN35" s="350"/>
      <c r="AO35" s="350"/>
      <c r="AP35" s="350"/>
      <c r="AQ35" s="350"/>
      <c r="AR35" s="350"/>
      <c r="AS35" s="350"/>
      <c r="AT35" s="350"/>
      <c r="AU35" s="350"/>
      <c r="AV35" s="350"/>
      <c r="AW35" s="350"/>
      <c r="AX35" s="350"/>
      <c r="AY35" s="350"/>
      <c r="AZ35" s="350"/>
      <c r="BA35" s="350"/>
      <c r="BB35" s="350"/>
      <c r="BC35" s="350"/>
      <c r="BD35" s="355"/>
      <c r="BE35" s="356"/>
      <c r="BF35" s="351"/>
      <c r="BG35" s="351"/>
      <c r="BH35" s="356"/>
      <c r="BI35" s="357"/>
      <c r="BK35" s="68">
        <v>3</v>
      </c>
      <c r="BL35" s="68" t="s">
        <v>5024</v>
      </c>
      <c r="BY35" s="192">
        <f t="shared" si="0"/>
        <v>0</v>
      </c>
    </row>
    <row r="36" spans="2:77" s="68" customFormat="1" ht="15" customHeight="1">
      <c r="B36" s="191" t="s">
        <v>5025</v>
      </c>
      <c r="C36" s="350"/>
      <c r="D36" s="350"/>
      <c r="E36" s="350"/>
      <c r="F36" s="350"/>
      <c r="G36" s="350"/>
      <c r="H36" s="350"/>
      <c r="I36" s="350"/>
      <c r="J36" s="350"/>
      <c r="K36" s="350"/>
      <c r="L36" s="350"/>
      <c r="M36" s="350"/>
      <c r="N36" s="350"/>
      <c r="O36" s="350"/>
      <c r="P36" s="350"/>
      <c r="Q36" s="350"/>
      <c r="R36" s="350"/>
      <c r="S36" s="350"/>
      <c r="T36" s="350"/>
      <c r="U36" s="350"/>
      <c r="V36" s="350"/>
      <c r="W36" s="350"/>
      <c r="X36" s="350"/>
      <c r="Y36" s="350"/>
      <c r="Z36" s="350"/>
      <c r="AA36" s="350"/>
      <c r="AB36" s="350"/>
      <c r="AC36" s="350"/>
      <c r="AD36" s="350"/>
      <c r="AE36" s="350"/>
      <c r="AF36" s="350"/>
      <c r="AG36" s="350"/>
      <c r="AH36" s="350"/>
      <c r="AI36" s="350"/>
      <c r="AJ36" s="350"/>
      <c r="AK36" s="350"/>
      <c r="AL36" s="350"/>
      <c r="AM36" s="350"/>
      <c r="AN36" s="350"/>
      <c r="AO36" s="350"/>
      <c r="AP36" s="350"/>
      <c r="AQ36" s="350"/>
      <c r="AR36" s="350"/>
      <c r="AS36" s="350"/>
      <c r="AT36" s="350"/>
      <c r="AU36" s="350"/>
      <c r="AV36" s="350"/>
      <c r="AW36" s="350"/>
      <c r="AX36" s="350"/>
      <c r="AY36" s="350"/>
      <c r="AZ36" s="350"/>
      <c r="BA36" s="350"/>
      <c r="BB36" s="350"/>
      <c r="BC36" s="350"/>
      <c r="BD36" s="351"/>
      <c r="BE36" s="351"/>
      <c r="BF36" s="351"/>
      <c r="BG36" s="351"/>
      <c r="BH36" s="351"/>
      <c r="BI36" s="352"/>
      <c r="BK36" s="68">
        <v>4</v>
      </c>
      <c r="BL36" s="68" t="s">
        <v>5026</v>
      </c>
      <c r="BY36" s="192">
        <f t="shared" si="0"/>
        <v>0</v>
      </c>
    </row>
    <row r="37" spans="2:77" s="68" customFormat="1" ht="15" customHeight="1">
      <c r="B37" s="191" t="s">
        <v>5027</v>
      </c>
      <c r="C37" s="350"/>
      <c r="D37" s="350"/>
      <c r="E37" s="350"/>
      <c r="F37" s="350"/>
      <c r="G37" s="350"/>
      <c r="H37" s="350"/>
      <c r="I37" s="350"/>
      <c r="J37" s="350"/>
      <c r="K37" s="350"/>
      <c r="L37" s="350"/>
      <c r="M37" s="350"/>
      <c r="N37" s="350"/>
      <c r="O37" s="350"/>
      <c r="P37" s="350"/>
      <c r="Q37" s="350"/>
      <c r="R37" s="350"/>
      <c r="S37" s="350"/>
      <c r="T37" s="350"/>
      <c r="U37" s="350"/>
      <c r="V37" s="350"/>
      <c r="W37" s="350"/>
      <c r="X37" s="350"/>
      <c r="Y37" s="350"/>
      <c r="Z37" s="350"/>
      <c r="AA37" s="350"/>
      <c r="AB37" s="350"/>
      <c r="AC37" s="350"/>
      <c r="AD37" s="350"/>
      <c r="AE37" s="350"/>
      <c r="AF37" s="350"/>
      <c r="AG37" s="350"/>
      <c r="AH37" s="350"/>
      <c r="AI37" s="350"/>
      <c r="AJ37" s="350"/>
      <c r="AK37" s="350"/>
      <c r="AL37" s="350"/>
      <c r="AM37" s="350"/>
      <c r="AN37" s="350"/>
      <c r="AO37" s="350"/>
      <c r="AP37" s="350"/>
      <c r="AQ37" s="350"/>
      <c r="AR37" s="350"/>
      <c r="AS37" s="350"/>
      <c r="AT37" s="350"/>
      <c r="AU37" s="350"/>
      <c r="AV37" s="350"/>
      <c r="AW37" s="350"/>
      <c r="AX37" s="350"/>
      <c r="AY37" s="350"/>
      <c r="AZ37" s="350"/>
      <c r="BA37" s="350"/>
      <c r="BB37" s="350"/>
      <c r="BC37" s="350"/>
      <c r="BD37" s="351"/>
      <c r="BE37" s="351"/>
      <c r="BF37" s="351"/>
      <c r="BG37" s="351"/>
      <c r="BH37" s="351"/>
      <c r="BI37" s="352"/>
      <c r="BK37" s="68">
        <v>5</v>
      </c>
      <c r="BL37" s="68" t="s">
        <v>5028</v>
      </c>
      <c r="BY37" s="192">
        <f t="shared" si="0"/>
        <v>0</v>
      </c>
    </row>
    <row r="38" spans="2:77" s="68" customFormat="1" ht="15" customHeight="1">
      <c r="B38" s="191" t="s">
        <v>5029</v>
      </c>
      <c r="C38" s="350"/>
      <c r="D38" s="350"/>
      <c r="E38" s="350"/>
      <c r="F38" s="350"/>
      <c r="G38" s="350"/>
      <c r="H38" s="350"/>
      <c r="I38" s="350"/>
      <c r="J38" s="350"/>
      <c r="K38" s="350"/>
      <c r="L38" s="350"/>
      <c r="M38" s="350"/>
      <c r="N38" s="350"/>
      <c r="O38" s="350"/>
      <c r="P38" s="350"/>
      <c r="Q38" s="350"/>
      <c r="R38" s="350"/>
      <c r="S38" s="350"/>
      <c r="T38" s="350"/>
      <c r="U38" s="350"/>
      <c r="V38" s="350"/>
      <c r="W38" s="350"/>
      <c r="X38" s="350"/>
      <c r="Y38" s="350"/>
      <c r="Z38" s="350"/>
      <c r="AA38" s="350"/>
      <c r="AB38" s="350"/>
      <c r="AC38" s="350"/>
      <c r="AD38" s="350"/>
      <c r="AE38" s="350"/>
      <c r="AF38" s="350"/>
      <c r="AG38" s="350"/>
      <c r="AH38" s="350"/>
      <c r="AI38" s="350"/>
      <c r="AJ38" s="350"/>
      <c r="AK38" s="350"/>
      <c r="AL38" s="350"/>
      <c r="AM38" s="350"/>
      <c r="AN38" s="350"/>
      <c r="AO38" s="350"/>
      <c r="AP38" s="350"/>
      <c r="AQ38" s="350"/>
      <c r="AR38" s="350"/>
      <c r="AS38" s="350"/>
      <c r="AT38" s="350"/>
      <c r="AU38" s="350"/>
      <c r="AV38" s="350"/>
      <c r="AW38" s="350"/>
      <c r="AX38" s="350"/>
      <c r="AY38" s="350"/>
      <c r="AZ38" s="350"/>
      <c r="BA38" s="350"/>
      <c r="BB38" s="350"/>
      <c r="BC38" s="350"/>
      <c r="BD38" s="351"/>
      <c r="BE38" s="351"/>
      <c r="BF38" s="351"/>
      <c r="BG38" s="351"/>
      <c r="BH38" s="351"/>
      <c r="BI38" s="352"/>
      <c r="BK38" s="68">
        <v>6</v>
      </c>
      <c r="BL38" s="68" t="s">
        <v>5030</v>
      </c>
      <c r="BY38" s="192">
        <f t="shared" si="0"/>
        <v>0</v>
      </c>
    </row>
    <row r="39" spans="2:77" s="68" customFormat="1" ht="15" customHeight="1">
      <c r="B39" s="191" t="s">
        <v>5031</v>
      </c>
      <c r="C39" s="350"/>
      <c r="D39" s="350"/>
      <c r="E39" s="350"/>
      <c r="F39" s="350"/>
      <c r="G39" s="350"/>
      <c r="H39" s="350"/>
      <c r="I39" s="350"/>
      <c r="J39" s="350"/>
      <c r="K39" s="350"/>
      <c r="L39" s="350"/>
      <c r="M39" s="350"/>
      <c r="N39" s="350"/>
      <c r="O39" s="350"/>
      <c r="P39" s="350"/>
      <c r="Q39" s="350"/>
      <c r="R39" s="350"/>
      <c r="S39" s="350"/>
      <c r="T39" s="350"/>
      <c r="U39" s="350"/>
      <c r="V39" s="350"/>
      <c r="W39" s="350"/>
      <c r="X39" s="350"/>
      <c r="Y39" s="350"/>
      <c r="Z39" s="350"/>
      <c r="AA39" s="350"/>
      <c r="AB39" s="350"/>
      <c r="AC39" s="350"/>
      <c r="AD39" s="350"/>
      <c r="AE39" s="350"/>
      <c r="AF39" s="350"/>
      <c r="AG39" s="350"/>
      <c r="AH39" s="350"/>
      <c r="AI39" s="350"/>
      <c r="AJ39" s="350"/>
      <c r="AK39" s="350"/>
      <c r="AL39" s="350"/>
      <c r="AM39" s="350"/>
      <c r="AN39" s="350"/>
      <c r="AO39" s="350"/>
      <c r="AP39" s="350"/>
      <c r="AQ39" s="350"/>
      <c r="AR39" s="350"/>
      <c r="AS39" s="350"/>
      <c r="AT39" s="350"/>
      <c r="AU39" s="350"/>
      <c r="AV39" s="350"/>
      <c r="AW39" s="350"/>
      <c r="AX39" s="350"/>
      <c r="AY39" s="350"/>
      <c r="AZ39" s="350"/>
      <c r="BA39" s="350"/>
      <c r="BB39" s="350"/>
      <c r="BC39" s="350"/>
      <c r="BD39" s="351"/>
      <c r="BE39" s="351"/>
      <c r="BF39" s="351"/>
      <c r="BG39" s="351"/>
      <c r="BH39" s="351"/>
      <c r="BI39" s="352"/>
      <c r="BK39" s="68">
        <v>7</v>
      </c>
      <c r="BL39" s="68" t="s">
        <v>5032</v>
      </c>
      <c r="BY39" s="192">
        <f t="shared" si="0"/>
        <v>0</v>
      </c>
    </row>
    <row r="40" spans="2:77" s="68" customFormat="1" ht="15" customHeight="1">
      <c r="B40" s="191" t="s">
        <v>5033</v>
      </c>
      <c r="C40" s="350"/>
      <c r="D40" s="350"/>
      <c r="E40" s="350"/>
      <c r="F40" s="350"/>
      <c r="G40" s="350"/>
      <c r="H40" s="350"/>
      <c r="I40" s="350"/>
      <c r="J40" s="350"/>
      <c r="K40" s="350"/>
      <c r="L40" s="350"/>
      <c r="M40" s="350"/>
      <c r="N40" s="350"/>
      <c r="O40" s="350"/>
      <c r="P40" s="350"/>
      <c r="Q40" s="350"/>
      <c r="R40" s="350"/>
      <c r="S40" s="350"/>
      <c r="T40" s="350"/>
      <c r="U40" s="350"/>
      <c r="V40" s="350"/>
      <c r="W40" s="350"/>
      <c r="X40" s="350"/>
      <c r="Y40" s="350"/>
      <c r="Z40" s="350"/>
      <c r="AA40" s="350"/>
      <c r="AB40" s="350"/>
      <c r="AC40" s="350"/>
      <c r="AD40" s="350"/>
      <c r="AE40" s="350"/>
      <c r="AF40" s="350"/>
      <c r="AG40" s="350"/>
      <c r="AH40" s="350"/>
      <c r="AI40" s="350"/>
      <c r="AJ40" s="350"/>
      <c r="AK40" s="350"/>
      <c r="AL40" s="350"/>
      <c r="AM40" s="350"/>
      <c r="AN40" s="350"/>
      <c r="AO40" s="350"/>
      <c r="AP40" s="350"/>
      <c r="AQ40" s="350"/>
      <c r="AR40" s="350"/>
      <c r="AS40" s="350"/>
      <c r="AT40" s="350"/>
      <c r="AU40" s="350"/>
      <c r="AV40" s="350"/>
      <c r="AW40" s="350"/>
      <c r="AX40" s="350"/>
      <c r="AY40" s="350"/>
      <c r="AZ40" s="350"/>
      <c r="BA40" s="350"/>
      <c r="BB40" s="350"/>
      <c r="BC40" s="350"/>
      <c r="BD40" s="351"/>
      <c r="BE40" s="351"/>
      <c r="BF40" s="351"/>
      <c r="BG40" s="351"/>
      <c r="BH40" s="351"/>
      <c r="BI40" s="352"/>
      <c r="BK40" s="68">
        <v>8</v>
      </c>
      <c r="BL40" s="68" t="s">
        <v>5034</v>
      </c>
      <c r="BY40" s="192">
        <f t="shared" si="0"/>
        <v>0</v>
      </c>
    </row>
    <row r="41" spans="2:77" s="68" customFormat="1" ht="15" customHeight="1">
      <c r="B41" s="191" t="s">
        <v>5035</v>
      </c>
      <c r="C41" s="350"/>
      <c r="D41" s="350"/>
      <c r="E41" s="350"/>
      <c r="F41" s="350"/>
      <c r="G41" s="350"/>
      <c r="H41" s="350"/>
      <c r="I41" s="350"/>
      <c r="J41" s="350"/>
      <c r="K41" s="350"/>
      <c r="L41" s="350"/>
      <c r="M41" s="350"/>
      <c r="N41" s="350"/>
      <c r="O41" s="350"/>
      <c r="P41" s="350"/>
      <c r="Q41" s="350"/>
      <c r="R41" s="350"/>
      <c r="S41" s="350"/>
      <c r="T41" s="350"/>
      <c r="U41" s="350"/>
      <c r="V41" s="350"/>
      <c r="W41" s="350"/>
      <c r="X41" s="350"/>
      <c r="Y41" s="350"/>
      <c r="Z41" s="350"/>
      <c r="AA41" s="350"/>
      <c r="AB41" s="350"/>
      <c r="AC41" s="350"/>
      <c r="AD41" s="350"/>
      <c r="AE41" s="350"/>
      <c r="AF41" s="350"/>
      <c r="AG41" s="350"/>
      <c r="AH41" s="350"/>
      <c r="AI41" s="350"/>
      <c r="AJ41" s="350"/>
      <c r="AK41" s="350"/>
      <c r="AL41" s="350"/>
      <c r="AM41" s="350"/>
      <c r="AN41" s="350"/>
      <c r="AO41" s="350"/>
      <c r="AP41" s="350"/>
      <c r="AQ41" s="350"/>
      <c r="AR41" s="350"/>
      <c r="AS41" s="350"/>
      <c r="AT41" s="350"/>
      <c r="AU41" s="350"/>
      <c r="AV41" s="350"/>
      <c r="AW41" s="350"/>
      <c r="AX41" s="350"/>
      <c r="AY41" s="350"/>
      <c r="AZ41" s="350"/>
      <c r="BA41" s="350"/>
      <c r="BB41" s="350"/>
      <c r="BC41" s="350"/>
      <c r="BD41" s="351"/>
      <c r="BE41" s="351"/>
      <c r="BF41" s="351"/>
      <c r="BG41" s="351"/>
      <c r="BH41" s="351"/>
      <c r="BI41" s="352"/>
      <c r="BK41" s="68">
        <v>9</v>
      </c>
      <c r="BL41" s="68" t="s">
        <v>5017</v>
      </c>
      <c r="BY41" s="192">
        <f t="shared" si="0"/>
        <v>0</v>
      </c>
    </row>
    <row r="42" spans="2:77" s="68" customFormat="1" ht="15" customHeight="1">
      <c r="B42" s="191" t="s">
        <v>5036</v>
      </c>
      <c r="C42" s="350"/>
      <c r="D42" s="350"/>
      <c r="E42" s="350"/>
      <c r="F42" s="350"/>
      <c r="G42" s="350"/>
      <c r="H42" s="350"/>
      <c r="I42" s="350"/>
      <c r="J42" s="350"/>
      <c r="K42" s="350"/>
      <c r="L42" s="350"/>
      <c r="M42" s="350"/>
      <c r="N42" s="350"/>
      <c r="O42" s="350"/>
      <c r="P42" s="350"/>
      <c r="Q42" s="350"/>
      <c r="R42" s="350"/>
      <c r="S42" s="350"/>
      <c r="T42" s="350"/>
      <c r="U42" s="350"/>
      <c r="V42" s="350"/>
      <c r="W42" s="350"/>
      <c r="X42" s="350"/>
      <c r="Y42" s="350"/>
      <c r="Z42" s="350"/>
      <c r="AA42" s="350"/>
      <c r="AB42" s="350"/>
      <c r="AC42" s="350"/>
      <c r="AD42" s="350"/>
      <c r="AE42" s="350"/>
      <c r="AF42" s="350"/>
      <c r="AG42" s="350"/>
      <c r="AH42" s="350"/>
      <c r="AI42" s="350"/>
      <c r="AJ42" s="350"/>
      <c r="AK42" s="350"/>
      <c r="AL42" s="350"/>
      <c r="AM42" s="350"/>
      <c r="AN42" s="350"/>
      <c r="AO42" s="350"/>
      <c r="AP42" s="350"/>
      <c r="AQ42" s="350"/>
      <c r="AR42" s="350"/>
      <c r="AS42" s="350"/>
      <c r="AT42" s="350"/>
      <c r="AU42" s="350"/>
      <c r="AV42" s="350"/>
      <c r="AW42" s="350"/>
      <c r="AX42" s="350"/>
      <c r="AY42" s="350"/>
      <c r="AZ42" s="350"/>
      <c r="BA42" s="350"/>
      <c r="BB42" s="350"/>
      <c r="BC42" s="350"/>
      <c r="BD42" s="351"/>
      <c r="BE42" s="351"/>
      <c r="BF42" s="351"/>
      <c r="BG42" s="351"/>
      <c r="BH42" s="351"/>
      <c r="BI42" s="352"/>
      <c r="BK42" s="68">
        <v>10</v>
      </c>
      <c r="BL42" s="68" t="s">
        <v>5037</v>
      </c>
      <c r="BY42" s="192">
        <f t="shared" si="0"/>
        <v>0</v>
      </c>
    </row>
    <row r="43" spans="2:77" s="68" customFormat="1" ht="15" customHeight="1">
      <c r="B43" s="191" t="s">
        <v>5038</v>
      </c>
      <c r="C43" s="350"/>
      <c r="D43" s="350"/>
      <c r="E43" s="350"/>
      <c r="F43" s="350"/>
      <c r="G43" s="350"/>
      <c r="H43" s="350"/>
      <c r="I43" s="350"/>
      <c r="J43" s="350"/>
      <c r="K43" s="350"/>
      <c r="L43" s="350"/>
      <c r="M43" s="350"/>
      <c r="N43" s="350"/>
      <c r="O43" s="350"/>
      <c r="P43" s="350"/>
      <c r="Q43" s="350"/>
      <c r="R43" s="350"/>
      <c r="S43" s="350"/>
      <c r="T43" s="350"/>
      <c r="U43" s="350"/>
      <c r="V43" s="350"/>
      <c r="W43" s="350"/>
      <c r="X43" s="350"/>
      <c r="Y43" s="350"/>
      <c r="Z43" s="350"/>
      <c r="AA43" s="350"/>
      <c r="AB43" s="350"/>
      <c r="AC43" s="350"/>
      <c r="AD43" s="350"/>
      <c r="AE43" s="350"/>
      <c r="AF43" s="350"/>
      <c r="AG43" s="350"/>
      <c r="AH43" s="350"/>
      <c r="AI43" s="350"/>
      <c r="AJ43" s="350"/>
      <c r="AK43" s="350"/>
      <c r="AL43" s="350"/>
      <c r="AM43" s="350"/>
      <c r="AN43" s="350"/>
      <c r="AO43" s="350"/>
      <c r="AP43" s="350"/>
      <c r="AQ43" s="350"/>
      <c r="AR43" s="350"/>
      <c r="AS43" s="350"/>
      <c r="AT43" s="350"/>
      <c r="AU43" s="350"/>
      <c r="AV43" s="350"/>
      <c r="AW43" s="350"/>
      <c r="AX43" s="350"/>
      <c r="AY43" s="350"/>
      <c r="AZ43" s="350"/>
      <c r="BA43" s="350"/>
      <c r="BB43" s="350"/>
      <c r="BC43" s="350"/>
      <c r="BD43" s="351"/>
      <c r="BE43" s="351"/>
      <c r="BF43" s="351"/>
      <c r="BG43" s="351"/>
      <c r="BH43" s="351"/>
      <c r="BI43" s="352"/>
      <c r="BY43" s="192">
        <f t="shared" si="0"/>
        <v>0</v>
      </c>
    </row>
    <row r="44" spans="2:77" s="68" customFormat="1" ht="15" customHeight="1">
      <c r="B44" s="191" t="s">
        <v>5039</v>
      </c>
      <c r="C44" s="350"/>
      <c r="D44" s="350"/>
      <c r="E44" s="350"/>
      <c r="F44" s="350"/>
      <c r="G44" s="350"/>
      <c r="H44" s="350"/>
      <c r="I44" s="350"/>
      <c r="J44" s="350"/>
      <c r="K44" s="350"/>
      <c r="L44" s="350"/>
      <c r="M44" s="350"/>
      <c r="N44" s="350"/>
      <c r="O44" s="350"/>
      <c r="P44" s="350"/>
      <c r="Q44" s="350"/>
      <c r="R44" s="350"/>
      <c r="S44" s="350"/>
      <c r="T44" s="350"/>
      <c r="U44" s="350"/>
      <c r="V44" s="350"/>
      <c r="W44" s="350"/>
      <c r="X44" s="350"/>
      <c r="Y44" s="350"/>
      <c r="Z44" s="350"/>
      <c r="AA44" s="350"/>
      <c r="AB44" s="350"/>
      <c r="AC44" s="350"/>
      <c r="AD44" s="350"/>
      <c r="AE44" s="350"/>
      <c r="AF44" s="350"/>
      <c r="AG44" s="350"/>
      <c r="AH44" s="350"/>
      <c r="AI44" s="350"/>
      <c r="AJ44" s="350"/>
      <c r="AK44" s="350"/>
      <c r="AL44" s="350"/>
      <c r="AM44" s="350"/>
      <c r="AN44" s="350"/>
      <c r="AO44" s="350"/>
      <c r="AP44" s="350"/>
      <c r="AQ44" s="350"/>
      <c r="AR44" s="350"/>
      <c r="AS44" s="350"/>
      <c r="AT44" s="350"/>
      <c r="AU44" s="350"/>
      <c r="AV44" s="350"/>
      <c r="AW44" s="350"/>
      <c r="AX44" s="350"/>
      <c r="AY44" s="350"/>
      <c r="AZ44" s="350"/>
      <c r="BA44" s="350"/>
      <c r="BB44" s="350"/>
      <c r="BC44" s="350"/>
      <c r="BD44" s="351"/>
      <c r="BE44" s="351"/>
      <c r="BF44" s="351"/>
      <c r="BG44" s="351"/>
      <c r="BH44" s="351"/>
      <c r="BI44" s="352"/>
      <c r="BY44" s="192">
        <f t="shared" si="0"/>
        <v>0</v>
      </c>
    </row>
    <row r="45" spans="2:77" s="68" customFormat="1" ht="15" customHeight="1">
      <c r="B45" s="191" t="s">
        <v>5040</v>
      </c>
      <c r="C45" s="350"/>
      <c r="D45" s="350"/>
      <c r="E45" s="350"/>
      <c r="F45" s="350"/>
      <c r="G45" s="350"/>
      <c r="H45" s="350"/>
      <c r="I45" s="350"/>
      <c r="J45" s="350"/>
      <c r="K45" s="350"/>
      <c r="L45" s="350"/>
      <c r="M45" s="350"/>
      <c r="N45" s="350"/>
      <c r="O45" s="350"/>
      <c r="P45" s="350"/>
      <c r="Q45" s="350"/>
      <c r="R45" s="350"/>
      <c r="S45" s="350"/>
      <c r="T45" s="350"/>
      <c r="U45" s="350"/>
      <c r="V45" s="350"/>
      <c r="W45" s="350"/>
      <c r="X45" s="350"/>
      <c r="Y45" s="350"/>
      <c r="Z45" s="350"/>
      <c r="AA45" s="350"/>
      <c r="AB45" s="350"/>
      <c r="AC45" s="350"/>
      <c r="AD45" s="350"/>
      <c r="AE45" s="350"/>
      <c r="AF45" s="350"/>
      <c r="AG45" s="350"/>
      <c r="AH45" s="350"/>
      <c r="AI45" s="350"/>
      <c r="AJ45" s="350"/>
      <c r="AK45" s="350"/>
      <c r="AL45" s="350"/>
      <c r="AM45" s="350"/>
      <c r="AN45" s="350"/>
      <c r="AO45" s="350"/>
      <c r="AP45" s="350"/>
      <c r="AQ45" s="350"/>
      <c r="AR45" s="350"/>
      <c r="AS45" s="350"/>
      <c r="AT45" s="350"/>
      <c r="AU45" s="350"/>
      <c r="AV45" s="350"/>
      <c r="AW45" s="350"/>
      <c r="AX45" s="350"/>
      <c r="AY45" s="350"/>
      <c r="AZ45" s="350"/>
      <c r="BA45" s="350"/>
      <c r="BB45" s="350"/>
      <c r="BC45" s="350"/>
      <c r="BD45" s="351"/>
      <c r="BE45" s="351"/>
      <c r="BF45" s="351"/>
      <c r="BG45" s="351"/>
      <c r="BH45" s="351"/>
      <c r="BI45" s="352"/>
      <c r="BY45" s="192">
        <f t="shared" si="0"/>
        <v>0</v>
      </c>
    </row>
    <row r="46" spans="2:77" s="68" customFormat="1" ht="15" customHeight="1">
      <c r="B46" s="191" t="s">
        <v>5041</v>
      </c>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350"/>
      <c r="AU46" s="350"/>
      <c r="AV46" s="350"/>
      <c r="AW46" s="350"/>
      <c r="AX46" s="350"/>
      <c r="AY46" s="350"/>
      <c r="AZ46" s="350"/>
      <c r="BA46" s="350"/>
      <c r="BB46" s="350"/>
      <c r="BC46" s="350"/>
      <c r="BD46" s="351"/>
      <c r="BE46" s="351"/>
      <c r="BF46" s="351"/>
      <c r="BG46" s="351"/>
      <c r="BH46" s="351"/>
      <c r="BI46" s="352"/>
      <c r="BY46" s="192">
        <f t="shared" si="0"/>
        <v>0</v>
      </c>
    </row>
    <row r="47" spans="2:77" s="68" customFormat="1" ht="15" customHeight="1">
      <c r="B47" s="191" t="s">
        <v>5042</v>
      </c>
      <c r="C47" s="350"/>
      <c r="D47" s="350"/>
      <c r="E47" s="350"/>
      <c r="F47" s="350"/>
      <c r="G47" s="350"/>
      <c r="H47" s="350"/>
      <c r="I47" s="350"/>
      <c r="J47" s="350"/>
      <c r="K47" s="350"/>
      <c r="L47" s="350"/>
      <c r="M47" s="350"/>
      <c r="N47" s="350"/>
      <c r="O47" s="350"/>
      <c r="P47" s="350"/>
      <c r="Q47" s="350"/>
      <c r="R47" s="350"/>
      <c r="S47" s="350"/>
      <c r="T47" s="350"/>
      <c r="U47" s="350"/>
      <c r="V47" s="350"/>
      <c r="W47" s="350"/>
      <c r="X47" s="350"/>
      <c r="Y47" s="350"/>
      <c r="Z47" s="350"/>
      <c r="AA47" s="350"/>
      <c r="AB47" s="350"/>
      <c r="AC47" s="350"/>
      <c r="AD47" s="350"/>
      <c r="AE47" s="350"/>
      <c r="AF47" s="350"/>
      <c r="AG47" s="350"/>
      <c r="AH47" s="350"/>
      <c r="AI47" s="350"/>
      <c r="AJ47" s="350"/>
      <c r="AK47" s="350"/>
      <c r="AL47" s="350"/>
      <c r="AM47" s="350"/>
      <c r="AN47" s="350"/>
      <c r="AO47" s="350"/>
      <c r="AP47" s="350"/>
      <c r="AQ47" s="350"/>
      <c r="AR47" s="350"/>
      <c r="AS47" s="350"/>
      <c r="AT47" s="350"/>
      <c r="AU47" s="350"/>
      <c r="AV47" s="350"/>
      <c r="AW47" s="350"/>
      <c r="AX47" s="350"/>
      <c r="AY47" s="350"/>
      <c r="AZ47" s="350"/>
      <c r="BA47" s="350"/>
      <c r="BB47" s="350"/>
      <c r="BC47" s="350"/>
      <c r="BD47" s="351"/>
      <c r="BE47" s="351"/>
      <c r="BF47" s="351"/>
      <c r="BG47" s="351"/>
      <c r="BH47" s="351"/>
      <c r="BI47" s="352"/>
      <c r="BY47" s="192">
        <f t="shared" si="0"/>
        <v>0</v>
      </c>
    </row>
    <row r="48" spans="2:77" s="68" customFormat="1" ht="15" customHeight="1">
      <c r="B48" s="191" t="s">
        <v>5043</v>
      </c>
      <c r="C48" s="350"/>
      <c r="D48" s="350"/>
      <c r="E48" s="350"/>
      <c r="F48" s="350"/>
      <c r="G48" s="350"/>
      <c r="H48" s="350"/>
      <c r="I48" s="350"/>
      <c r="J48" s="350"/>
      <c r="K48" s="350"/>
      <c r="L48" s="350"/>
      <c r="M48" s="350"/>
      <c r="N48" s="350"/>
      <c r="O48" s="350"/>
      <c r="P48" s="350"/>
      <c r="Q48" s="350"/>
      <c r="R48" s="350"/>
      <c r="S48" s="350"/>
      <c r="T48" s="350"/>
      <c r="U48" s="350"/>
      <c r="V48" s="350"/>
      <c r="W48" s="350"/>
      <c r="X48" s="350"/>
      <c r="Y48" s="350"/>
      <c r="Z48" s="350"/>
      <c r="AA48" s="350"/>
      <c r="AB48" s="350"/>
      <c r="AC48" s="350"/>
      <c r="AD48" s="350"/>
      <c r="AE48" s="350"/>
      <c r="AF48" s="350"/>
      <c r="AG48" s="350"/>
      <c r="AH48" s="350"/>
      <c r="AI48" s="350"/>
      <c r="AJ48" s="350"/>
      <c r="AK48" s="350"/>
      <c r="AL48" s="350"/>
      <c r="AM48" s="350"/>
      <c r="AN48" s="350"/>
      <c r="AO48" s="350"/>
      <c r="AP48" s="350"/>
      <c r="AQ48" s="350"/>
      <c r="AR48" s="350"/>
      <c r="AS48" s="350"/>
      <c r="AT48" s="350"/>
      <c r="AU48" s="350"/>
      <c r="AV48" s="350"/>
      <c r="AW48" s="350"/>
      <c r="AX48" s="350"/>
      <c r="AY48" s="350"/>
      <c r="AZ48" s="350"/>
      <c r="BA48" s="350"/>
      <c r="BB48" s="350"/>
      <c r="BC48" s="350"/>
      <c r="BD48" s="351"/>
      <c r="BE48" s="351"/>
      <c r="BF48" s="351"/>
      <c r="BG48" s="351"/>
      <c r="BH48" s="351"/>
      <c r="BI48" s="352"/>
      <c r="BY48" s="192">
        <f t="shared" si="0"/>
        <v>0</v>
      </c>
    </row>
    <row r="49" spans="2:77" s="68" customFormat="1" ht="15" customHeight="1">
      <c r="B49" s="191" t="s">
        <v>5044</v>
      </c>
      <c r="C49" s="350"/>
      <c r="D49" s="350"/>
      <c r="E49" s="350"/>
      <c r="F49" s="350"/>
      <c r="G49" s="350"/>
      <c r="H49" s="350"/>
      <c r="I49" s="350"/>
      <c r="J49" s="350"/>
      <c r="K49" s="350"/>
      <c r="L49" s="350"/>
      <c r="M49" s="350"/>
      <c r="N49" s="350"/>
      <c r="O49" s="350"/>
      <c r="P49" s="350"/>
      <c r="Q49" s="350"/>
      <c r="R49" s="350"/>
      <c r="S49" s="350"/>
      <c r="T49" s="350"/>
      <c r="U49" s="350"/>
      <c r="V49" s="350"/>
      <c r="W49" s="350"/>
      <c r="X49" s="350"/>
      <c r="Y49" s="350"/>
      <c r="Z49" s="350"/>
      <c r="AA49" s="350"/>
      <c r="AB49" s="350"/>
      <c r="AC49" s="350"/>
      <c r="AD49" s="350"/>
      <c r="AE49" s="350"/>
      <c r="AF49" s="350"/>
      <c r="AG49" s="350"/>
      <c r="AH49" s="350"/>
      <c r="AI49" s="350"/>
      <c r="AJ49" s="350"/>
      <c r="AK49" s="350"/>
      <c r="AL49" s="350"/>
      <c r="AM49" s="350"/>
      <c r="AN49" s="350"/>
      <c r="AO49" s="350"/>
      <c r="AP49" s="350"/>
      <c r="AQ49" s="350"/>
      <c r="AR49" s="350"/>
      <c r="AS49" s="350"/>
      <c r="AT49" s="350"/>
      <c r="AU49" s="350"/>
      <c r="AV49" s="350"/>
      <c r="AW49" s="350"/>
      <c r="AX49" s="350"/>
      <c r="AY49" s="350"/>
      <c r="AZ49" s="350"/>
      <c r="BA49" s="350"/>
      <c r="BB49" s="350"/>
      <c r="BC49" s="350"/>
      <c r="BD49" s="351"/>
      <c r="BE49" s="351"/>
      <c r="BF49" s="351"/>
      <c r="BG49" s="351"/>
      <c r="BH49" s="351"/>
      <c r="BI49" s="352"/>
      <c r="BY49" s="192">
        <f t="shared" si="0"/>
        <v>0</v>
      </c>
    </row>
    <row r="50" spans="2:77" s="68" customFormat="1" ht="15" customHeight="1">
      <c r="B50" s="191" t="s">
        <v>5045</v>
      </c>
      <c r="C50" s="350"/>
      <c r="D50" s="350"/>
      <c r="E50" s="350"/>
      <c r="F50" s="350"/>
      <c r="G50" s="350"/>
      <c r="H50" s="350"/>
      <c r="I50" s="350"/>
      <c r="J50" s="350"/>
      <c r="K50" s="350"/>
      <c r="L50" s="350"/>
      <c r="M50" s="350"/>
      <c r="N50" s="350"/>
      <c r="O50" s="350"/>
      <c r="P50" s="350"/>
      <c r="Q50" s="350"/>
      <c r="R50" s="350"/>
      <c r="S50" s="350"/>
      <c r="T50" s="350"/>
      <c r="U50" s="350"/>
      <c r="V50" s="350"/>
      <c r="W50" s="350"/>
      <c r="X50" s="350"/>
      <c r="Y50" s="350"/>
      <c r="Z50" s="350"/>
      <c r="AA50" s="350"/>
      <c r="AB50" s="350"/>
      <c r="AC50" s="350"/>
      <c r="AD50" s="350"/>
      <c r="AE50" s="350"/>
      <c r="AF50" s="350"/>
      <c r="AG50" s="350"/>
      <c r="AH50" s="350"/>
      <c r="AI50" s="350"/>
      <c r="AJ50" s="350"/>
      <c r="AK50" s="350"/>
      <c r="AL50" s="350"/>
      <c r="AM50" s="350"/>
      <c r="AN50" s="350"/>
      <c r="AO50" s="350"/>
      <c r="AP50" s="350"/>
      <c r="AQ50" s="350"/>
      <c r="AR50" s="350"/>
      <c r="AS50" s="350"/>
      <c r="AT50" s="350"/>
      <c r="AU50" s="350"/>
      <c r="AV50" s="350"/>
      <c r="AW50" s="350"/>
      <c r="AX50" s="350"/>
      <c r="AY50" s="350"/>
      <c r="AZ50" s="350"/>
      <c r="BA50" s="350"/>
      <c r="BB50" s="350"/>
      <c r="BC50" s="350"/>
      <c r="BD50" s="351"/>
      <c r="BE50" s="351"/>
      <c r="BF50" s="351"/>
      <c r="BG50" s="351"/>
      <c r="BH50" s="351"/>
      <c r="BI50" s="352"/>
      <c r="BY50" s="192">
        <f t="shared" si="0"/>
        <v>0</v>
      </c>
    </row>
    <row r="51" spans="2:77" s="68" customFormat="1" ht="15" customHeight="1">
      <c r="B51" s="191" t="s">
        <v>5046</v>
      </c>
      <c r="C51" s="350"/>
      <c r="D51" s="350"/>
      <c r="E51" s="350"/>
      <c r="F51" s="350"/>
      <c r="G51" s="350"/>
      <c r="H51" s="350"/>
      <c r="I51" s="350"/>
      <c r="J51" s="350"/>
      <c r="K51" s="350"/>
      <c r="L51" s="350"/>
      <c r="M51" s="350"/>
      <c r="N51" s="350"/>
      <c r="O51" s="350"/>
      <c r="P51" s="350"/>
      <c r="Q51" s="350"/>
      <c r="R51" s="350"/>
      <c r="S51" s="350"/>
      <c r="T51" s="350"/>
      <c r="U51" s="350"/>
      <c r="V51" s="350"/>
      <c r="W51" s="350"/>
      <c r="X51" s="350"/>
      <c r="Y51" s="350"/>
      <c r="Z51" s="350"/>
      <c r="AA51" s="350"/>
      <c r="AB51" s="350"/>
      <c r="AC51" s="350"/>
      <c r="AD51" s="350"/>
      <c r="AE51" s="350"/>
      <c r="AF51" s="350"/>
      <c r="AG51" s="350"/>
      <c r="AH51" s="350"/>
      <c r="AI51" s="350"/>
      <c r="AJ51" s="350"/>
      <c r="AK51" s="350"/>
      <c r="AL51" s="350"/>
      <c r="AM51" s="350"/>
      <c r="AN51" s="350"/>
      <c r="AO51" s="350"/>
      <c r="AP51" s="350"/>
      <c r="AQ51" s="350"/>
      <c r="AR51" s="350"/>
      <c r="AS51" s="350"/>
      <c r="AT51" s="350"/>
      <c r="AU51" s="350"/>
      <c r="AV51" s="350"/>
      <c r="AW51" s="350"/>
      <c r="AX51" s="350"/>
      <c r="AY51" s="350"/>
      <c r="AZ51" s="350"/>
      <c r="BA51" s="350"/>
      <c r="BB51" s="350"/>
      <c r="BC51" s="350"/>
      <c r="BD51" s="351"/>
      <c r="BE51" s="351"/>
      <c r="BF51" s="351"/>
      <c r="BG51" s="351"/>
      <c r="BH51" s="351"/>
      <c r="BI51" s="352"/>
      <c r="BY51" s="192">
        <f t="shared" si="0"/>
        <v>0</v>
      </c>
    </row>
    <row r="52" spans="2:77" s="68" customFormat="1" ht="15" customHeight="1">
      <c r="B52" s="191" t="s">
        <v>5047</v>
      </c>
      <c r="C52" s="350"/>
      <c r="D52" s="350"/>
      <c r="E52" s="350"/>
      <c r="F52" s="350"/>
      <c r="G52" s="350"/>
      <c r="H52" s="350"/>
      <c r="I52" s="350"/>
      <c r="J52" s="350"/>
      <c r="K52" s="350"/>
      <c r="L52" s="350"/>
      <c r="M52" s="350"/>
      <c r="N52" s="350"/>
      <c r="O52" s="350"/>
      <c r="P52" s="350"/>
      <c r="Q52" s="350"/>
      <c r="R52" s="350"/>
      <c r="S52" s="350"/>
      <c r="T52" s="350"/>
      <c r="U52" s="350"/>
      <c r="V52" s="350"/>
      <c r="W52" s="350"/>
      <c r="X52" s="350"/>
      <c r="Y52" s="350"/>
      <c r="Z52" s="350"/>
      <c r="AA52" s="350"/>
      <c r="AB52" s="350"/>
      <c r="AC52" s="350"/>
      <c r="AD52" s="350"/>
      <c r="AE52" s="350"/>
      <c r="AF52" s="350"/>
      <c r="AG52" s="350"/>
      <c r="AH52" s="350"/>
      <c r="AI52" s="350"/>
      <c r="AJ52" s="350"/>
      <c r="AK52" s="350"/>
      <c r="AL52" s="350"/>
      <c r="AM52" s="350"/>
      <c r="AN52" s="350"/>
      <c r="AO52" s="350"/>
      <c r="AP52" s="350"/>
      <c r="AQ52" s="350"/>
      <c r="AR52" s="350"/>
      <c r="AS52" s="350"/>
      <c r="AT52" s="350"/>
      <c r="AU52" s="350"/>
      <c r="AV52" s="350"/>
      <c r="AW52" s="350"/>
      <c r="AX52" s="350"/>
      <c r="AY52" s="350"/>
      <c r="AZ52" s="350"/>
      <c r="BA52" s="350"/>
      <c r="BB52" s="350"/>
      <c r="BC52" s="350"/>
      <c r="BD52" s="351"/>
      <c r="BE52" s="351"/>
      <c r="BF52" s="351"/>
      <c r="BG52" s="351"/>
      <c r="BH52" s="351"/>
      <c r="BI52" s="352"/>
      <c r="BY52" s="192">
        <f t="shared" si="0"/>
        <v>0</v>
      </c>
    </row>
    <row r="53" spans="2:77" s="68" customFormat="1" ht="15" customHeight="1">
      <c r="B53" s="191" t="s">
        <v>5048</v>
      </c>
      <c r="C53" s="350"/>
      <c r="D53" s="350"/>
      <c r="E53" s="350"/>
      <c r="F53" s="350"/>
      <c r="G53" s="350"/>
      <c r="H53" s="350"/>
      <c r="I53" s="350"/>
      <c r="J53" s="350"/>
      <c r="K53" s="350"/>
      <c r="L53" s="350"/>
      <c r="M53" s="350"/>
      <c r="N53" s="350"/>
      <c r="O53" s="350"/>
      <c r="P53" s="350"/>
      <c r="Q53" s="350"/>
      <c r="R53" s="350"/>
      <c r="S53" s="350"/>
      <c r="T53" s="350"/>
      <c r="U53" s="350"/>
      <c r="V53" s="350"/>
      <c r="W53" s="350"/>
      <c r="X53" s="350"/>
      <c r="Y53" s="350"/>
      <c r="Z53" s="350"/>
      <c r="AA53" s="350"/>
      <c r="AB53" s="350"/>
      <c r="AC53" s="350"/>
      <c r="AD53" s="350"/>
      <c r="AE53" s="350"/>
      <c r="AF53" s="350"/>
      <c r="AG53" s="350"/>
      <c r="AH53" s="350"/>
      <c r="AI53" s="350"/>
      <c r="AJ53" s="350"/>
      <c r="AK53" s="350"/>
      <c r="AL53" s="350"/>
      <c r="AM53" s="350"/>
      <c r="AN53" s="350"/>
      <c r="AO53" s="350"/>
      <c r="AP53" s="350"/>
      <c r="AQ53" s="350"/>
      <c r="AR53" s="350"/>
      <c r="AS53" s="350"/>
      <c r="AT53" s="350"/>
      <c r="AU53" s="350"/>
      <c r="AV53" s="350"/>
      <c r="AW53" s="350"/>
      <c r="AX53" s="350"/>
      <c r="AY53" s="350"/>
      <c r="AZ53" s="350"/>
      <c r="BA53" s="350"/>
      <c r="BB53" s="350"/>
      <c r="BC53" s="350"/>
      <c r="BD53" s="351"/>
      <c r="BE53" s="351"/>
      <c r="BF53" s="351"/>
      <c r="BG53" s="351"/>
      <c r="BH53" s="351"/>
      <c r="BI53" s="352"/>
      <c r="BY53" s="192">
        <f t="shared" si="0"/>
        <v>0</v>
      </c>
    </row>
    <row r="54" spans="2:77" s="68" customFormat="1" ht="15" customHeight="1">
      <c r="B54" s="191" t="s">
        <v>5049</v>
      </c>
      <c r="C54" s="350"/>
      <c r="D54" s="350"/>
      <c r="E54" s="350"/>
      <c r="F54" s="350"/>
      <c r="G54" s="350"/>
      <c r="H54" s="350"/>
      <c r="I54" s="350"/>
      <c r="J54" s="350"/>
      <c r="K54" s="350"/>
      <c r="L54" s="350"/>
      <c r="M54" s="350"/>
      <c r="N54" s="350"/>
      <c r="O54" s="350"/>
      <c r="P54" s="350"/>
      <c r="Q54" s="350"/>
      <c r="R54" s="350"/>
      <c r="S54" s="350"/>
      <c r="T54" s="350"/>
      <c r="U54" s="350"/>
      <c r="V54" s="350"/>
      <c r="W54" s="350"/>
      <c r="X54" s="350"/>
      <c r="Y54" s="350"/>
      <c r="Z54" s="350"/>
      <c r="AA54" s="350"/>
      <c r="AB54" s="350"/>
      <c r="AC54" s="350"/>
      <c r="AD54" s="350"/>
      <c r="AE54" s="350"/>
      <c r="AF54" s="350"/>
      <c r="AG54" s="350"/>
      <c r="AH54" s="350"/>
      <c r="AI54" s="350"/>
      <c r="AJ54" s="350"/>
      <c r="AK54" s="350"/>
      <c r="AL54" s="350"/>
      <c r="AM54" s="350"/>
      <c r="AN54" s="350"/>
      <c r="AO54" s="350"/>
      <c r="AP54" s="350"/>
      <c r="AQ54" s="350"/>
      <c r="AR54" s="350"/>
      <c r="AS54" s="350"/>
      <c r="AT54" s="350"/>
      <c r="AU54" s="350"/>
      <c r="AV54" s="350"/>
      <c r="AW54" s="350"/>
      <c r="AX54" s="350"/>
      <c r="AY54" s="350"/>
      <c r="AZ54" s="350"/>
      <c r="BA54" s="350"/>
      <c r="BB54" s="350"/>
      <c r="BC54" s="350"/>
      <c r="BD54" s="351"/>
      <c r="BE54" s="351"/>
      <c r="BF54" s="351"/>
      <c r="BG54" s="351"/>
      <c r="BH54" s="351"/>
      <c r="BI54" s="352"/>
      <c r="BY54" s="192">
        <f t="shared" si="0"/>
        <v>0</v>
      </c>
    </row>
    <row r="55" spans="2:77" s="68" customFormat="1" ht="15" customHeight="1">
      <c r="B55" s="191" t="s">
        <v>5050</v>
      </c>
      <c r="C55" s="350"/>
      <c r="D55" s="350"/>
      <c r="E55" s="350"/>
      <c r="F55" s="350"/>
      <c r="G55" s="350"/>
      <c r="H55" s="350"/>
      <c r="I55" s="350"/>
      <c r="J55" s="350"/>
      <c r="K55" s="350"/>
      <c r="L55" s="350"/>
      <c r="M55" s="350"/>
      <c r="N55" s="350"/>
      <c r="O55" s="350"/>
      <c r="P55" s="350"/>
      <c r="Q55" s="350"/>
      <c r="R55" s="350"/>
      <c r="S55" s="350"/>
      <c r="T55" s="350"/>
      <c r="U55" s="350"/>
      <c r="V55" s="350"/>
      <c r="W55" s="350"/>
      <c r="X55" s="350"/>
      <c r="Y55" s="350"/>
      <c r="Z55" s="350"/>
      <c r="AA55" s="350"/>
      <c r="AB55" s="350"/>
      <c r="AC55" s="350"/>
      <c r="AD55" s="350"/>
      <c r="AE55" s="350"/>
      <c r="AF55" s="350"/>
      <c r="AG55" s="350"/>
      <c r="AH55" s="350"/>
      <c r="AI55" s="350"/>
      <c r="AJ55" s="350"/>
      <c r="AK55" s="350"/>
      <c r="AL55" s="350"/>
      <c r="AM55" s="350"/>
      <c r="AN55" s="350"/>
      <c r="AO55" s="350"/>
      <c r="AP55" s="350"/>
      <c r="AQ55" s="350"/>
      <c r="AR55" s="350"/>
      <c r="AS55" s="350"/>
      <c r="AT55" s="350"/>
      <c r="AU55" s="350"/>
      <c r="AV55" s="350"/>
      <c r="AW55" s="350"/>
      <c r="AX55" s="350"/>
      <c r="AY55" s="350"/>
      <c r="AZ55" s="350"/>
      <c r="BA55" s="350"/>
      <c r="BB55" s="350"/>
      <c r="BC55" s="350"/>
      <c r="BD55" s="351"/>
      <c r="BE55" s="351"/>
      <c r="BF55" s="351"/>
      <c r="BG55" s="351"/>
      <c r="BH55" s="351"/>
      <c r="BI55" s="352"/>
      <c r="BY55" s="192">
        <f t="shared" si="0"/>
        <v>0</v>
      </c>
    </row>
    <row r="56" spans="2:77" s="68" customFormat="1" ht="15" customHeight="1">
      <c r="B56" s="191" t="s">
        <v>5051</v>
      </c>
      <c r="C56" s="350"/>
      <c r="D56" s="350"/>
      <c r="E56" s="350"/>
      <c r="F56" s="350"/>
      <c r="G56" s="350"/>
      <c r="H56" s="350"/>
      <c r="I56" s="350"/>
      <c r="J56" s="350"/>
      <c r="K56" s="350"/>
      <c r="L56" s="350"/>
      <c r="M56" s="350"/>
      <c r="N56" s="350"/>
      <c r="O56" s="350"/>
      <c r="P56" s="350"/>
      <c r="Q56" s="350"/>
      <c r="R56" s="350"/>
      <c r="S56" s="350"/>
      <c r="T56" s="350"/>
      <c r="U56" s="350"/>
      <c r="V56" s="350"/>
      <c r="W56" s="350"/>
      <c r="X56" s="350"/>
      <c r="Y56" s="350"/>
      <c r="Z56" s="350"/>
      <c r="AA56" s="350"/>
      <c r="AB56" s="350"/>
      <c r="AC56" s="350"/>
      <c r="AD56" s="350"/>
      <c r="AE56" s="350"/>
      <c r="AF56" s="350"/>
      <c r="AG56" s="350"/>
      <c r="AH56" s="350"/>
      <c r="AI56" s="350"/>
      <c r="AJ56" s="350"/>
      <c r="AK56" s="350"/>
      <c r="AL56" s="350"/>
      <c r="AM56" s="350"/>
      <c r="AN56" s="350"/>
      <c r="AO56" s="350"/>
      <c r="AP56" s="350"/>
      <c r="AQ56" s="350"/>
      <c r="AR56" s="350"/>
      <c r="AS56" s="350"/>
      <c r="AT56" s="350"/>
      <c r="AU56" s="350"/>
      <c r="AV56" s="350"/>
      <c r="AW56" s="350"/>
      <c r="AX56" s="350"/>
      <c r="AY56" s="350"/>
      <c r="AZ56" s="350"/>
      <c r="BA56" s="350"/>
      <c r="BB56" s="350"/>
      <c r="BC56" s="350"/>
      <c r="BD56" s="351"/>
      <c r="BE56" s="351"/>
      <c r="BF56" s="351"/>
      <c r="BG56" s="351"/>
      <c r="BH56" s="351"/>
      <c r="BI56" s="352"/>
      <c r="BY56" s="192">
        <f t="shared" si="0"/>
        <v>0</v>
      </c>
    </row>
    <row r="57" spans="2:77" s="68" customFormat="1" ht="15" customHeight="1">
      <c r="B57" s="191" t="s">
        <v>5052</v>
      </c>
      <c r="C57" s="350"/>
      <c r="D57" s="350"/>
      <c r="E57" s="350"/>
      <c r="F57" s="350"/>
      <c r="G57" s="350"/>
      <c r="H57" s="350"/>
      <c r="I57" s="350"/>
      <c r="J57" s="350"/>
      <c r="K57" s="350"/>
      <c r="L57" s="350"/>
      <c r="M57" s="350"/>
      <c r="N57" s="350"/>
      <c r="O57" s="350"/>
      <c r="P57" s="350"/>
      <c r="Q57" s="350"/>
      <c r="R57" s="350"/>
      <c r="S57" s="350"/>
      <c r="T57" s="350"/>
      <c r="U57" s="350"/>
      <c r="V57" s="350"/>
      <c r="W57" s="350"/>
      <c r="X57" s="350"/>
      <c r="Y57" s="350"/>
      <c r="Z57" s="350"/>
      <c r="AA57" s="350"/>
      <c r="AB57" s="350"/>
      <c r="AC57" s="350"/>
      <c r="AD57" s="350"/>
      <c r="AE57" s="350"/>
      <c r="AF57" s="350"/>
      <c r="AG57" s="350"/>
      <c r="AH57" s="350"/>
      <c r="AI57" s="350"/>
      <c r="AJ57" s="350"/>
      <c r="AK57" s="350"/>
      <c r="AL57" s="350"/>
      <c r="AM57" s="350"/>
      <c r="AN57" s="350"/>
      <c r="AO57" s="350"/>
      <c r="AP57" s="350"/>
      <c r="AQ57" s="350"/>
      <c r="AR57" s="350"/>
      <c r="AS57" s="350"/>
      <c r="AT57" s="350"/>
      <c r="AU57" s="350"/>
      <c r="AV57" s="350"/>
      <c r="AW57" s="350"/>
      <c r="AX57" s="350"/>
      <c r="AY57" s="350"/>
      <c r="AZ57" s="350"/>
      <c r="BA57" s="350"/>
      <c r="BB57" s="350"/>
      <c r="BC57" s="350"/>
      <c r="BD57" s="351"/>
      <c r="BE57" s="351"/>
      <c r="BF57" s="351"/>
      <c r="BG57" s="351"/>
      <c r="BH57" s="351"/>
      <c r="BI57" s="352"/>
      <c r="BY57" s="192">
        <f t="shared" si="0"/>
        <v>0</v>
      </c>
    </row>
    <row r="58" spans="2:77" s="68" customFormat="1" ht="15" customHeight="1">
      <c r="B58" s="191" t="s">
        <v>5053</v>
      </c>
      <c r="C58" s="350"/>
      <c r="D58" s="350"/>
      <c r="E58" s="350"/>
      <c r="F58" s="350"/>
      <c r="G58" s="350"/>
      <c r="H58" s="350"/>
      <c r="I58" s="350"/>
      <c r="J58" s="350"/>
      <c r="K58" s="350"/>
      <c r="L58" s="350"/>
      <c r="M58" s="350"/>
      <c r="N58" s="350"/>
      <c r="O58" s="350"/>
      <c r="P58" s="350"/>
      <c r="Q58" s="350"/>
      <c r="R58" s="350"/>
      <c r="S58" s="350"/>
      <c r="T58" s="350"/>
      <c r="U58" s="350"/>
      <c r="V58" s="350"/>
      <c r="W58" s="350"/>
      <c r="X58" s="350"/>
      <c r="Y58" s="350"/>
      <c r="Z58" s="350"/>
      <c r="AA58" s="350"/>
      <c r="AB58" s="350"/>
      <c r="AC58" s="350"/>
      <c r="AD58" s="350"/>
      <c r="AE58" s="350"/>
      <c r="AF58" s="350"/>
      <c r="AG58" s="350"/>
      <c r="AH58" s="350"/>
      <c r="AI58" s="350"/>
      <c r="AJ58" s="350"/>
      <c r="AK58" s="350"/>
      <c r="AL58" s="350"/>
      <c r="AM58" s="350"/>
      <c r="AN58" s="350"/>
      <c r="AO58" s="350"/>
      <c r="AP58" s="350"/>
      <c r="AQ58" s="350"/>
      <c r="AR58" s="350"/>
      <c r="AS58" s="350"/>
      <c r="AT58" s="350"/>
      <c r="AU58" s="350"/>
      <c r="AV58" s="350"/>
      <c r="AW58" s="350"/>
      <c r="AX58" s="350"/>
      <c r="AY58" s="350"/>
      <c r="AZ58" s="350"/>
      <c r="BA58" s="350"/>
      <c r="BB58" s="350"/>
      <c r="BC58" s="350"/>
      <c r="BD58" s="351"/>
      <c r="BE58" s="351"/>
      <c r="BF58" s="351"/>
      <c r="BG58" s="351"/>
      <c r="BH58" s="351"/>
      <c r="BI58" s="352"/>
      <c r="BY58" s="192">
        <f t="shared" si="0"/>
        <v>0</v>
      </c>
    </row>
    <row r="59" spans="2:77" s="68" customFormat="1" ht="15" customHeight="1">
      <c r="B59" s="191" t="s">
        <v>5054</v>
      </c>
      <c r="C59" s="350"/>
      <c r="D59" s="350"/>
      <c r="E59" s="350"/>
      <c r="F59" s="350"/>
      <c r="G59" s="350"/>
      <c r="H59" s="350"/>
      <c r="I59" s="350"/>
      <c r="J59" s="350"/>
      <c r="K59" s="350"/>
      <c r="L59" s="350"/>
      <c r="M59" s="350"/>
      <c r="N59" s="350"/>
      <c r="O59" s="350"/>
      <c r="P59" s="350"/>
      <c r="Q59" s="350"/>
      <c r="R59" s="350"/>
      <c r="S59" s="350"/>
      <c r="T59" s="350"/>
      <c r="U59" s="350"/>
      <c r="V59" s="350"/>
      <c r="W59" s="350"/>
      <c r="X59" s="350"/>
      <c r="Y59" s="350"/>
      <c r="Z59" s="350"/>
      <c r="AA59" s="350"/>
      <c r="AB59" s="350"/>
      <c r="AC59" s="350"/>
      <c r="AD59" s="350"/>
      <c r="AE59" s="350"/>
      <c r="AF59" s="350"/>
      <c r="AG59" s="350"/>
      <c r="AH59" s="350"/>
      <c r="AI59" s="350"/>
      <c r="AJ59" s="350"/>
      <c r="AK59" s="350"/>
      <c r="AL59" s="350"/>
      <c r="AM59" s="350"/>
      <c r="AN59" s="350"/>
      <c r="AO59" s="350"/>
      <c r="AP59" s="350"/>
      <c r="AQ59" s="350"/>
      <c r="AR59" s="350"/>
      <c r="AS59" s="350"/>
      <c r="AT59" s="350"/>
      <c r="AU59" s="350"/>
      <c r="AV59" s="350"/>
      <c r="AW59" s="350"/>
      <c r="AX59" s="350"/>
      <c r="AY59" s="350"/>
      <c r="AZ59" s="350"/>
      <c r="BA59" s="350"/>
      <c r="BB59" s="350"/>
      <c r="BC59" s="350"/>
      <c r="BD59" s="351"/>
      <c r="BE59" s="351"/>
      <c r="BF59" s="351"/>
      <c r="BG59" s="351"/>
      <c r="BH59" s="351"/>
      <c r="BI59" s="352"/>
      <c r="BY59" s="192">
        <f t="shared" si="0"/>
        <v>0</v>
      </c>
    </row>
    <row r="60" spans="2:77" s="68" customFormat="1" ht="15" customHeight="1">
      <c r="B60" s="191" t="s">
        <v>5055</v>
      </c>
      <c r="C60" s="350"/>
      <c r="D60" s="350"/>
      <c r="E60" s="350"/>
      <c r="F60" s="350"/>
      <c r="G60" s="350"/>
      <c r="H60" s="350"/>
      <c r="I60" s="350"/>
      <c r="J60" s="350"/>
      <c r="K60" s="350"/>
      <c r="L60" s="350"/>
      <c r="M60" s="350"/>
      <c r="N60" s="350"/>
      <c r="O60" s="350"/>
      <c r="P60" s="350"/>
      <c r="Q60" s="350"/>
      <c r="R60" s="350"/>
      <c r="S60" s="350"/>
      <c r="T60" s="350"/>
      <c r="U60" s="350"/>
      <c r="V60" s="350"/>
      <c r="W60" s="350"/>
      <c r="X60" s="350"/>
      <c r="Y60" s="350"/>
      <c r="Z60" s="350"/>
      <c r="AA60" s="350"/>
      <c r="AB60" s="350"/>
      <c r="AC60" s="350"/>
      <c r="AD60" s="350"/>
      <c r="AE60" s="350"/>
      <c r="AF60" s="350"/>
      <c r="AG60" s="350"/>
      <c r="AH60" s="350"/>
      <c r="AI60" s="350"/>
      <c r="AJ60" s="350"/>
      <c r="AK60" s="350"/>
      <c r="AL60" s="350"/>
      <c r="AM60" s="350"/>
      <c r="AN60" s="350"/>
      <c r="AO60" s="350"/>
      <c r="AP60" s="350"/>
      <c r="AQ60" s="350"/>
      <c r="AR60" s="350"/>
      <c r="AS60" s="350"/>
      <c r="AT60" s="350"/>
      <c r="AU60" s="350"/>
      <c r="AV60" s="350"/>
      <c r="AW60" s="350"/>
      <c r="AX60" s="350"/>
      <c r="AY60" s="350"/>
      <c r="AZ60" s="350"/>
      <c r="BA60" s="350"/>
      <c r="BB60" s="350"/>
      <c r="BC60" s="350"/>
      <c r="BD60" s="351"/>
      <c r="BE60" s="351"/>
      <c r="BF60" s="351"/>
      <c r="BG60" s="351"/>
      <c r="BH60" s="351"/>
      <c r="BI60" s="352"/>
      <c r="BY60" s="192">
        <f t="shared" si="0"/>
        <v>0</v>
      </c>
    </row>
    <row r="61" spans="2:77" s="68" customFormat="1" ht="15" customHeight="1">
      <c r="B61" s="191" t="s">
        <v>5056</v>
      </c>
      <c r="C61" s="350"/>
      <c r="D61" s="350"/>
      <c r="E61" s="350"/>
      <c r="F61" s="350"/>
      <c r="G61" s="350"/>
      <c r="H61" s="350"/>
      <c r="I61" s="350"/>
      <c r="J61" s="350"/>
      <c r="K61" s="350"/>
      <c r="L61" s="350"/>
      <c r="M61" s="350"/>
      <c r="N61" s="350"/>
      <c r="O61" s="350"/>
      <c r="P61" s="350"/>
      <c r="Q61" s="350"/>
      <c r="R61" s="350"/>
      <c r="S61" s="350"/>
      <c r="T61" s="350"/>
      <c r="U61" s="350"/>
      <c r="V61" s="350"/>
      <c r="W61" s="350"/>
      <c r="X61" s="350"/>
      <c r="Y61" s="350"/>
      <c r="Z61" s="350"/>
      <c r="AA61" s="350"/>
      <c r="AB61" s="350"/>
      <c r="AC61" s="350"/>
      <c r="AD61" s="350"/>
      <c r="AE61" s="350"/>
      <c r="AF61" s="350"/>
      <c r="AG61" s="350"/>
      <c r="AH61" s="350"/>
      <c r="AI61" s="350"/>
      <c r="AJ61" s="350"/>
      <c r="AK61" s="350"/>
      <c r="AL61" s="350"/>
      <c r="AM61" s="350"/>
      <c r="AN61" s="350"/>
      <c r="AO61" s="350"/>
      <c r="AP61" s="350"/>
      <c r="AQ61" s="350"/>
      <c r="AR61" s="350"/>
      <c r="AS61" s="350"/>
      <c r="AT61" s="350"/>
      <c r="AU61" s="350"/>
      <c r="AV61" s="350"/>
      <c r="AW61" s="350"/>
      <c r="AX61" s="350"/>
      <c r="AY61" s="350"/>
      <c r="AZ61" s="350"/>
      <c r="BA61" s="350"/>
      <c r="BB61" s="350"/>
      <c r="BC61" s="350"/>
      <c r="BD61" s="351"/>
      <c r="BE61" s="351"/>
      <c r="BF61" s="351"/>
      <c r="BG61" s="351"/>
      <c r="BH61" s="351"/>
      <c r="BI61" s="352"/>
      <c r="BY61" s="192">
        <f t="shared" si="0"/>
        <v>0</v>
      </c>
    </row>
    <row r="62" spans="2:77" s="68" customFormat="1" ht="15" customHeight="1">
      <c r="B62" s="191" t="s">
        <v>5057</v>
      </c>
      <c r="C62" s="350"/>
      <c r="D62" s="350"/>
      <c r="E62" s="350"/>
      <c r="F62" s="350"/>
      <c r="G62" s="350"/>
      <c r="H62" s="350"/>
      <c r="I62" s="350"/>
      <c r="J62" s="350"/>
      <c r="K62" s="350"/>
      <c r="L62" s="350"/>
      <c r="M62" s="350"/>
      <c r="N62" s="350"/>
      <c r="O62" s="350"/>
      <c r="P62" s="350"/>
      <c r="Q62" s="350"/>
      <c r="R62" s="350"/>
      <c r="S62" s="350"/>
      <c r="T62" s="350"/>
      <c r="U62" s="350"/>
      <c r="V62" s="350"/>
      <c r="W62" s="350"/>
      <c r="X62" s="350"/>
      <c r="Y62" s="350"/>
      <c r="Z62" s="350"/>
      <c r="AA62" s="350"/>
      <c r="AB62" s="350"/>
      <c r="AC62" s="350"/>
      <c r="AD62" s="350"/>
      <c r="AE62" s="350"/>
      <c r="AF62" s="350"/>
      <c r="AG62" s="350"/>
      <c r="AH62" s="350"/>
      <c r="AI62" s="350"/>
      <c r="AJ62" s="350"/>
      <c r="AK62" s="350"/>
      <c r="AL62" s="350"/>
      <c r="AM62" s="350"/>
      <c r="AN62" s="350"/>
      <c r="AO62" s="350"/>
      <c r="AP62" s="350"/>
      <c r="AQ62" s="350"/>
      <c r="AR62" s="350"/>
      <c r="AS62" s="350"/>
      <c r="AT62" s="350"/>
      <c r="AU62" s="350"/>
      <c r="AV62" s="350"/>
      <c r="AW62" s="350"/>
      <c r="AX62" s="350"/>
      <c r="AY62" s="350"/>
      <c r="AZ62" s="350"/>
      <c r="BA62" s="350"/>
      <c r="BB62" s="350"/>
      <c r="BC62" s="350"/>
      <c r="BD62" s="351"/>
      <c r="BE62" s="351"/>
      <c r="BF62" s="351"/>
      <c r="BG62" s="351"/>
      <c r="BH62" s="351"/>
      <c r="BI62" s="352"/>
      <c r="BY62" s="192">
        <f t="shared" si="0"/>
        <v>0</v>
      </c>
    </row>
    <row r="63" spans="2:77" s="68" customFormat="1" ht="15" customHeight="1">
      <c r="B63" s="191" t="s">
        <v>5058</v>
      </c>
      <c r="C63" s="350"/>
      <c r="D63" s="350"/>
      <c r="E63" s="350"/>
      <c r="F63" s="350"/>
      <c r="G63" s="350"/>
      <c r="H63" s="350"/>
      <c r="I63" s="350"/>
      <c r="J63" s="350"/>
      <c r="K63" s="350"/>
      <c r="L63" s="350"/>
      <c r="M63" s="350"/>
      <c r="N63" s="350"/>
      <c r="O63" s="350"/>
      <c r="P63" s="350"/>
      <c r="Q63" s="350"/>
      <c r="R63" s="350"/>
      <c r="S63" s="350"/>
      <c r="T63" s="350"/>
      <c r="U63" s="350"/>
      <c r="V63" s="350"/>
      <c r="W63" s="350"/>
      <c r="X63" s="350"/>
      <c r="Y63" s="350"/>
      <c r="Z63" s="350"/>
      <c r="AA63" s="350"/>
      <c r="AB63" s="350"/>
      <c r="AC63" s="350"/>
      <c r="AD63" s="350"/>
      <c r="AE63" s="350"/>
      <c r="AF63" s="350"/>
      <c r="AG63" s="350"/>
      <c r="AH63" s="350"/>
      <c r="AI63" s="350"/>
      <c r="AJ63" s="350"/>
      <c r="AK63" s="350"/>
      <c r="AL63" s="350"/>
      <c r="AM63" s="350"/>
      <c r="AN63" s="350"/>
      <c r="AO63" s="350"/>
      <c r="AP63" s="350"/>
      <c r="AQ63" s="350"/>
      <c r="AR63" s="350"/>
      <c r="AS63" s="350"/>
      <c r="AT63" s="350"/>
      <c r="AU63" s="350"/>
      <c r="AV63" s="350"/>
      <c r="AW63" s="350"/>
      <c r="AX63" s="350"/>
      <c r="AY63" s="350"/>
      <c r="AZ63" s="350"/>
      <c r="BA63" s="350"/>
      <c r="BB63" s="350"/>
      <c r="BC63" s="350"/>
      <c r="BD63" s="351"/>
      <c r="BE63" s="351"/>
      <c r="BF63" s="351"/>
      <c r="BG63" s="351"/>
      <c r="BH63" s="351"/>
      <c r="BI63" s="352"/>
      <c r="BY63" s="192">
        <f t="shared" si="0"/>
        <v>0</v>
      </c>
    </row>
    <row r="64" spans="2:77" s="68" customFormat="1" ht="15" customHeight="1">
      <c r="B64" s="191" t="s">
        <v>5059</v>
      </c>
      <c r="C64" s="350"/>
      <c r="D64" s="350"/>
      <c r="E64" s="350"/>
      <c r="F64" s="350"/>
      <c r="G64" s="350"/>
      <c r="H64" s="350"/>
      <c r="I64" s="350"/>
      <c r="J64" s="350"/>
      <c r="K64" s="350"/>
      <c r="L64" s="350"/>
      <c r="M64" s="350"/>
      <c r="N64" s="350"/>
      <c r="O64" s="350"/>
      <c r="P64" s="350"/>
      <c r="Q64" s="350"/>
      <c r="R64" s="350"/>
      <c r="S64" s="350"/>
      <c r="T64" s="350"/>
      <c r="U64" s="350"/>
      <c r="V64" s="350"/>
      <c r="W64" s="350"/>
      <c r="X64" s="350"/>
      <c r="Y64" s="350"/>
      <c r="Z64" s="350"/>
      <c r="AA64" s="350"/>
      <c r="AB64" s="350"/>
      <c r="AC64" s="350"/>
      <c r="AD64" s="350"/>
      <c r="AE64" s="350"/>
      <c r="AF64" s="350"/>
      <c r="AG64" s="350"/>
      <c r="AH64" s="350"/>
      <c r="AI64" s="350"/>
      <c r="AJ64" s="350"/>
      <c r="AK64" s="350"/>
      <c r="AL64" s="350"/>
      <c r="AM64" s="350"/>
      <c r="AN64" s="350"/>
      <c r="AO64" s="350"/>
      <c r="AP64" s="350"/>
      <c r="AQ64" s="350"/>
      <c r="AR64" s="350"/>
      <c r="AS64" s="350"/>
      <c r="AT64" s="350"/>
      <c r="AU64" s="350"/>
      <c r="AV64" s="350"/>
      <c r="AW64" s="350"/>
      <c r="AX64" s="350"/>
      <c r="AY64" s="350"/>
      <c r="AZ64" s="350"/>
      <c r="BA64" s="350"/>
      <c r="BB64" s="350"/>
      <c r="BC64" s="350"/>
      <c r="BD64" s="351"/>
      <c r="BE64" s="351"/>
      <c r="BF64" s="351"/>
      <c r="BG64" s="351"/>
      <c r="BH64" s="351"/>
      <c r="BI64" s="352"/>
      <c r="BY64" s="192">
        <f t="shared" si="0"/>
        <v>0</v>
      </c>
    </row>
    <row r="65" spans="2:77" s="68" customFormat="1" ht="15" customHeight="1">
      <c r="B65" s="191" t="s">
        <v>5060</v>
      </c>
      <c r="C65" s="350"/>
      <c r="D65" s="350"/>
      <c r="E65" s="350"/>
      <c r="F65" s="350"/>
      <c r="G65" s="350"/>
      <c r="H65" s="350"/>
      <c r="I65" s="350"/>
      <c r="J65" s="350"/>
      <c r="K65" s="350"/>
      <c r="L65" s="350"/>
      <c r="M65" s="350"/>
      <c r="N65" s="350"/>
      <c r="O65" s="350"/>
      <c r="P65" s="350"/>
      <c r="Q65" s="350"/>
      <c r="R65" s="350"/>
      <c r="S65" s="350"/>
      <c r="T65" s="350"/>
      <c r="U65" s="350"/>
      <c r="V65" s="350"/>
      <c r="W65" s="350"/>
      <c r="X65" s="350"/>
      <c r="Y65" s="350"/>
      <c r="Z65" s="350"/>
      <c r="AA65" s="350"/>
      <c r="AB65" s="350"/>
      <c r="AC65" s="350"/>
      <c r="AD65" s="350"/>
      <c r="AE65" s="350"/>
      <c r="AF65" s="350"/>
      <c r="AG65" s="350"/>
      <c r="AH65" s="350"/>
      <c r="AI65" s="350"/>
      <c r="AJ65" s="350"/>
      <c r="AK65" s="350"/>
      <c r="AL65" s="350"/>
      <c r="AM65" s="350"/>
      <c r="AN65" s="350"/>
      <c r="AO65" s="350"/>
      <c r="AP65" s="350"/>
      <c r="AQ65" s="350"/>
      <c r="AR65" s="350"/>
      <c r="AS65" s="350"/>
      <c r="AT65" s="350"/>
      <c r="AU65" s="350"/>
      <c r="AV65" s="350"/>
      <c r="AW65" s="350"/>
      <c r="AX65" s="350"/>
      <c r="AY65" s="350"/>
      <c r="AZ65" s="350"/>
      <c r="BA65" s="350"/>
      <c r="BB65" s="350"/>
      <c r="BC65" s="350"/>
      <c r="BD65" s="351"/>
      <c r="BE65" s="351"/>
      <c r="BF65" s="351"/>
      <c r="BG65" s="351"/>
      <c r="BH65" s="351"/>
      <c r="BI65" s="352"/>
      <c r="BY65" s="192">
        <f t="shared" si="0"/>
        <v>0</v>
      </c>
    </row>
    <row r="66" spans="2:77" s="68" customFormat="1" ht="15" customHeight="1">
      <c r="B66" s="191" t="s">
        <v>5061</v>
      </c>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50"/>
      <c r="AT66" s="350"/>
      <c r="AU66" s="350"/>
      <c r="AV66" s="350"/>
      <c r="AW66" s="350"/>
      <c r="AX66" s="350"/>
      <c r="AY66" s="350"/>
      <c r="AZ66" s="350"/>
      <c r="BA66" s="350"/>
      <c r="BB66" s="350"/>
      <c r="BC66" s="350"/>
      <c r="BD66" s="351"/>
      <c r="BE66" s="351"/>
      <c r="BF66" s="351"/>
      <c r="BG66" s="351"/>
      <c r="BH66" s="351"/>
      <c r="BI66" s="352"/>
      <c r="BY66" s="192">
        <f t="shared" si="0"/>
        <v>0</v>
      </c>
    </row>
    <row r="67" spans="2:77" s="68" customFormat="1" ht="15" customHeight="1" thickBot="1">
      <c r="B67" s="193" t="s">
        <v>5062</v>
      </c>
      <c r="C67" s="349"/>
      <c r="D67" s="349"/>
      <c r="E67" s="349"/>
      <c r="F67" s="349"/>
      <c r="G67" s="349"/>
      <c r="H67" s="349"/>
      <c r="I67" s="349"/>
      <c r="J67" s="349"/>
      <c r="K67" s="349"/>
      <c r="L67" s="349"/>
      <c r="M67" s="349"/>
      <c r="N67" s="349"/>
      <c r="O67" s="349"/>
      <c r="P67" s="349"/>
      <c r="Q67" s="349"/>
      <c r="R67" s="349"/>
      <c r="S67" s="349"/>
      <c r="T67" s="349"/>
      <c r="U67" s="349"/>
      <c r="V67" s="349"/>
      <c r="W67" s="349"/>
      <c r="X67" s="349"/>
      <c r="Y67" s="349"/>
      <c r="Z67" s="349"/>
      <c r="AA67" s="349"/>
      <c r="AB67" s="349"/>
      <c r="AC67" s="349"/>
      <c r="AD67" s="349"/>
      <c r="AE67" s="349"/>
      <c r="AF67" s="349"/>
      <c r="AG67" s="349"/>
      <c r="AH67" s="349"/>
      <c r="AI67" s="349"/>
      <c r="AJ67" s="349"/>
      <c r="AK67" s="349"/>
      <c r="AL67" s="349"/>
      <c r="AM67" s="349"/>
      <c r="AN67" s="349"/>
      <c r="AO67" s="349"/>
      <c r="AP67" s="349"/>
      <c r="AQ67" s="349"/>
      <c r="AR67" s="349"/>
      <c r="AS67" s="349"/>
      <c r="AT67" s="349"/>
      <c r="AU67" s="349"/>
      <c r="AV67" s="349"/>
      <c r="AW67" s="349"/>
      <c r="AX67" s="349"/>
      <c r="AY67" s="349"/>
      <c r="AZ67" s="349"/>
      <c r="BA67" s="349"/>
      <c r="BB67" s="349"/>
      <c r="BC67" s="349"/>
      <c r="BD67" s="353"/>
      <c r="BE67" s="353"/>
      <c r="BF67" s="353"/>
      <c r="BG67" s="353"/>
      <c r="BH67" s="353"/>
      <c r="BI67" s="354"/>
      <c r="BY67" s="192">
        <f>IF(OR(COUNTIF(AJ67,10)&gt;0,COUNTIF(AR67,10)&gt;0,COUNTIF(AZ67,10)&gt;0),1,0)</f>
        <v>0</v>
      </c>
    </row>
    <row r="68" spans="2:77" s="144" customFormat="1" ht="14.25">
      <c r="B68" s="347" t="str">
        <f>IF(BY68&gt;0,"Alerta: debido a que ha seleccionado la categoría Otra en algunas de las cols. Tipo de fuente, favor de especificar ese otro tipo de fuente en la col. Comentarios o especificaciones sobre el tipo de fuente"," ")</f>
        <v xml:space="preserve"> </v>
      </c>
      <c r="C68" s="348"/>
      <c r="D68" s="348"/>
      <c r="E68" s="348"/>
      <c r="F68" s="348"/>
      <c r="G68" s="348"/>
      <c r="H68" s="348"/>
      <c r="I68" s="348"/>
      <c r="J68" s="348"/>
      <c r="K68" s="348"/>
      <c r="L68" s="348"/>
      <c r="M68" s="348"/>
      <c r="N68" s="348"/>
      <c r="O68" s="348"/>
      <c r="P68" s="348"/>
      <c r="Q68" s="348"/>
      <c r="R68" s="348"/>
      <c r="S68" s="348"/>
      <c r="T68" s="348"/>
      <c r="U68" s="348"/>
      <c r="V68" s="348"/>
      <c r="W68" s="348"/>
      <c r="X68" s="348"/>
      <c r="Y68" s="348"/>
      <c r="Z68" s="348"/>
      <c r="AA68" s="348"/>
      <c r="AB68" s="348"/>
      <c r="AC68" s="348"/>
      <c r="AD68" s="348"/>
      <c r="AE68" s="348"/>
      <c r="AF68" s="348"/>
      <c r="AG68" s="348"/>
      <c r="AH68" s="348"/>
      <c r="AI68" s="348"/>
      <c r="AJ68" s="348"/>
      <c r="AK68" s="348"/>
      <c r="AL68" s="348"/>
      <c r="AM68" s="348"/>
      <c r="AN68" s="348"/>
      <c r="AO68" s="348"/>
      <c r="AP68" s="348"/>
      <c r="AQ68" s="348"/>
      <c r="AR68" s="348"/>
      <c r="AS68" s="348"/>
      <c r="AT68" s="348"/>
      <c r="AU68" s="348"/>
      <c r="AV68" s="348"/>
      <c r="AW68" s="348"/>
      <c r="AX68" s="348"/>
      <c r="AY68" s="348"/>
      <c r="AZ68" s="348"/>
      <c r="BA68" s="348"/>
      <c r="BB68" s="348"/>
      <c r="BC68" s="348"/>
      <c r="BD68" s="348"/>
      <c r="BE68" s="348"/>
      <c r="BF68" s="348"/>
      <c r="BG68" s="348"/>
      <c r="BH68" s="348"/>
      <c r="BI68" s="348"/>
      <c r="BY68" s="194">
        <f>SUM(BY33:BY67)</f>
        <v>0</v>
      </c>
    </row>
    <row r="69" spans="2:77" s="144" customFormat="1" ht="15" customHeight="1"/>
    <row r="70" spans="2:77" s="144" customFormat="1" ht="15" customHeight="1"/>
    <row r="71" spans="2:77" s="144" customFormat="1" ht="15" customHeight="1"/>
    <row r="72" spans="2:77" s="144" customFormat="1" ht="15" customHeight="1"/>
    <row r="73" spans="2:77" s="144" customFormat="1" ht="15" customHeight="1"/>
    <row r="74" spans="2:77" ht="15" hidden="1" customHeight="1">
      <c r="C74" s="60" t="s">
        <v>4971</v>
      </c>
    </row>
    <row r="76" spans="2:77" ht="15" hidden="1" customHeight="1">
      <c r="C76" s="96" t="s">
        <v>4972</v>
      </c>
    </row>
  </sheetData>
  <sheetProtection algorithmName="SHA-512" hashValue="x5jEOC2qFFk+0DuQKaBmJQks3quZtcsPB691WS94VS0XmnxzLI2/NrPEVzQVkMyuspuxc3d0vkXtGsY+dLev5g==" saltValue="aWaNArpiao+kyIfPifP1dg==" spinCount="100000" sheet="1" objects="1" scenarios="1"/>
  <mergeCells count="621">
    <mergeCell ref="B1:BI1"/>
    <mergeCell ref="B3:BI3"/>
    <mergeCell ref="B5:BI5"/>
    <mergeCell ref="B7:BI7"/>
    <mergeCell ref="BF9:BI9"/>
    <mergeCell ref="B10:L10"/>
    <mergeCell ref="N10:O10"/>
    <mergeCell ref="C18:BI18"/>
    <mergeCell ref="C19:BI19"/>
    <mergeCell ref="D24:BI24"/>
    <mergeCell ref="D25:BI25"/>
    <mergeCell ref="E26:BI26"/>
    <mergeCell ref="D27:BI27"/>
    <mergeCell ref="B29:B31"/>
    <mergeCell ref="C29:E31"/>
    <mergeCell ref="F29:H31"/>
    <mergeCell ref="I29:K31"/>
    <mergeCell ref="L29:N31"/>
    <mergeCell ref="O29:R31"/>
    <mergeCell ref="AJ31:AM31"/>
    <mergeCell ref="AN31:AQ31"/>
    <mergeCell ref="AR31:AU31"/>
    <mergeCell ref="AV31:AY31"/>
    <mergeCell ref="AZ31:BC31"/>
    <mergeCell ref="AF29:BI29"/>
    <mergeCell ref="AF30:AM30"/>
    <mergeCell ref="AN30:AU30"/>
    <mergeCell ref="AV30:BC30"/>
    <mergeCell ref="BD30:BI31"/>
    <mergeCell ref="AF31:AI31"/>
    <mergeCell ref="S29:V31"/>
    <mergeCell ref="W29:Y31"/>
    <mergeCell ref="Z29:AB31"/>
    <mergeCell ref="C20:BI20"/>
    <mergeCell ref="D21:BI21"/>
    <mergeCell ref="C22:BI22"/>
    <mergeCell ref="D23:BI23"/>
    <mergeCell ref="B12:BI12"/>
    <mergeCell ref="B13:BI13"/>
    <mergeCell ref="C14:BI14"/>
    <mergeCell ref="C15:BI15"/>
    <mergeCell ref="C16:BI16"/>
    <mergeCell ref="C17:BI17"/>
    <mergeCell ref="AC29:AE31"/>
    <mergeCell ref="C33:E33"/>
    <mergeCell ref="F33:H33"/>
    <mergeCell ref="I33:K33"/>
    <mergeCell ref="L33:N33"/>
    <mergeCell ref="O33:R33"/>
    <mergeCell ref="S32:V32"/>
    <mergeCell ref="W32:Y32"/>
    <mergeCell ref="Z32:AB32"/>
    <mergeCell ref="AC32:AE32"/>
    <mergeCell ref="C32:E32"/>
    <mergeCell ref="F32:H32"/>
    <mergeCell ref="I32:K32"/>
    <mergeCell ref="L32:N32"/>
    <mergeCell ref="O32:R32"/>
    <mergeCell ref="S33:V33"/>
    <mergeCell ref="W33:Y33"/>
    <mergeCell ref="Z33:AB33"/>
    <mergeCell ref="AC33:AE33"/>
    <mergeCell ref="AN32:AQ32"/>
    <mergeCell ref="AR32:AU32"/>
    <mergeCell ref="AV32:AY32"/>
    <mergeCell ref="AZ32:BC32"/>
    <mergeCell ref="BD32:BI32"/>
    <mergeCell ref="AF32:AI32"/>
    <mergeCell ref="AJ32:AM32"/>
    <mergeCell ref="AN33:AQ33"/>
    <mergeCell ref="AR33:AU33"/>
    <mergeCell ref="AV33:AY33"/>
    <mergeCell ref="AZ33:BC33"/>
    <mergeCell ref="BD33:BI33"/>
    <mergeCell ref="AF33:AI33"/>
    <mergeCell ref="AJ33:AM33"/>
    <mergeCell ref="C35:E35"/>
    <mergeCell ref="F35:H35"/>
    <mergeCell ref="I35:K35"/>
    <mergeCell ref="L35:N35"/>
    <mergeCell ref="O35:R35"/>
    <mergeCell ref="S34:V34"/>
    <mergeCell ref="W34:Y34"/>
    <mergeCell ref="Z34:AB34"/>
    <mergeCell ref="AC34:AE34"/>
    <mergeCell ref="C34:E34"/>
    <mergeCell ref="F34:H34"/>
    <mergeCell ref="I34:K34"/>
    <mergeCell ref="L34:N34"/>
    <mergeCell ref="O34:R34"/>
    <mergeCell ref="S35:V35"/>
    <mergeCell ref="W35:Y35"/>
    <mergeCell ref="Z35:AB35"/>
    <mergeCell ref="AC35:AE35"/>
    <mergeCell ref="AN34:AQ34"/>
    <mergeCell ref="AR34:AU34"/>
    <mergeCell ref="AV34:AY34"/>
    <mergeCell ref="AZ34:BC34"/>
    <mergeCell ref="BD34:BI34"/>
    <mergeCell ref="AF34:AI34"/>
    <mergeCell ref="AJ34:AM34"/>
    <mergeCell ref="AN35:AQ35"/>
    <mergeCell ref="AR35:AU35"/>
    <mergeCell ref="AV35:AY35"/>
    <mergeCell ref="AZ35:BC35"/>
    <mergeCell ref="BD35:BI35"/>
    <mergeCell ref="AF35:AI35"/>
    <mergeCell ref="AJ35:AM35"/>
    <mergeCell ref="C37:E37"/>
    <mergeCell ref="F37:H37"/>
    <mergeCell ref="I37:K37"/>
    <mergeCell ref="L37:N37"/>
    <mergeCell ref="O37:R37"/>
    <mergeCell ref="S36:V36"/>
    <mergeCell ref="W36:Y36"/>
    <mergeCell ref="Z36:AB36"/>
    <mergeCell ref="AC36:AE36"/>
    <mergeCell ref="C36:E36"/>
    <mergeCell ref="F36:H36"/>
    <mergeCell ref="I36:K36"/>
    <mergeCell ref="L36:N36"/>
    <mergeCell ref="O36:R36"/>
    <mergeCell ref="S37:V37"/>
    <mergeCell ref="W37:Y37"/>
    <mergeCell ref="Z37:AB37"/>
    <mergeCell ref="AC37:AE37"/>
    <mergeCell ref="AN36:AQ36"/>
    <mergeCell ref="AR36:AU36"/>
    <mergeCell ref="AV36:AY36"/>
    <mergeCell ref="AZ36:BC36"/>
    <mergeCell ref="BD36:BI36"/>
    <mergeCell ref="AF36:AI36"/>
    <mergeCell ref="AJ36:AM36"/>
    <mergeCell ref="AN37:AQ37"/>
    <mergeCell ref="AR37:AU37"/>
    <mergeCell ref="AV37:AY37"/>
    <mergeCell ref="AZ37:BC37"/>
    <mergeCell ref="BD37:BI37"/>
    <mergeCell ref="AF37:AI37"/>
    <mergeCell ref="AJ37:AM37"/>
    <mergeCell ref="C39:E39"/>
    <mergeCell ref="F39:H39"/>
    <mergeCell ref="I39:K39"/>
    <mergeCell ref="L39:N39"/>
    <mergeCell ref="O39:R39"/>
    <mergeCell ref="S38:V38"/>
    <mergeCell ref="W38:Y38"/>
    <mergeCell ref="Z38:AB38"/>
    <mergeCell ref="AC38:AE38"/>
    <mergeCell ref="C38:E38"/>
    <mergeCell ref="F38:H38"/>
    <mergeCell ref="I38:K38"/>
    <mergeCell ref="L38:N38"/>
    <mergeCell ref="O38:R38"/>
    <mergeCell ref="S39:V39"/>
    <mergeCell ref="W39:Y39"/>
    <mergeCell ref="Z39:AB39"/>
    <mergeCell ref="AC39:AE39"/>
    <mergeCell ref="AN38:AQ38"/>
    <mergeCell ref="AR38:AU38"/>
    <mergeCell ref="AV38:AY38"/>
    <mergeCell ref="AZ38:BC38"/>
    <mergeCell ref="BD38:BI38"/>
    <mergeCell ref="AF38:AI38"/>
    <mergeCell ref="AJ38:AM38"/>
    <mergeCell ref="AN39:AQ39"/>
    <mergeCell ref="AR39:AU39"/>
    <mergeCell ref="AV39:AY39"/>
    <mergeCell ref="AZ39:BC39"/>
    <mergeCell ref="BD39:BI39"/>
    <mergeCell ref="AF39:AI39"/>
    <mergeCell ref="AJ39:AM39"/>
    <mergeCell ref="C41:E41"/>
    <mergeCell ref="F41:H41"/>
    <mergeCell ref="I41:K41"/>
    <mergeCell ref="L41:N41"/>
    <mergeCell ref="O41:R41"/>
    <mergeCell ref="S40:V40"/>
    <mergeCell ref="W40:Y40"/>
    <mergeCell ref="Z40:AB40"/>
    <mergeCell ref="AC40:AE40"/>
    <mergeCell ref="C40:E40"/>
    <mergeCell ref="F40:H40"/>
    <mergeCell ref="I40:K40"/>
    <mergeCell ref="L40:N40"/>
    <mergeCell ref="O40:R40"/>
    <mergeCell ref="S41:V41"/>
    <mergeCell ref="W41:Y41"/>
    <mergeCell ref="Z41:AB41"/>
    <mergeCell ref="AC41:AE41"/>
    <mergeCell ref="AN40:AQ40"/>
    <mergeCell ref="AR40:AU40"/>
    <mergeCell ref="AV40:AY40"/>
    <mergeCell ref="AZ40:BC40"/>
    <mergeCell ref="BD40:BI40"/>
    <mergeCell ref="AF40:AI40"/>
    <mergeCell ref="AJ40:AM40"/>
    <mergeCell ref="AN41:AQ41"/>
    <mergeCell ref="AR41:AU41"/>
    <mergeCell ref="AV41:AY41"/>
    <mergeCell ref="AZ41:BC41"/>
    <mergeCell ref="BD41:BI41"/>
    <mergeCell ref="AF41:AI41"/>
    <mergeCell ref="AJ41:AM41"/>
    <mergeCell ref="C43:E43"/>
    <mergeCell ref="F43:H43"/>
    <mergeCell ref="I43:K43"/>
    <mergeCell ref="L43:N43"/>
    <mergeCell ref="O43:R43"/>
    <mergeCell ref="S42:V42"/>
    <mergeCell ref="W42:Y42"/>
    <mergeCell ref="Z42:AB42"/>
    <mergeCell ref="AC42:AE42"/>
    <mergeCell ref="C42:E42"/>
    <mergeCell ref="F42:H42"/>
    <mergeCell ref="I42:K42"/>
    <mergeCell ref="L42:N42"/>
    <mergeCell ref="O42:R42"/>
    <mergeCell ref="S43:V43"/>
    <mergeCell ref="W43:Y43"/>
    <mergeCell ref="Z43:AB43"/>
    <mergeCell ref="AC43:AE43"/>
    <mergeCell ref="AN42:AQ42"/>
    <mergeCell ref="AR42:AU42"/>
    <mergeCell ref="AV42:AY42"/>
    <mergeCell ref="AZ42:BC42"/>
    <mergeCell ref="BD42:BI42"/>
    <mergeCell ref="AF42:AI42"/>
    <mergeCell ref="AJ42:AM42"/>
    <mergeCell ref="AN43:AQ43"/>
    <mergeCell ref="AR43:AU43"/>
    <mergeCell ref="AV43:AY43"/>
    <mergeCell ref="AZ43:BC43"/>
    <mergeCell ref="BD43:BI43"/>
    <mergeCell ref="AF43:AI43"/>
    <mergeCell ref="AJ43:AM43"/>
    <mergeCell ref="C45:E45"/>
    <mergeCell ref="F45:H45"/>
    <mergeCell ref="I45:K45"/>
    <mergeCell ref="L45:N45"/>
    <mergeCell ref="O45:R45"/>
    <mergeCell ref="S44:V44"/>
    <mergeCell ref="W44:Y44"/>
    <mergeCell ref="Z44:AB44"/>
    <mergeCell ref="AC44:AE44"/>
    <mergeCell ref="C44:E44"/>
    <mergeCell ref="F44:H44"/>
    <mergeCell ref="I44:K44"/>
    <mergeCell ref="L44:N44"/>
    <mergeCell ref="O44:R44"/>
    <mergeCell ref="S45:V45"/>
    <mergeCell ref="W45:Y45"/>
    <mergeCell ref="Z45:AB45"/>
    <mergeCell ref="AC45:AE45"/>
    <mergeCell ref="AN44:AQ44"/>
    <mergeCell ref="AR44:AU44"/>
    <mergeCell ref="AV44:AY44"/>
    <mergeCell ref="AZ44:BC44"/>
    <mergeCell ref="BD44:BI44"/>
    <mergeCell ref="AF44:AI44"/>
    <mergeCell ref="AJ44:AM44"/>
    <mergeCell ref="AN45:AQ45"/>
    <mergeCell ref="AR45:AU45"/>
    <mergeCell ref="AV45:AY45"/>
    <mergeCell ref="AZ45:BC45"/>
    <mergeCell ref="BD45:BI45"/>
    <mergeCell ref="AF45:AI45"/>
    <mergeCell ref="AJ45:AM45"/>
    <mergeCell ref="C47:E47"/>
    <mergeCell ref="F47:H47"/>
    <mergeCell ref="I47:K47"/>
    <mergeCell ref="L47:N47"/>
    <mergeCell ref="O47:R47"/>
    <mergeCell ref="S46:V46"/>
    <mergeCell ref="W46:Y46"/>
    <mergeCell ref="Z46:AB46"/>
    <mergeCell ref="AC46:AE46"/>
    <mergeCell ref="C46:E46"/>
    <mergeCell ref="F46:H46"/>
    <mergeCell ref="I46:K46"/>
    <mergeCell ref="L46:N46"/>
    <mergeCell ref="O46:R46"/>
    <mergeCell ref="S47:V47"/>
    <mergeCell ref="W47:Y47"/>
    <mergeCell ref="Z47:AB47"/>
    <mergeCell ref="AC47:AE47"/>
    <mergeCell ref="AN46:AQ46"/>
    <mergeCell ref="AR46:AU46"/>
    <mergeCell ref="AV46:AY46"/>
    <mergeCell ref="AZ46:BC46"/>
    <mergeCell ref="BD46:BI46"/>
    <mergeCell ref="AF46:AI46"/>
    <mergeCell ref="AJ46:AM46"/>
    <mergeCell ref="AN47:AQ47"/>
    <mergeCell ref="AR47:AU47"/>
    <mergeCell ref="AV47:AY47"/>
    <mergeCell ref="AZ47:BC47"/>
    <mergeCell ref="BD47:BI47"/>
    <mergeCell ref="AF47:AI47"/>
    <mergeCell ref="AJ47:AM47"/>
    <mergeCell ref="C49:E49"/>
    <mergeCell ref="F49:H49"/>
    <mergeCell ref="I49:K49"/>
    <mergeCell ref="L49:N49"/>
    <mergeCell ref="O49:R49"/>
    <mergeCell ref="S48:V48"/>
    <mergeCell ref="W48:Y48"/>
    <mergeCell ref="Z48:AB48"/>
    <mergeCell ref="AC48:AE48"/>
    <mergeCell ref="C48:E48"/>
    <mergeCell ref="F48:H48"/>
    <mergeCell ref="I48:K48"/>
    <mergeCell ref="L48:N48"/>
    <mergeCell ref="O48:R48"/>
    <mergeCell ref="S49:V49"/>
    <mergeCell ref="W49:Y49"/>
    <mergeCell ref="Z49:AB49"/>
    <mergeCell ref="AC49:AE49"/>
    <mergeCell ref="AN48:AQ48"/>
    <mergeCell ref="AR48:AU48"/>
    <mergeCell ref="AV48:AY48"/>
    <mergeCell ref="AZ48:BC48"/>
    <mergeCell ref="BD48:BI48"/>
    <mergeCell ref="AF48:AI48"/>
    <mergeCell ref="AJ48:AM48"/>
    <mergeCell ref="AN49:AQ49"/>
    <mergeCell ref="AR49:AU49"/>
    <mergeCell ref="AV49:AY49"/>
    <mergeCell ref="AZ49:BC49"/>
    <mergeCell ref="BD49:BI49"/>
    <mergeCell ref="AF49:AI49"/>
    <mergeCell ref="AJ49:AM49"/>
    <mergeCell ref="C51:E51"/>
    <mergeCell ref="F51:H51"/>
    <mergeCell ref="I51:K51"/>
    <mergeCell ref="L51:N51"/>
    <mergeCell ref="O51:R51"/>
    <mergeCell ref="S50:V50"/>
    <mergeCell ref="W50:Y50"/>
    <mergeCell ref="Z50:AB50"/>
    <mergeCell ref="AC50:AE50"/>
    <mergeCell ref="C50:E50"/>
    <mergeCell ref="F50:H50"/>
    <mergeCell ref="I50:K50"/>
    <mergeCell ref="L50:N50"/>
    <mergeCell ref="O50:R50"/>
    <mergeCell ref="S51:V51"/>
    <mergeCell ref="W51:Y51"/>
    <mergeCell ref="Z51:AB51"/>
    <mergeCell ref="AC51:AE51"/>
    <mergeCell ref="AN50:AQ50"/>
    <mergeCell ref="AR50:AU50"/>
    <mergeCell ref="AV50:AY50"/>
    <mergeCell ref="AZ50:BC50"/>
    <mergeCell ref="BD50:BI50"/>
    <mergeCell ref="AF50:AI50"/>
    <mergeCell ref="AJ50:AM50"/>
    <mergeCell ref="AN51:AQ51"/>
    <mergeCell ref="AR51:AU51"/>
    <mergeCell ref="AV51:AY51"/>
    <mergeCell ref="AZ51:BC51"/>
    <mergeCell ref="BD51:BI51"/>
    <mergeCell ref="AF51:AI51"/>
    <mergeCell ref="AJ51:AM51"/>
    <mergeCell ref="C53:E53"/>
    <mergeCell ref="F53:H53"/>
    <mergeCell ref="I53:K53"/>
    <mergeCell ref="L53:N53"/>
    <mergeCell ref="O53:R53"/>
    <mergeCell ref="S52:V52"/>
    <mergeCell ref="W52:Y52"/>
    <mergeCell ref="Z52:AB52"/>
    <mergeCell ref="AC52:AE52"/>
    <mergeCell ref="C52:E52"/>
    <mergeCell ref="F52:H52"/>
    <mergeCell ref="I52:K52"/>
    <mergeCell ref="L52:N52"/>
    <mergeCell ref="O52:R52"/>
    <mergeCell ref="S53:V53"/>
    <mergeCell ref="W53:Y53"/>
    <mergeCell ref="Z53:AB53"/>
    <mergeCell ref="AC53:AE53"/>
    <mergeCell ref="AN52:AQ52"/>
    <mergeCell ref="AR52:AU52"/>
    <mergeCell ref="AV52:AY52"/>
    <mergeCell ref="AZ52:BC52"/>
    <mergeCell ref="BD52:BI52"/>
    <mergeCell ref="AF52:AI52"/>
    <mergeCell ref="AJ52:AM52"/>
    <mergeCell ref="AN53:AQ53"/>
    <mergeCell ref="AR53:AU53"/>
    <mergeCell ref="AV53:AY53"/>
    <mergeCell ref="AZ53:BC53"/>
    <mergeCell ref="BD53:BI53"/>
    <mergeCell ref="AF53:AI53"/>
    <mergeCell ref="AJ53:AM53"/>
    <mergeCell ref="C55:E55"/>
    <mergeCell ref="F55:H55"/>
    <mergeCell ref="I55:K55"/>
    <mergeCell ref="L55:N55"/>
    <mergeCell ref="O55:R55"/>
    <mergeCell ref="S54:V54"/>
    <mergeCell ref="W54:Y54"/>
    <mergeCell ref="Z54:AB54"/>
    <mergeCell ref="AC54:AE54"/>
    <mergeCell ref="C54:E54"/>
    <mergeCell ref="F54:H54"/>
    <mergeCell ref="I54:K54"/>
    <mergeCell ref="L54:N54"/>
    <mergeCell ref="O54:R54"/>
    <mergeCell ref="S55:V55"/>
    <mergeCell ref="W55:Y55"/>
    <mergeCell ref="Z55:AB55"/>
    <mergeCell ref="AC55:AE55"/>
    <mergeCell ref="AN54:AQ54"/>
    <mergeCell ref="AR54:AU54"/>
    <mergeCell ref="AV54:AY54"/>
    <mergeCell ref="AZ54:BC54"/>
    <mergeCell ref="BD54:BI54"/>
    <mergeCell ref="AF54:AI54"/>
    <mergeCell ref="AJ54:AM54"/>
    <mergeCell ref="AN55:AQ55"/>
    <mergeCell ref="AR55:AU55"/>
    <mergeCell ref="AV55:AY55"/>
    <mergeCell ref="AZ55:BC55"/>
    <mergeCell ref="BD55:BI55"/>
    <mergeCell ref="AF55:AI55"/>
    <mergeCell ref="AJ55:AM55"/>
    <mergeCell ref="C57:E57"/>
    <mergeCell ref="F57:H57"/>
    <mergeCell ref="I57:K57"/>
    <mergeCell ref="L57:N57"/>
    <mergeCell ref="O57:R57"/>
    <mergeCell ref="S56:V56"/>
    <mergeCell ref="W56:Y56"/>
    <mergeCell ref="Z56:AB56"/>
    <mergeCell ref="AC56:AE56"/>
    <mergeCell ref="C56:E56"/>
    <mergeCell ref="F56:H56"/>
    <mergeCell ref="I56:K56"/>
    <mergeCell ref="L56:N56"/>
    <mergeCell ref="O56:R56"/>
    <mergeCell ref="S57:V57"/>
    <mergeCell ref="W57:Y57"/>
    <mergeCell ref="Z57:AB57"/>
    <mergeCell ref="AC57:AE57"/>
    <mergeCell ref="AN56:AQ56"/>
    <mergeCell ref="AR56:AU56"/>
    <mergeCell ref="AV56:AY56"/>
    <mergeCell ref="AZ56:BC56"/>
    <mergeCell ref="BD56:BI56"/>
    <mergeCell ref="AF56:AI56"/>
    <mergeCell ref="AJ56:AM56"/>
    <mergeCell ref="AN57:AQ57"/>
    <mergeCell ref="AR57:AU57"/>
    <mergeCell ref="AV57:AY57"/>
    <mergeCell ref="AZ57:BC57"/>
    <mergeCell ref="BD57:BI57"/>
    <mergeCell ref="AF57:AI57"/>
    <mergeCell ref="AJ57:AM57"/>
    <mergeCell ref="AC58:AE58"/>
    <mergeCell ref="C58:E58"/>
    <mergeCell ref="F58:H58"/>
    <mergeCell ref="I58:K58"/>
    <mergeCell ref="L58:N58"/>
    <mergeCell ref="O58:R58"/>
    <mergeCell ref="S59:V59"/>
    <mergeCell ref="W59:Y59"/>
    <mergeCell ref="Z59:AB59"/>
    <mergeCell ref="AC59:AE59"/>
    <mergeCell ref="C60:E60"/>
    <mergeCell ref="F60:H60"/>
    <mergeCell ref="AN58:AQ58"/>
    <mergeCell ref="AR58:AU58"/>
    <mergeCell ref="AV58:AY58"/>
    <mergeCell ref="AZ58:BC58"/>
    <mergeCell ref="BD58:BI58"/>
    <mergeCell ref="AF58:AI58"/>
    <mergeCell ref="AJ58:AM58"/>
    <mergeCell ref="AN59:AQ59"/>
    <mergeCell ref="AR59:AU59"/>
    <mergeCell ref="AV59:AY59"/>
    <mergeCell ref="AZ59:BC59"/>
    <mergeCell ref="BD59:BI59"/>
    <mergeCell ref="AF59:AI59"/>
    <mergeCell ref="AJ59:AM59"/>
    <mergeCell ref="C59:E59"/>
    <mergeCell ref="F59:H59"/>
    <mergeCell ref="I59:K59"/>
    <mergeCell ref="L59:N59"/>
    <mergeCell ref="O59:R59"/>
    <mergeCell ref="S58:V58"/>
    <mergeCell ref="W58:Y58"/>
    <mergeCell ref="Z58:AB58"/>
    <mergeCell ref="AR60:AU60"/>
    <mergeCell ref="AV60:AY60"/>
    <mergeCell ref="AZ60:BC60"/>
    <mergeCell ref="BD60:BI60"/>
    <mergeCell ref="I61:K61"/>
    <mergeCell ref="L61:N61"/>
    <mergeCell ref="O61:R61"/>
    <mergeCell ref="S60:V60"/>
    <mergeCell ref="W60:Y60"/>
    <mergeCell ref="Z60:AB60"/>
    <mergeCell ref="AC60:AE60"/>
    <mergeCell ref="AF60:AI60"/>
    <mergeCell ref="AJ60:AM60"/>
    <mergeCell ref="AN61:AQ61"/>
    <mergeCell ref="AR61:AU61"/>
    <mergeCell ref="AV61:AY61"/>
    <mergeCell ref="AZ61:BC61"/>
    <mergeCell ref="BD61:BI61"/>
    <mergeCell ref="AF61:AI61"/>
    <mergeCell ref="AJ61:AM61"/>
    <mergeCell ref="Z63:AB63"/>
    <mergeCell ref="AC63:AE63"/>
    <mergeCell ref="AN60:AQ60"/>
    <mergeCell ref="I60:K60"/>
    <mergeCell ref="L60:N60"/>
    <mergeCell ref="O60:R60"/>
    <mergeCell ref="AN62:AQ62"/>
    <mergeCell ref="I62:K62"/>
    <mergeCell ref="L62:N62"/>
    <mergeCell ref="O62:R62"/>
    <mergeCell ref="S61:V61"/>
    <mergeCell ref="W61:Y61"/>
    <mergeCell ref="Z61:AB61"/>
    <mergeCell ref="AC61:AE61"/>
    <mergeCell ref="C61:E61"/>
    <mergeCell ref="F61:H61"/>
    <mergeCell ref="AR62:AU62"/>
    <mergeCell ref="AV62:AY62"/>
    <mergeCell ref="AZ62:BC62"/>
    <mergeCell ref="BD62:BI62"/>
    <mergeCell ref="C63:E63"/>
    <mergeCell ref="F63:H63"/>
    <mergeCell ref="I63:K63"/>
    <mergeCell ref="L63:N63"/>
    <mergeCell ref="O63:R63"/>
    <mergeCell ref="S62:V62"/>
    <mergeCell ref="W62:Y62"/>
    <mergeCell ref="Z62:AB62"/>
    <mergeCell ref="AC62:AE62"/>
    <mergeCell ref="AF62:AI62"/>
    <mergeCell ref="AJ62:AM62"/>
    <mergeCell ref="AN63:AQ63"/>
    <mergeCell ref="AR63:AU63"/>
    <mergeCell ref="AV63:AY63"/>
    <mergeCell ref="AZ63:BC63"/>
    <mergeCell ref="BD63:BI63"/>
    <mergeCell ref="AF63:AI63"/>
    <mergeCell ref="AJ63:AM63"/>
    <mergeCell ref="C62:E62"/>
    <mergeCell ref="F62:H62"/>
    <mergeCell ref="C65:E65"/>
    <mergeCell ref="F65:H65"/>
    <mergeCell ref="I65:K65"/>
    <mergeCell ref="L65:N65"/>
    <mergeCell ref="O65:R65"/>
    <mergeCell ref="S64:V64"/>
    <mergeCell ref="W64:Y64"/>
    <mergeCell ref="S63:V63"/>
    <mergeCell ref="W63:Y63"/>
    <mergeCell ref="Z64:AB64"/>
    <mergeCell ref="AC64:AE64"/>
    <mergeCell ref="C64:E64"/>
    <mergeCell ref="F64:H64"/>
    <mergeCell ref="I64:K64"/>
    <mergeCell ref="L64:N64"/>
    <mergeCell ref="O64:R64"/>
    <mergeCell ref="S65:V65"/>
    <mergeCell ref="W65:Y65"/>
    <mergeCell ref="Z65:AB65"/>
    <mergeCell ref="AC65:AE65"/>
    <mergeCell ref="AN64:AQ64"/>
    <mergeCell ref="AR64:AU64"/>
    <mergeCell ref="AV64:AY64"/>
    <mergeCell ref="AZ64:BC64"/>
    <mergeCell ref="BD64:BI64"/>
    <mergeCell ref="AF64:AI64"/>
    <mergeCell ref="AJ64:AM64"/>
    <mergeCell ref="AN65:AQ65"/>
    <mergeCell ref="AR65:AU65"/>
    <mergeCell ref="AV65:AY65"/>
    <mergeCell ref="AZ65:BC65"/>
    <mergeCell ref="BD65:BI65"/>
    <mergeCell ref="AF65:AI65"/>
    <mergeCell ref="AJ65:AM65"/>
    <mergeCell ref="BD67:BI67"/>
    <mergeCell ref="S67:V67"/>
    <mergeCell ref="W67:Y67"/>
    <mergeCell ref="Z67:AB67"/>
    <mergeCell ref="C66:E66"/>
    <mergeCell ref="F66:H66"/>
    <mergeCell ref="I66:K66"/>
    <mergeCell ref="L66:N66"/>
    <mergeCell ref="O66:R66"/>
    <mergeCell ref="B68:BI68"/>
    <mergeCell ref="AC67:AE67"/>
    <mergeCell ref="AF67:AI67"/>
    <mergeCell ref="AJ67:AM67"/>
    <mergeCell ref="AN66:AQ66"/>
    <mergeCell ref="AR66:AU66"/>
    <mergeCell ref="AV66:AY66"/>
    <mergeCell ref="AZ66:BC66"/>
    <mergeCell ref="BD66:BI66"/>
    <mergeCell ref="C67:E67"/>
    <mergeCell ref="F67:H67"/>
    <mergeCell ref="I67:K67"/>
    <mergeCell ref="L67:N67"/>
    <mergeCell ref="O67:R67"/>
    <mergeCell ref="S66:V66"/>
    <mergeCell ref="W66:Y66"/>
    <mergeCell ref="Z66:AB66"/>
    <mergeCell ref="AC66:AE66"/>
    <mergeCell ref="AF66:AI66"/>
    <mergeCell ref="AJ66:AM66"/>
    <mergeCell ref="AN67:AQ67"/>
    <mergeCell ref="AR67:AU67"/>
    <mergeCell ref="AV67:AY67"/>
    <mergeCell ref="AZ67:BC67"/>
  </mergeCells>
  <conditionalFormatting sqref="BD33:BI67">
    <cfRule type="expression" dxfId="28" priority="3">
      <formula>AND(BY33=0,BD33="")</formula>
    </cfRule>
    <cfRule type="expression" dxfId="27" priority="4">
      <formula>AND(BY33&gt;0,BD33="")</formula>
    </cfRule>
  </conditionalFormatting>
  <dataValidations count="2">
    <dataValidation type="list" allowBlank="1" showInputMessage="1" showErrorMessage="1" sqref="AJ32:AM32 AR32:AU32 AZ32:BC32" xr:uid="{664FD8AA-E94F-42F0-B7CB-BFF83A70E4AB}">
      <formula1>$BK$33:$BK$43</formula1>
    </dataValidation>
    <dataValidation type="list" allowBlank="1" showInputMessage="1" showErrorMessage="1" sqref="AZ33:BC67 AJ33:AM67 AR33:AU67" xr:uid="{32492354-1599-463A-B281-4C2BDB1F794C}">
      <formula1>$BK$32:$BK$42</formula1>
    </dataValidation>
  </dataValidations>
  <hyperlinks>
    <hyperlink ref="BF9:BI9" location="Índice!B15" display="Índice" xr:uid="{D73E9872-1DBD-41C6-A552-72E9D2B06A77}"/>
    <hyperlink ref="Z32" r:id="rId1" xr:uid="{29715F50-6F12-48AB-8116-579C6A432B7A}"/>
  </hyperlinks>
  <printOptions horizontalCentered="1" verticalCentered="1"/>
  <pageMargins left="0.70866141732283472" right="0.70866141732283472" top="0.74803149606299213" bottom="0.74803149606299213" header="0.31496062992125984" footer="0.31496062992125984"/>
  <pageSetup scale="75" orientation="portrait" r:id="rId2"/>
  <headerFooter>
    <oddHeader>&amp;CMódulo 1 Sección X
Participantes</oddHeader>
    <oddFooter>&amp;LCenso Nacional de Gobiernos Estatales 2025&amp;R&amp;P de &amp;N</oddFooter>
  </headerFooter>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16062F-1530-4F1F-A492-CAD9DD72173F}">
  <dimension ref="A1:AJ40"/>
  <sheetViews>
    <sheetView showGridLines="0" zoomScaleNormal="100" workbookViewId="0"/>
  </sheetViews>
  <sheetFormatPr baseColWidth="10" defaultColWidth="0" defaultRowHeight="15" customHeight="1" zeroHeight="1"/>
  <cols>
    <col min="1" max="1" width="5.75" customWidth="1"/>
    <col min="2" max="30" width="3.75" customWidth="1"/>
    <col min="31" max="31" width="5.75" customWidth="1"/>
    <col min="32" max="35" width="0" style="19" hidden="1" customWidth="1"/>
    <col min="36" max="16384" width="13.75" style="19" hidden="1"/>
  </cols>
  <sheetData>
    <row r="1" spans="1:30" ht="173.25" customHeight="1">
      <c r="A1" s="195"/>
      <c r="B1" s="290" t="s">
        <v>0</v>
      </c>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row>
    <row r="2" spans="1:30" ht="15" customHeight="1">
      <c r="A2" s="195"/>
      <c r="B2" s="20"/>
      <c r="C2" s="20"/>
      <c r="D2" s="20"/>
      <c r="E2" s="20"/>
      <c r="F2" s="20"/>
      <c r="G2" s="20"/>
      <c r="H2" s="20"/>
      <c r="I2" s="20"/>
      <c r="J2" s="20"/>
      <c r="K2" s="20"/>
      <c r="L2" s="20"/>
      <c r="M2" s="20"/>
      <c r="N2" s="20"/>
      <c r="O2" s="20"/>
      <c r="P2" s="20"/>
      <c r="Q2" s="20"/>
      <c r="R2" s="20"/>
      <c r="S2" s="20"/>
      <c r="T2" s="20"/>
      <c r="U2" s="20"/>
      <c r="V2" s="20"/>
      <c r="W2" s="20"/>
      <c r="X2" s="20"/>
      <c r="Y2" s="20"/>
      <c r="Z2" s="20"/>
      <c r="AA2" s="20"/>
      <c r="AB2" s="20"/>
      <c r="AC2" s="20"/>
      <c r="AD2" s="20"/>
    </row>
    <row r="3" spans="1:30" ht="45" customHeight="1">
      <c r="A3" s="195"/>
      <c r="B3" s="291" t="s">
        <v>1</v>
      </c>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row>
    <row r="4" spans="1:30" ht="15" customHeight="1">
      <c r="A4" s="195"/>
      <c r="B4" s="22"/>
      <c r="C4" s="22"/>
      <c r="D4" s="22"/>
      <c r="E4" s="22"/>
      <c r="F4" s="22"/>
      <c r="G4" s="22"/>
      <c r="H4" s="22"/>
      <c r="I4" s="22"/>
      <c r="J4" s="22"/>
      <c r="K4" s="22"/>
      <c r="L4" s="22"/>
      <c r="M4" s="22"/>
      <c r="N4" s="22"/>
      <c r="O4" s="22"/>
      <c r="P4" s="22"/>
      <c r="Q4" s="22"/>
      <c r="R4" s="22"/>
      <c r="S4" s="22"/>
      <c r="T4" s="22"/>
      <c r="U4" s="22"/>
      <c r="V4" s="22"/>
      <c r="W4" s="22"/>
      <c r="X4" s="22"/>
      <c r="Y4" s="22"/>
      <c r="Z4" s="22"/>
      <c r="AA4" s="22"/>
      <c r="AB4" s="22"/>
      <c r="AC4" s="22"/>
      <c r="AD4" s="22"/>
    </row>
    <row r="5" spans="1:30" ht="45" customHeight="1">
      <c r="A5" s="195"/>
      <c r="B5" s="291" t="s">
        <v>2</v>
      </c>
      <c r="C5" s="292"/>
      <c r="D5" s="292"/>
      <c r="E5" s="292"/>
      <c r="F5" s="292"/>
      <c r="G5" s="292"/>
      <c r="H5" s="292"/>
      <c r="I5" s="292"/>
      <c r="J5" s="292"/>
      <c r="K5" s="292"/>
      <c r="L5" s="292"/>
      <c r="M5" s="292"/>
      <c r="N5" s="292"/>
      <c r="O5" s="292"/>
      <c r="P5" s="292"/>
      <c r="Q5" s="292"/>
      <c r="R5" s="292"/>
      <c r="S5" s="292"/>
      <c r="T5" s="292"/>
      <c r="U5" s="292"/>
      <c r="V5" s="292"/>
      <c r="W5" s="292"/>
      <c r="X5" s="292"/>
      <c r="Y5" s="292"/>
      <c r="Z5" s="292"/>
      <c r="AA5" s="292"/>
      <c r="AB5" s="292"/>
      <c r="AC5" s="292"/>
      <c r="AD5" s="292"/>
    </row>
    <row r="6" spans="1:30" ht="15" customHeight="1">
      <c r="A6" s="195"/>
      <c r="B6" s="196"/>
      <c r="C6" s="196"/>
      <c r="D6" s="196"/>
      <c r="E6" s="196"/>
      <c r="F6" s="196"/>
      <c r="G6" s="196"/>
      <c r="H6" s="196"/>
      <c r="I6" s="196"/>
      <c r="J6" s="196"/>
      <c r="K6" s="196"/>
      <c r="L6" s="196"/>
      <c r="M6" s="196"/>
      <c r="N6" s="196"/>
      <c r="O6" s="196"/>
      <c r="P6" s="196"/>
      <c r="Q6" s="196"/>
      <c r="R6" s="196"/>
      <c r="S6" s="196"/>
      <c r="T6" s="196"/>
      <c r="U6" s="196"/>
      <c r="V6" s="196"/>
      <c r="W6" s="196"/>
      <c r="X6" s="196"/>
      <c r="Y6" s="196"/>
      <c r="Z6" s="196"/>
      <c r="AA6" s="196"/>
      <c r="AB6" s="196"/>
      <c r="AC6" s="196"/>
      <c r="AD6" s="196"/>
    </row>
    <row r="7" spans="1:30" ht="15" customHeight="1" thickBot="1">
      <c r="A7" s="197"/>
      <c r="B7" s="24" t="s">
        <v>4</v>
      </c>
      <c r="C7" s="25"/>
      <c r="D7" s="25"/>
      <c r="E7" s="25"/>
      <c r="F7" s="25"/>
      <c r="G7" s="25"/>
      <c r="H7" s="25"/>
      <c r="I7" s="25"/>
      <c r="J7" s="25"/>
      <c r="K7" s="25"/>
      <c r="L7" s="25"/>
      <c r="M7" s="26"/>
      <c r="N7" s="24" t="s">
        <v>5</v>
      </c>
      <c r="O7" s="26"/>
      <c r="AA7" s="395" t="s">
        <v>3</v>
      </c>
      <c r="AB7" s="395"/>
      <c r="AC7" s="395"/>
      <c r="AD7" s="395"/>
    </row>
    <row r="8" spans="1:30" ht="15" customHeight="1" thickBot="1">
      <c r="A8" s="197"/>
      <c r="B8" s="294" t="str">
        <f>IF(Presentación!B10="","",Presentación!B10)</f>
        <v/>
      </c>
      <c r="C8" s="295"/>
      <c r="D8" s="295"/>
      <c r="E8" s="295"/>
      <c r="F8" s="295"/>
      <c r="G8" s="295"/>
      <c r="H8" s="295"/>
      <c r="I8" s="295"/>
      <c r="J8" s="295"/>
      <c r="K8" s="295"/>
      <c r="L8" s="296"/>
      <c r="M8" s="29"/>
      <c r="N8" s="294" t="str">
        <f>IF(Presentación!N10="","",Presentación!N10)</f>
        <v/>
      </c>
      <c r="O8" s="296"/>
      <c r="P8" s="20"/>
      <c r="Q8" s="27"/>
      <c r="R8" s="27"/>
      <c r="S8" s="27"/>
      <c r="T8" s="27"/>
      <c r="U8" s="27"/>
      <c r="V8" s="27"/>
      <c r="W8" s="27"/>
      <c r="X8" s="27"/>
      <c r="Y8" s="27"/>
      <c r="Z8" s="27"/>
      <c r="AA8" s="27"/>
      <c r="AB8" s="20"/>
      <c r="AC8" s="27"/>
      <c r="AD8" s="28"/>
    </row>
    <row r="9" spans="1:30" ht="15" customHeight="1" thickBot="1">
      <c r="A9" s="195"/>
      <c r="B9" s="196"/>
      <c r="C9" s="90"/>
      <c r="D9" s="90"/>
      <c r="E9" s="90"/>
      <c r="F9" s="90"/>
      <c r="G9" s="90"/>
      <c r="H9" s="90"/>
      <c r="I9" s="90"/>
      <c r="J9" s="90"/>
      <c r="K9" s="90"/>
      <c r="L9" s="90"/>
      <c r="M9" s="90"/>
      <c r="N9" s="90"/>
      <c r="O9" s="90"/>
      <c r="P9" s="90"/>
      <c r="Q9" s="90"/>
      <c r="R9" s="90"/>
      <c r="S9" s="90"/>
      <c r="T9" s="90"/>
      <c r="U9" s="90"/>
      <c r="V9" s="90"/>
      <c r="W9" s="90"/>
      <c r="X9" s="90"/>
      <c r="Y9" s="90"/>
      <c r="Z9" s="90"/>
      <c r="AA9" s="90"/>
      <c r="AB9" s="90"/>
      <c r="AC9" s="90"/>
      <c r="AD9" s="196"/>
    </row>
    <row r="10" spans="1:30" ht="15" customHeight="1" thickBot="1">
      <c r="A10" s="198"/>
      <c r="B10" s="396" t="s">
        <v>5063</v>
      </c>
      <c r="C10" s="397"/>
      <c r="D10" s="397"/>
      <c r="E10" s="397"/>
      <c r="F10" s="397"/>
      <c r="G10" s="397"/>
      <c r="H10" s="397"/>
      <c r="I10" s="397"/>
      <c r="J10" s="397"/>
      <c r="K10" s="397"/>
      <c r="L10" s="397"/>
      <c r="M10" s="397"/>
      <c r="N10" s="397"/>
      <c r="O10" s="397"/>
      <c r="P10" s="397"/>
      <c r="Q10" s="397"/>
      <c r="R10" s="397"/>
      <c r="S10" s="397"/>
      <c r="T10" s="397"/>
      <c r="U10" s="397"/>
      <c r="V10" s="397"/>
      <c r="W10" s="397"/>
      <c r="X10" s="397"/>
      <c r="Y10" s="397"/>
      <c r="Z10" s="397"/>
      <c r="AA10" s="397"/>
      <c r="AB10" s="397"/>
      <c r="AC10" s="397"/>
      <c r="AD10" s="398"/>
    </row>
    <row r="11" spans="1:30" ht="15" customHeight="1">
      <c r="A11" s="195"/>
      <c r="B11" s="399" t="s">
        <v>5064</v>
      </c>
      <c r="C11" s="400"/>
      <c r="D11" s="400"/>
      <c r="E11" s="400"/>
      <c r="F11" s="400"/>
      <c r="G11" s="400"/>
      <c r="H11" s="400"/>
      <c r="I11" s="400"/>
      <c r="J11" s="400"/>
      <c r="K11" s="400"/>
      <c r="L11" s="400"/>
      <c r="M11" s="400"/>
      <c r="N11" s="400"/>
      <c r="O11" s="400"/>
      <c r="P11" s="400"/>
      <c r="Q11" s="400"/>
      <c r="R11" s="400"/>
      <c r="S11" s="400"/>
      <c r="T11" s="400"/>
      <c r="U11" s="400"/>
      <c r="V11" s="400"/>
      <c r="W11" s="400"/>
      <c r="X11" s="400"/>
      <c r="Y11" s="400"/>
      <c r="Z11" s="400"/>
      <c r="AA11" s="400"/>
      <c r="AB11" s="400"/>
      <c r="AC11" s="400"/>
      <c r="AD11" s="401"/>
    </row>
    <row r="12" spans="1:30" ht="24" customHeight="1">
      <c r="A12" s="200"/>
      <c r="B12" s="201"/>
      <c r="C12" s="402" t="s">
        <v>5065</v>
      </c>
      <c r="D12" s="403"/>
      <c r="E12" s="403"/>
      <c r="F12" s="403"/>
      <c r="G12" s="403"/>
      <c r="H12" s="403"/>
      <c r="I12" s="403"/>
      <c r="J12" s="403"/>
      <c r="K12" s="403"/>
      <c r="L12" s="403"/>
      <c r="M12" s="403"/>
      <c r="N12" s="403"/>
      <c r="O12" s="403"/>
      <c r="P12" s="403"/>
      <c r="Q12" s="403"/>
      <c r="R12" s="403"/>
      <c r="S12" s="403"/>
      <c r="T12" s="403"/>
      <c r="U12" s="403"/>
      <c r="V12" s="403"/>
      <c r="W12" s="403"/>
      <c r="X12" s="403"/>
      <c r="Y12" s="403"/>
      <c r="Z12" s="403"/>
      <c r="AA12" s="403"/>
      <c r="AB12" s="403"/>
      <c r="AC12" s="403"/>
      <c r="AD12" s="404"/>
    </row>
    <row r="13" spans="1:30" ht="24" customHeight="1">
      <c r="A13" s="195"/>
      <c r="B13" s="202"/>
      <c r="C13" s="402" t="s">
        <v>5066</v>
      </c>
      <c r="D13" s="403"/>
      <c r="E13" s="403"/>
      <c r="F13" s="403"/>
      <c r="G13" s="403"/>
      <c r="H13" s="403"/>
      <c r="I13" s="403"/>
      <c r="J13" s="403"/>
      <c r="K13" s="403"/>
      <c r="L13" s="403"/>
      <c r="M13" s="403"/>
      <c r="N13" s="403"/>
      <c r="O13" s="403"/>
      <c r="P13" s="403"/>
      <c r="Q13" s="403"/>
      <c r="R13" s="403"/>
      <c r="S13" s="403"/>
      <c r="T13" s="403"/>
      <c r="U13" s="403"/>
      <c r="V13" s="403"/>
      <c r="W13" s="403"/>
      <c r="X13" s="403"/>
      <c r="Y13" s="403"/>
      <c r="Z13" s="403"/>
      <c r="AA13" s="403"/>
      <c r="AB13" s="403"/>
      <c r="AC13" s="403"/>
      <c r="AD13" s="404"/>
    </row>
    <row r="14" spans="1:30" s="22" customFormat="1" ht="24" customHeight="1">
      <c r="A14" s="195"/>
      <c r="B14" s="203"/>
      <c r="C14" s="402" t="s">
        <v>5067</v>
      </c>
      <c r="D14" s="407"/>
      <c r="E14" s="407"/>
      <c r="F14" s="407"/>
      <c r="G14" s="407"/>
      <c r="H14" s="407"/>
      <c r="I14" s="407"/>
      <c r="J14" s="407"/>
      <c r="K14" s="407"/>
      <c r="L14" s="407"/>
      <c r="M14" s="407"/>
      <c r="N14" s="407"/>
      <c r="O14" s="407"/>
      <c r="P14" s="407"/>
      <c r="Q14" s="407"/>
      <c r="R14" s="407"/>
      <c r="S14" s="407"/>
      <c r="T14" s="407"/>
      <c r="U14" s="407"/>
      <c r="V14" s="407"/>
      <c r="W14" s="407"/>
      <c r="X14" s="407"/>
      <c r="Y14" s="407"/>
      <c r="Z14" s="407"/>
      <c r="AA14" s="407"/>
      <c r="AB14" s="407"/>
      <c r="AC14" s="407"/>
      <c r="AD14" s="408"/>
    </row>
    <row r="15" spans="1:30" s="22" customFormat="1" ht="24" customHeight="1">
      <c r="A15" s="195"/>
      <c r="B15" s="203"/>
      <c r="C15" s="405" t="s">
        <v>5068</v>
      </c>
      <c r="D15" s="409"/>
      <c r="E15" s="409"/>
      <c r="F15" s="409"/>
      <c r="G15" s="409"/>
      <c r="H15" s="409"/>
      <c r="I15" s="409"/>
      <c r="J15" s="409"/>
      <c r="K15" s="409"/>
      <c r="L15" s="409"/>
      <c r="M15" s="409"/>
      <c r="N15" s="409"/>
      <c r="O15" s="409"/>
      <c r="P15" s="409"/>
      <c r="Q15" s="409"/>
      <c r="R15" s="409"/>
      <c r="S15" s="409"/>
      <c r="T15" s="409"/>
      <c r="U15" s="409"/>
      <c r="V15" s="409"/>
      <c r="W15" s="409"/>
      <c r="X15" s="409"/>
      <c r="Y15" s="409"/>
      <c r="Z15" s="409"/>
      <c r="AA15" s="409"/>
      <c r="AB15" s="409"/>
      <c r="AC15" s="409"/>
      <c r="AD15" s="410"/>
    </row>
    <row r="16" spans="1:30" ht="36" customHeight="1">
      <c r="A16" s="195"/>
      <c r="B16" s="205"/>
      <c r="C16" s="405" t="s">
        <v>5069</v>
      </c>
      <c r="D16" s="405"/>
      <c r="E16" s="405"/>
      <c r="F16" s="405"/>
      <c r="G16" s="405"/>
      <c r="H16" s="405"/>
      <c r="I16" s="405"/>
      <c r="J16" s="405"/>
      <c r="K16" s="405"/>
      <c r="L16" s="405"/>
      <c r="M16" s="405"/>
      <c r="N16" s="405"/>
      <c r="O16" s="405"/>
      <c r="P16" s="405"/>
      <c r="Q16" s="405"/>
      <c r="R16" s="405"/>
      <c r="S16" s="405"/>
      <c r="T16" s="405"/>
      <c r="U16" s="405"/>
      <c r="V16" s="405"/>
      <c r="W16" s="405"/>
      <c r="X16" s="405"/>
      <c r="Y16" s="405"/>
      <c r="Z16" s="405"/>
      <c r="AA16" s="405"/>
      <c r="AB16" s="405"/>
      <c r="AC16" s="405"/>
      <c r="AD16" s="406"/>
    </row>
    <row r="17" spans="1:36" ht="48" customHeight="1">
      <c r="A17" s="195"/>
      <c r="B17" s="206"/>
      <c r="C17" s="405" t="s">
        <v>5070</v>
      </c>
      <c r="D17" s="405"/>
      <c r="E17" s="405"/>
      <c r="F17" s="405"/>
      <c r="G17" s="405"/>
      <c r="H17" s="405"/>
      <c r="I17" s="405"/>
      <c r="J17" s="405"/>
      <c r="K17" s="405"/>
      <c r="L17" s="405"/>
      <c r="M17" s="405"/>
      <c r="N17" s="405"/>
      <c r="O17" s="405"/>
      <c r="P17" s="405"/>
      <c r="Q17" s="405"/>
      <c r="R17" s="405"/>
      <c r="S17" s="405"/>
      <c r="T17" s="405"/>
      <c r="U17" s="405"/>
      <c r="V17" s="405"/>
      <c r="W17" s="405"/>
      <c r="X17" s="405"/>
      <c r="Y17" s="405"/>
      <c r="Z17" s="405"/>
      <c r="AA17" s="405"/>
      <c r="AB17" s="405"/>
      <c r="AC17" s="405"/>
      <c r="AD17" s="406"/>
    </row>
    <row r="18" spans="1:36" ht="15" customHeight="1">
      <c r="A18" s="195"/>
      <c r="B18" s="206"/>
      <c r="C18" s="405" t="s">
        <v>5071</v>
      </c>
      <c r="D18" s="409"/>
      <c r="E18" s="409"/>
      <c r="F18" s="409"/>
      <c r="G18" s="409"/>
      <c r="H18" s="409"/>
      <c r="I18" s="409"/>
      <c r="J18" s="409"/>
      <c r="K18" s="409"/>
      <c r="L18" s="409"/>
      <c r="M18" s="409"/>
      <c r="N18" s="409"/>
      <c r="O18" s="409"/>
      <c r="P18" s="409"/>
      <c r="Q18" s="409"/>
      <c r="R18" s="409"/>
      <c r="S18" s="409"/>
      <c r="T18" s="409"/>
      <c r="U18" s="409"/>
      <c r="V18" s="409"/>
      <c r="W18" s="409"/>
      <c r="X18" s="409"/>
      <c r="Y18" s="409"/>
      <c r="Z18" s="409"/>
      <c r="AA18" s="409"/>
      <c r="AB18" s="409"/>
      <c r="AC18" s="409"/>
      <c r="AD18" s="410"/>
    </row>
    <row r="19" spans="1:36" ht="15" customHeight="1">
      <c r="A19" s="207"/>
      <c r="B19" s="419" t="s">
        <v>5072</v>
      </c>
      <c r="C19" s="420"/>
      <c r="D19" s="420"/>
      <c r="E19" s="420"/>
      <c r="F19" s="420"/>
      <c r="G19" s="420"/>
      <c r="H19" s="420"/>
      <c r="I19" s="420"/>
      <c r="J19" s="420"/>
      <c r="K19" s="420"/>
      <c r="L19" s="420"/>
      <c r="M19" s="420"/>
      <c r="N19" s="420"/>
      <c r="O19" s="420"/>
      <c r="P19" s="420"/>
      <c r="Q19" s="420"/>
      <c r="R19" s="420"/>
      <c r="S19" s="420"/>
      <c r="T19" s="420"/>
      <c r="U19" s="420"/>
      <c r="V19" s="420"/>
      <c r="W19" s="420"/>
      <c r="X19" s="420"/>
      <c r="Y19" s="420"/>
      <c r="Z19" s="420"/>
      <c r="AA19" s="420"/>
      <c r="AB19" s="420"/>
      <c r="AC19" s="420"/>
      <c r="AD19" s="421"/>
    </row>
    <row r="20" spans="1:36" ht="36" customHeight="1">
      <c r="A20" s="207"/>
      <c r="B20" s="208"/>
      <c r="C20" s="409" t="s">
        <v>5073</v>
      </c>
      <c r="D20" s="409"/>
      <c r="E20" s="409"/>
      <c r="F20" s="409"/>
      <c r="G20" s="409"/>
      <c r="H20" s="409"/>
      <c r="I20" s="409"/>
      <c r="J20" s="409"/>
      <c r="K20" s="409"/>
      <c r="L20" s="409"/>
      <c r="M20" s="409"/>
      <c r="N20" s="409"/>
      <c r="O20" s="409"/>
      <c r="P20" s="409"/>
      <c r="Q20" s="409"/>
      <c r="R20" s="409"/>
      <c r="S20" s="409"/>
      <c r="T20" s="409"/>
      <c r="U20" s="409"/>
      <c r="V20" s="409"/>
      <c r="W20" s="409"/>
      <c r="X20" s="409"/>
      <c r="Y20" s="409"/>
      <c r="Z20" s="409"/>
      <c r="AA20" s="409"/>
      <c r="AB20" s="409"/>
      <c r="AC20" s="409"/>
      <c r="AD20" s="422"/>
    </row>
    <row r="21" spans="1:36" ht="36" customHeight="1">
      <c r="A21" s="207"/>
      <c r="B21" s="209"/>
      <c r="C21" s="423" t="s">
        <v>5074</v>
      </c>
      <c r="D21" s="423"/>
      <c r="E21" s="423"/>
      <c r="F21" s="423"/>
      <c r="G21" s="423"/>
      <c r="H21" s="423"/>
      <c r="I21" s="423"/>
      <c r="J21" s="423"/>
      <c r="K21" s="423"/>
      <c r="L21" s="423"/>
      <c r="M21" s="423"/>
      <c r="N21" s="423"/>
      <c r="O21" s="423"/>
      <c r="P21" s="423"/>
      <c r="Q21" s="423"/>
      <c r="R21" s="423"/>
      <c r="S21" s="423"/>
      <c r="T21" s="423"/>
      <c r="U21" s="423"/>
      <c r="V21" s="423"/>
      <c r="W21" s="423"/>
      <c r="X21" s="423"/>
      <c r="Y21" s="423"/>
      <c r="Z21" s="423"/>
      <c r="AA21" s="423"/>
      <c r="AB21" s="423"/>
      <c r="AC21" s="423"/>
      <c r="AD21" s="424"/>
    </row>
    <row r="22" spans="1:36" ht="15" customHeight="1">
      <c r="A22" s="207"/>
      <c r="B22" s="210"/>
      <c r="C22" s="204"/>
      <c r="D22" s="204"/>
      <c r="E22" s="204"/>
      <c r="F22" s="204"/>
      <c r="G22" s="204"/>
      <c r="H22" s="204"/>
      <c r="I22" s="204"/>
      <c r="J22" s="204"/>
      <c r="K22" s="204"/>
      <c r="L22" s="204"/>
      <c r="M22" s="204"/>
      <c r="N22" s="204"/>
      <c r="O22" s="204"/>
      <c r="P22" s="204"/>
      <c r="Q22" s="204"/>
      <c r="R22" s="204"/>
      <c r="S22" s="204"/>
      <c r="T22" s="204"/>
      <c r="U22" s="204"/>
      <c r="V22" s="204"/>
      <c r="W22" s="204"/>
      <c r="X22" s="204"/>
      <c r="Y22" s="204"/>
      <c r="Z22" s="204"/>
      <c r="AA22" s="204"/>
      <c r="AB22" s="204"/>
      <c r="AC22" s="204"/>
      <c r="AD22" s="204"/>
    </row>
    <row r="23" spans="1:36" ht="36" customHeight="1">
      <c r="A23" s="211" t="s">
        <v>5075</v>
      </c>
      <c r="B23" s="425" t="s">
        <v>5076</v>
      </c>
      <c r="C23" s="425"/>
      <c r="D23" s="425"/>
      <c r="E23" s="425"/>
      <c r="F23" s="425"/>
      <c r="G23" s="425"/>
      <c r="H23" s="425"/>
      <c r="I23" s="425"/>
      <c r="J23" s="425"/>
      <c r="K23" s="425"/>
      <c r="L23" s="425"/>
      <c r="M23" s="425"/>
      <c r="N23" s="425"/>
      <c r="O23" s="425"/>
      <c r="P23" s="425"/>
      <c r="Q23" s="425"/>
      <c r="R23" s="425"/>
      <c r="S23" s="425"/>
      <c r="T23" s="425"/>
      <c r="U23" s="425"/>
      <c r="V23" s="425"/>
      <c r="W23" s="425"/>
      <c r="X23" s="425"/>
      <c r="Y23" s="425"/>
      <c r="Z23" s="425"/>
      <c r="AA23" s="425"/>
      <c r="AB23" s="425"/>
      <c r="AC23" s="425"/>
      <c r="AD23" s="425"/>
      <c r="AJ23" s="19" t="s">
        <v>5077</v>
      </c>
    </row>
    <row r="24" spans="1:36" customFormat="1" ht="24" customHeight="1">
      <c r="A24" s="195"/>
      <c r="B24" s="196"/>
      <c r="C24" s="409" t="s">
        <v>5078</v>
      </c>
      <c r="D24" s="409"/>
      <c r="E24" s="409"/>
      <c r="F24" s="409"/>
      <c r="G24" s="409"/>
      <c r="H24" s="409"/>
      <c r="I24" s="409"/>
      <c r="J24" s="409"/>
      <c r="K24" s="409"/>
      <c r="L24" s="409"/>
      <c r="M24" s="409"/>
      <c r="N24" s="409"/>
      <c r="O24" s="409"/>
      <c r="P24" s="409"/>
      <c r="Q24" s="409"/>
      <c r="R24" s="409"/>
      <c r="S24" s="409"/>
      <c r="T24" s="409"/>
      <c r="U24" s="409"/>
      <c r="V24" s="409"/>
      <c r="W24" s="409"/>
      <c r="X24" s="409"/>
      <c r="Y24" s="409"/>
      <c r="Z24" s="409"/>
      <c r="AA24" s="409"/>
      <c r="AB24" s="409"/>
      <c r="AC24" s="409"/>
      <c r="AD24" s="409"/>
    </row>
    <row r="25" spans="1:36" ht="15" customHeight="1">
      <c r="A25" s="195"/>
      <c r="B25" s="196"/>
      <c r="C25" s="196"/>
      <c r="D25" s="196"/>
      <c r="E25" s="196"/>
      <c r="F25" s="196"/>
      <c r="G25" s="196"/>
      <c r="H25" s="196"/>
      <c r="I25" s="196"/>
      <c r="J25" s="196"/>
      <c r="K25" s="196"/>
      <c r="L25" s="196"/>
      <c r="M25" s="196"/>
      <c r="N25" s="196"/>
      <c r="O25" s="196"/>
      <c r="P25" s="196"/>
      <c r="Q25" s="196"/>
      <c r="R25" s="196"/>
      <c r="S25" s="196"/>
      <c r="T25" s="196"/>
      <c r="U25" s="196"/>
      <c r="V25" s="196"/>
      <c r="W25" s="196"/>
      <c r="X25" s="196"/>
      <c r="Y25" s="196"/>
      <c r="Z25" s="196"/>
      <c r="AA25" s="196"/>
      <c r="AB25" s="196"/>
      <c r="AC25" s="196"/>
      <c r="AD25" s="196"/>
    </row>
    <row r="26" spans="1:36" ht="48" customHeight="1">
      <c r="A26" s="213"/>
      <c r="B26" s="214"/>
      <c r="C26" s="412" t="s">
        <v>5079</v>
      </c>
      <c r="D26" s="413"/>
      <c r="E26" s="413"/>
      <c r="F26" s="413"/>
      <c r="G26" s="413"/>
      <c r="H26" s="413"/>
      <c r="I26" s="413"/>
      <c r="J26" s="413"/>
      <c r="K26" s="413"/>
      <c r="L26" s="413"/>
      <c r="M26" s="413"/>
      <c r="N26" s="413"/>
      <c r="O26" s="413"/>
      <c r="P26" s="413"/>
      <c r="Q26" s="413"/>
      <c r="R26" s="414"/>
      <c r="S26" s="412" t="s">
        <v>5080</v>
      </c>
      <c r="T26" s="413"/>
      <c r="U26" s="413"/>
      <c r="V26" s="413"/>
      <c r="W26" s="413"/>
      <c r="X26" s="414"/>
      <c r="Y26" s="412" t="s">
        <v>5081</v>
      </c>
      <c r="Z26" s="413"/>
      <c r="AA26" s="413"/>
      <c r="AB26" s="413"/>
      <c r="AC26" s="413"/>
      <c r="AD26" s="414"/>
      <c r="AF26" t="s">
        <v>5082</v>
      </c>
      <c r="AG26" t="s">
        <v>5083</v>
      </c>
      <c r="AH26" t="s">
        <v>5084</v>
      </c>
      <c r="AI26" s="215" t="s">
        <v>5085</v>
      </c>
    </row>
    <row r="27" spans="1:36" ht="15" customHeight="1">
      <c r="A27" s="213"/>
      <c r="C27" s="415"/>
      <c r="D27" s="416"/>
      <c r="E27" s="416"/>
      <c r="F27" s="416"/>
      <c r="G27" s="416"/>
      <c r="H27" s="416"/>
      <c r="I27" s="416"/>
      <c r="J27" s="416"/>
      <c r="K27" s="416"/>
      <c r="L27" s="416"/>
      <c r="M27" s="416"/>
      <c r="N27" s="416"/>
      <c r="O27" s="416"/>
      <c r="P27" s="416"/>
      <c r="Q27" s="416"/>
      <c r="R27" s="417"/>
      <c r="S27" s="418"/>
      <c r="T27" s="418"/>
      <c r="U27" s="418"/>
      <c r="V27" s="418"/>
      <c r="W27" s="418"/>
      <c r="X27" s="418"/>
      <c r="Y27" s="418"/>
      <c r="Z27" s="418"/>
      <c r="AA27" s="418"/>
      <c r="AB27" s="418"/>
      <c r="AC27" s="418"/>
      <c r="AD27" s="418"/>
      <c r="AF27" s="216">
        <f>IF(AND(C27=1,S27=0,Y27=0),1,0)</f>
        <v>0</v>
      </c>
      <c r="AG27" s="216">
        <f>IF(C27=1,IF(COUNTA(S27:AD27)=2,0,1),IF(C27="",IF(COUNTA(S27:AD27)&gt;0,1,0),0))</f>
        <v>0</v>
      </c>
      <c r="AH27" s="216">
        <f>IF(C27&gt;1,IF(COUNTA(S27:AD27)=0,0,1),0)</f>
        <v>0</v>
      </c>
      <c r="AI27" s="217">
        <f>IF(AND(SUM(S27:AD27)=0,COUNTIF(S27:AD27,"NS")&gt;0),"NS",IF(AND(SUM(S27:AD27)=0,COUNTIF(S27:AD27,0)&gt;0),0,IF(AND(SUM(S27:AD27)=0,COUNTIF(S27:AD27,"NA")&gt;0),"NA",SUM(S27:AD27))))</f>
        <v>0</v>
      </c>
    </row>
    <row r="28" spans="1:36" ht="15" customHeight="1">
      <c r="A28" s="213"/>
      <c r="B28" s="214"/>
      <c r="C28" s="218"/>
      <c r="D28" s="218"/>
      <c r="E28" s="218"/>
      <c r="F28" s="218"/>
      <c r="G28" s="218"/>
      <c r="H28" s="218"/>
      <c r="I28" s="218"/>
      <c r="J28" s="218"/>
      <c r="K28" s="218"/>
      <c r="L28" s="218"/>
      <c r="M28" s="218"/>
      <c r="N28" s="218"/>
      <c r="O28" s="218"/>
      <c r="P28" s="218"/>
      <c r="Q28" s="218"/>
      <c r="R28" s="218"/>
      <c r="S28" s="218"/>
      <c r="T28" s="218"/>
      <c r="U28" s="218"/>
      <c r="V28" s="218"/>
      <c r="W28" s="218"/>
      <c r="X28" s="218"/>
      <c r="Y28" s="218"/>
      <c r="Z28" s="218"/>
      <c r="AA28" s="218"/>
      <c r="AB28" s="218"/>
      <c r="AC28" s="218"/>
      <c r="AD28" s="218"/>
    </row>
    <row r="29" spans="1:36" ht="24" customHeight="1">
      <c r="A29" s="219"/>
      <c r="B29" s="220"/>
      <c r="C29" s="405" t="s">
        <v>5086</v>
      </c>
      <c r="D29" s="405"/>
      <c r="E29" s="405"/>
      <c r="F29" s="405"/>
      <c r="G29" s="405"/>
      <c r="H29" s="405"/>
      <c r="I29" s="405"/>
      <c r="J29" s="405"/>
      <c r="K29" s="405"/>
      <c r="L29" s="405"/>
      <c r="M29" s="405"/>
      <c r="N29" s="405"/>
      <c r="O29" s="405"/>
      <c r="P29" s="405"/>
      <c r="Q29" s="405"/>
      <c r="R29" s="405"/>
      <c r="S29" s="405"/>
      <c r="T29" s="405"/>
      <c r="U29" s="405"/>
      <c r="V29" s="405"/>
      <c r="W29" s="405"/>
      <c r="X29" s="405"/>
      <c r="Y29" s="405"/>
      <c r="Z29" s="405"/>
      <c r="AA29" s="405"/>
      <c r="AB29" s="405"/>
      <c r="AC29" s="405"/>
      <c r="AD29" s="405"/>
    </row>
    <row r="30" spans="1:36" ht="60" customHeight="1">
      <c r="A30" s="219"/>
      <c r="B30" s="220"/>
      <c r="C30" s="411"/>
      <c r="D30" s="411"/>
      <c r="E30" s="411"/>
      <c r="F30" s="411"/>
      <c r="G30" s="411"/>
      <c r="H30" s="411"/>
      <c r="I30" s="411"/>
      <c r="J30" s="411"/>
      <c r="K30" s="411"/>
      <c r="L30" s="411"/>
      <c r="M30" s="411"/>
      <c r="N30" s="411"/>
      <c r="O30" s="411"/>
      <c r="P30" s="411"/>
      <c r="Q30" s="411"/>
      <c r="R30" s="411"/>
      <c r="S30" s="411"/>
      <c r="T30" s="411"/>
      <c r="U30" s="411"/>
      <c r="V30" s="411"/>
      <c r="W30" s="411"/>
      <c r="X30" s="411"/>
      <c r="Y30" s="411"/>
      <c r="Z30" s="411"/>
      <c r="AA30" s="411"/>
      <c r="AB30" s="411"/>
      <c r="AC30" s="411"/>
      <c r="AD30" s="411"/>
    </row>
    <row r="31" spans="1:36" ht="15" customHeight="1">
      <c r="A31" s="219"/>
      <c r="B31" s="392" t="str">
        <f>IF(AG27=0,"","Favor de ingresar toda la información requerida en la pregunta")</f>
        <v/>
      </c>
      <c r="C31" s="392"/>
      <c r="D31" s="392"/>
      <c r="E31" s="392"/>
      <c r="F31" s="392"/>
      <c r="G31" s="392"/>
      <c r="H31" s="392"/>
      <c r="I31" s="392"/>
      <c r="J31" s="392"/>
      <c r="K31" s="392"/>
      <c r="L31" s="392"/>
      <c r="M31" s="392"/>
      <c r="N31" s="392"/>
      <c r="O31" s="392"/>
      <c r="P31" s="392"/>
      <c r="Q31" s="392"/>
      <c r="R31" s="392"/>
      <c r="S31" s="392"/>
      <c r="T31" s="392"/>
      <c r="U31" s="392"/>
      <c r="V31" s="392"/>
      <c r="W31" s="392"/>
      <c r="X31" s="392"/>
      <c r="Y31" s="392"/>
      <c r="Z31" s="392"/>
      <c r="AA31" s="392"/>
      <c r="AB31" s="392"/>
      <c r="AC31" s="392"/>
      <c r="AD31" s="392"/>
      <c r="AE31" s="392"/>
    </row>
    <row r="32" spans="1:36" ht="15" customHeight="1">
      <c r="A32" s="219"/>
      <c r="B32" s="393" t="str">
        <f>IF(COUNTIF(S27:AD27,"NS")&lt;&gt;0,"Alerta: debido a que cuenta con registros NS, debe proporcionar una justificación en el area de comentarios al final de la pregunta","")</f>
        <v/>
      </c>
      <c r="C32" s="393"/>
      <c r="D32" s="393"/>
      <c r="E32" s="393"/>
      <c r="F32" s="393"/>
      <c r="G32" s="393"/>
      <c r="H32" s="393"/>
      <c r="I32" s="393"/>
      <c r="J32" s="393"/>
      <c r="K32" s="393"/>
      <c r="L32" s="393"/>
      <c r="M32" s="393"/>
      <c r="N32" s="393"/>
      <c r="O32" s="393"/>
      <c r="P32" s="393"/>
      <c r="Q32" s="393"/>
      <c r="R32" s="393"/>
      <c r="S32" s="393"/>
      <c r="T32" s="393"/>
      <c r="U32" s="393"/>
      <c r="V32" s="393"/>
      <c r="W32" s="393"/>
      <c r="X32" s="393"/>
      <c r="Y32" s="393"/>
      <c r="Z32" s="393"/>
      <c r="AA32" s="393"/>
      <c r="AB32" s="393"/>
      <c r="AC32" s="393"/>
      <c r="AD32" s="393"/>
      <c r="AE32" s="393"/>
    </row>
    <row r="33" spans="1:31" ht="15" customHeight="1">
      <c r="A33" s="219"/>
      <c r="B33" s="394" t="str">
        <f>IF(AH27&gt;0,"Revise la información capturada, ya que tiene datos ingresados en celdas que están sombreadas","")</f>
        <v/>
      </c>
      <c r="C33" s="394"/>
      <c r="D33" s="394"/>
      <c r="E33" s="394"/>
      <c r="F33" s="394"/>
      <c r="G33" s="394"/>
      <c r="H33" s="394"/>
      <c r="I33" s="394"/>
      <c r="J33" s="394"/>
      <c r="K33" s="394"/>
      <c r="L33" s="394"/>
      <c r="M33" s="394"/>
      <c r="N33" s="394"/>
      <c r="O33" s="394"/>
      <c r="P33" s="394"/>
      <c r="Q33" s="394"/>
      <c r="R33" s="394"/>
      <c r="S33" s="394"/>
      <c r="T33" s="394"/>
      <c r="U33" s="394"/>
      <c r="V33" s="394"/>
      <c r="W33" s="394"/>
      <c r="X33" s="394"/>
      <c r="Y33" s="394"/>
      <c r="Z33" s="394"/>
      <c r="AA33" s="394"/>
      <c r="AB33" s="394"/>
      <c r="AC33" s="394"/>
      <c r="AD33" s="394"/>
      <c r="AE33" s="394"/>
    </row>
    <row r="34" spans="1:31" ht="15" customHeight="1">
      <c r="A34" s="219"/>
      <c r="B34" s="394" t="str">
        <f>IF(AF27=0,"","Debido a que cuenta con registro(s) con el código 1, el total de la fila respectiva debe ser mayor a cero")</f>
        <v/>
      </c>
      <c r="C34" s="394"/>
      <c r="D34" s="394"/>
      <c r="E34" s="394"/>
      <c r="F34" s="394"/>
      <c r="G34" s="394"/>
      <c r="H34" s="394"/>
      <c r="I34" s="394"/>
      <c r="J34" s="394"/>
      <c r="K34" s="394"/>
      <c r="L34" s="394"/>
      <c r="M34" s="394"/>
      <c r="N34" s="394"/>
      <c r="O34" s="394"/>
      <c r="P34" s="394"/>
      <c r="Q34" s="394"/>
      <c r="R34" s="394"/>
      <c r="S34" s="394"/>
      <c r="T34" s="394"/>
      <c r="U34" s="394"/>
      <c r="V34" s="394"/>
      <c r="W34" s="394"/>
      <c r="X34" s="394"/>
      <c r="Y34" s="394"/>
      <c r="Z34" s="394"/>
      <c r="AA34" s="394"/>
      <c r="AB34" s="394"/>
      <c r="AC34" s="394"/>
      <c r="AD34" s="394"/>
      <c r="AE34" s="394"/>
    </row>
    <row r="35" spans="1:31" ht="15" customHeight="1">
      <c r="A35" s="219"/>
      <c r="B35" s="220"/>
      <c r="C35" s="221"/>
      <c r="D35" s="221"/>
      <c r="E35" s="221"/>
      <c r="F35" s="221"/>
      <c r="G35" s="221"/>
      <c r="H35" s="221"/>
      <c r="I35" s="221"/>
      <c r="J35" s="221"/>
      <c r="K35" s="221"/>
      <c r="L35" s="221"/>
      <c r="M35" s="221"/>
      <c r="N35" s="221"/>
      <c r="O35" s="221"/>
      <c r="P35" s="221"/>
      <c r="Q35" s="221"/>
      <c r="R35" s="221"/>
      <c r="S35" s="221"/>
      <c r="T35" s="221"/>
      <c r="U35" s="221"/>
      <c r="V35" s="221"/>
      <c r="W35" s="221"/>
      <c r="X35" s="221"/>
      <c r="Y35" s="221"/>
      <c r="Z35" s="221"/>
      <c r="AA35" s="221"/>
      <c r="AB35" s="221"/>
      <c r="AC35" s="221"/>
      <c r="AD35" s="221"/>
    </row>
    <row r="36" spans="1:31" ht="15" customHeight="1">
      <c r="A36" s="211"/>
      <c r="B36" s="222"/>
      <c r="C36" s="222"/>
      <c r="D36" s="222"/>
      <c r="E36" s="222"/>
      <c r="F36" s="222"/>
      <c r="G36" s="222"/>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row>
    <row r="37" spans="1:31" ht="15" hidden="1" customHeight="1">
      <c r="A37" s="211"/>
      <c r="B37" s="222"/>
      <c r="C37" s="222"/>
      <c r="D37" s="222"/>
      <c r="E37" s="222"/>
      <c r="F37" s="222"/>
      <c r="G37" s="222"/>
      <c r="H37" s="222"/>
      <c r="I37" s="222"/>
      <c r="J37" s="222"/>
      <c r="K37" s="222"/>
      <c r="L37" s="222"/>
      <c r="M37" s="222"/>
      <c r="N37" s="222"/>
      <c r="O37" s="222"/>
      <c r="P37" s="222"/>
      <c r="Q37" s="222"/>
      <c r="R37" s="222"/>
      <c r="S37" s="222"/>
      <c r="T37" s="222"/>
      <c r="U37" s="222"/>
      <c r="V37" s="222"/>
      <c r="W37" s="222"/>
      <c r="X37" s="222"/>
      <c r="Y37" s="222"/>
      <c r="Z37" s="222"/>
      <c r="AA37" s="222"/>
      <c r="AB37" s="222"/>
      <c r="AC37" s="222"/>
      <c r="AD37" s="222"/>
    </row>
    <row r="38" spans="1:31" ht="15" hidden="1" customHeight="1">
      <c r="A38" s="211"/>
      <c r="B38" s="220"/>
      <c r="C38" s="220"/>
      <c r="D38" s="220"/>
      <c r="E38" s="220"/>
      <c r="F38" s="220"/>
      <c r="G38" s="220"/>
      <c r="H38" s="220"/>
      <c r="I38" s="220"/>
      <c r="J38" s="220"/>
      <c r="K38" s="220"/>
      <c r="L38" s="220"/>
      <c r="M38" s="220"/>
      <c r="N38" s="220"/>
      <c r="O38" s="220"/>
      <c r="P38" s="220"/>
      <c r="Q38" s="220"/>
      <c r="R38" s="220"/>
      <c r="S38" s="220"/>
      <c r="T38" s="220"/>
      <c r="U38" s="220"/>
      <c r="V38" s="220"/>
      <c r="W38" s="220"/>
      <c r="X38" s="220"/>
      <c r="Y38" s="220"/>
      <c r="Z38" s="220"/>
      <c r="AA38" s="220"/>
      <c r="AB38" s="220"/>
      <c r="AC38" s="220"/>
      <c r="AD38" s="220"/>
    </row>
    <row r="39" spans="1:31" ht="15" hidden="1" customHeight="1">
      <c r="A39" s="220"/>
      <c r="B39" s="223"/>
      <c r="C39" s="221"/>
      <c r="D39" s="221"/>
      <c r="E39" s="221"/>
      <c r="F39" s="221"/>
      <c r="G39" s="221"/>
      <c r="H39" s="221"/>
      <c r="I39" s="221"/>
      <c r="J39" s="221"/>
      <c r="K39" s="221"/>
      <c r="L39" s="221"/>
      <c r="M39" s="221"/>
      <c r="N39" s="221"/>
      <c r="O39" s="221"/>
      <c r="P39" s="221"/>
      <c r="Q39" s="221"/>
      <c r="R39" s="221"/>
      <c r="S39" s="221"/>
      <c r="T39" s="221"/>
      <c r="U39" s="221"/>
      <c r="V39" s="221"/>
      <c r="W39" s="221"/>
      <c r="X39" s="221"/>
      <c r="Y39" s="221"/>
      <c r="Z39" s="221"/>
      <c r="AA39" s="221"/>
      <c r="AB39" s="221"/>
      <c r="AC39" s="221"/>
      <c r="AD39" s="221"/>
    </row>
    <row r="40" spans="1:31" ht="15" hidden="1" customHeight="1">
      <c r="A40" s="220"/>
      <c r="B40" s="223"/>
      <c r="C40" s="221"/>
      <c r="D40" s="221"/>
      <c r="E40" s="221"/>
      <c r="F40" s="221"/>
      <c r="G40" s="221"/>
      <c r="H40" s="221"/>
      <c r="I40" s="221"/>
      <c r="J40" s="221"/>
      <c r="K40" s="221"/>
      <c r="L40" s="221"/>
      <c r="M40" s="221"/>
      <c r="N40" s="221"/>
      <c r="O40" s="221"/>
      <c r="P40" s="221"/>
      <c r="Q40" s="221"/>
      <c r="R40" s="221"/>
      <c r="S40" s="221"/>
      <c r="T40" s="221"/>
      <c r="U40" s="221"/>
      <c r="V40" s="221"/>
      <c r="W40" s="221"/>
      <c r="X40" s="221"/>
      <c r="Y40" s="221"/>
      <c r="Z40" s="221"/>
      <c r="AA40" s="221"/>
      <c r="AB40" s="221"/>
      <c r="AC40" s="221"/>
      <c r="AD40" s="221"/>
    </row>
  </sheetData>
  <sheetProtection algorithmName="SHA-512" hashValue="gFcCAUTHbss4AlZGFm6kCGPTxteND089JITsi2tgm0E4Id9pbJAeL/4/AB/FAJweUnnFc9YOrdzMvZ2a3sa5nA==" saltValue="Y3UgkJrNJkVH8yXCzs1FOg==" spinCount="100000" sheet="1" objects="1" scenarios="1"/>
  <mergeCells count="32">
    <mergeCell ref="C15:AD15"/>
    <mergeCell ref="C30:AD30"/>
    <mergeCell ref="C17:AD17"/>
    <mergeCell ref="S26:X26"/>
    <mergeCell ref="Y26:AD26"/>
    <mergeCell ref="C27:R27"/>
    <mergeCell ref="C29:AD29"/>
    <mergeCell ref="C26:R26"/>
    <mergeCell ref="S27:X27"/>
    <mergeCell ref="Y27:AD27"/>
    <mergeCell ref="C18:AD18"/>
    <mergeCell ref="B19:AD19"/>
    <mergeCell ref="C20:AD20"/>
    <mergeCell ref="C21:AD21"/>
    <mergeCell ref="B23:AD23"/>
    <mergeCell ref="C24:AD24"/>
    <mergeCell ref="B31:AE31"/>
    <mergeCell ref="B32:AE32"/>
    <mergeCell ref="B33:AE33"/>
    <mergeCell ref="B34:AE34"/>
    <mergeCell ref="B1:AD1"/>
    <mergeCell ref="B3:AD3"/>
    <mergeCell ref="B5:AD5"/>
    <mergeCell ref="AA7:AD7"/>
    <mergeCell ref="B8:L8"/>
    <mergeCell ref="N8:O8"/>
    <mergeCell ref="B10:AD10"/>
    <mergeCell ref="B11:AD11"/>
    <mergeCell ref="C12:AD12"/>
    <mergeCell ref="C13:AD13"/>
    <mergeCell ref="C16:AD16"/>
    <mergeCell ref="C14:AD14"/>
  </mergeCells>
  <conditionalFormatting sqref="S27:AD27">
    <cfRule type="expression" dxfId="26" priority="4">
      <formula>$C$27&gt;1</formula>
    </cfRule>
  </conditionalFormatting>
  <conditionalFormatting sqref="AA7:AD7">
    <cfRule type="expression" priority="2">
      <formula>CELL("protect",A1)</formula>
    </cfRule>
  </conditionalFormatting>
  <dataValidations disablePrompts="1" count="1">
    <dataValidation type="list" allowBlank="1" showInputMessage="1" showErrorMessage="1" sqref="C27:R27" xr:uid="{6511692A-27A3-4E80-9272-3ADC8698015E}">
      <formula1>"1,2,8,9"</formula1>
    </dataValidation>
  </dataValidations>
  <hyperlinks>
    <hyperlink ref="AA7:AD7" location="Índice!C19" display="Índice" xr:uid="{2F56FE39-2034-43C0-AC35-B2B35A885954}"/>
  </hyperlinks>
  <printOptions horizontalCentered="1" verticalCentered="1"/>
  <pageMargins left="0.70866141732283472" right="0.70866141732283472" top="0.74803149606299213" bottom="0.74803149606299213" header="0.31496062992125984" footer="0.31496062992125984"/>
  <pageSetup scale="75" orientation="portrait" r:id="rId1"/>
  <headerFooter>
    <oddHeader>&amp;CMódulo 1 Sección X
Cuestionario</oddHeader>
    <oddFooter>&amp;LCenso Nacional de Gobiernos Estatales 2025&amp;R&amp;P de &amp;N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257AE8-7D88-4C72-A352-622E531887D9}">
  <dimension ref="A1:CL203"/>
  <sheetViews>
    <sheetView showGridLines="0" zoomScaleNormal="100" workbookViewId="0"/>
  </sheetViews>
  <sheetFormatPr baseColWidth="10" defaultColWidth="0" defaultRowHeight="15" customHeight="1" zeroHeight="1"/>
  <cols>
    <col min="1" max="1" width="5.75" style="38" customWidth="1"/>
    <col min="2" max="30" width="3.75" style="38" customWidth="1"/>
    <col min="31" max="31" width="5.75" style="38" customWidth="1"/>
    <col min="32" max="90" width="0" style="38" hidden="1" customWidth="1"/>
    <col min="91" max="16384" width="13.75" style="38" hidden="1"/>
  </cols>
  <sheetData>
    <row r="1" spans="1:30" customFormat="1" ht="173.25" customHeight="1">
      <c r="A1" s="195"/>
      <c r="B1" s="290" t="s">
        <v>0</v>
      </c>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row>
    <row r="2" spans="1:30" customFormat="1" ht="15" customHeight="1">
      <c r="A2" s="195"/>
      <c r="B2" s="20"/>
      <c r="C2" s="20"/>
      <c r="D2" s="20"/>
      <c r="E2" s="20"/>
      <c r="F2" s="20"/>
      <c r="G2" s="20"/>
      <c r="H2" s="20"/>
      <c r="I2" s="20"/>
      <c r="J2" s="20"/>
      <c r="K2" s="20"/>
      <c r="L2" s="20"/>
      <c r="M2" s="20"/>
      <c r="N2" s="20"/>
      <c r="O2" s="20"/>
      <c r="P2" s="20"/>
      <c r="Q2" s="20"/>
      <c r="R2" s="20"/>
      <c r="S2" s="20"/>
      <c r="T2" s="20"/>
      <c r="U2" s="20"/>
      <c r="V2" s="20"/>
      <c r="W2" s="20"/>
      <c r="X2" s="20"/>
      <c r="Y2" s="20"/>
      <c r="Z2" s="20"/>
      <c r="AA2" s="20"/>
      <c r="AB2" s="20"/>
      <c r="AC2" s="20"/>
      <c r="AD2" s="20"/>
    </row>
    <row r="3" spans="1:30" customFormat="1" ht="45" customHeight="1">
      <c r="A3" s="195"/>
      <c r="B3" s="291" t="s">
        <v>1</v>
      </c>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row>
    <row r="4" spans="1:30" customFormat="1" ht="15" customHeight="1">
      <c r="A4" s="195"/>
      <c r="B4" s="22"/>
      <c r="C4" s="22"/>
      <c r="D4" s="22"/>
      <c r="E4" s="22"/>
      <c r="F4" s="22"/>
      <c r="G4" s="22"/>
      <c r="H4" s="22"/>
      <c r="I4" s="22"/>
      <c r="J4" s="22"/>
      <c r="K4" s="22"/>
      <c r="L4" s="22"/>
      <c r="M4" s="22"/>
      <c r="N4" s="22"/>
      <c r="O4" s="22"/>
      <c r="P4" s="22"/>
      <c r="Q4" s="22"/>
      <c r="R4" s="22"/>
      <c r="S4" s="22"/>
      <c r="T4" s="22"/>
      <c r="U4" s="22"/>
      <c r="V4" s="22"/>
      <c r="W4" s="22"/>
      <c r="X4" s="22"/>
      <c r="Y4" s="22"/>
      <c r="Z4" s="22"/>
      <c r="AA4" s="22"/>
      <c r="AB4" s="22"/>
      <c r="AC4" s="22"/>
      <c r="AD4" s="22"/>
    </row>
    <row r="5" spans="1:30" customFormat="1" ht="45" customHeight="1">
      <c r="A5" s="195"/>
      <c r="B5" s="291" t="s">
        <v>2</v>
      </c>
      <c r="C5" s="292"/>
      <c r="D5" s="292"/>
      <c r="E5" s="292"/>
      <c r="F5" s="292"/>
      <c r="G5" s="292"/>
      <c r="H5" s="292"/>
      <c r="I5" s="292"/>
      <c r="J5" s="292"/>
      <c r="K5" s="292"/>
      <c r="L5" s="292"/>
      <c r="M5" s="292"/>
      <c r="N5" s="292"/>
      <c r="O5" s="292"/>
      <c r="P5" s="292"/>
      <c r="Q5" s="292"/>
      <c r="R5" s="292"/>
      <c r="S5" s="292"/>
      <c r="T5" s="292"/>
      <c r="U5" s="292"/>
      <c r="V5" s="292"/>
      <c r="W5" s="292"/>
      <c r="X5" s="292"/>
      <c r="Y5" s="292"/>
      <c r="Z5" s="292"/>
      <c r="AA5" s="292"/>
      <c r="AB5" s="292"/>
      <c r="AC5" s="292"/>
      <c r="AD5" s="292"/>
    </row>
    <row r="6" spans="1:30" customFormat="1" ht="15" customHeight="1">
      <c r="A6" s="195"/>
      <c r="B6" s="196"/>
      <c r="C6" s="196"/>
      <c r="D6" s="196"/>
      <c r="E6" s="196"/>
      <c r="F6" s="196"/>
      <c r="G6" s="196"/>
      <c r="H6" s="196"/>
      <c r="I6" s="196"/>
      <c r="J6" s="196"/>
      <c r="K6" s="196"/>
      <c r="L6" s="196"/>
      <c r="M6" s="196"/>
      <c r="N6" s="196"/>
      <c r="O6" s="196"/>
      <c r="P6" s="196"/>
      <c r="Q6" s="196"/>
      <c r="R6" s="196"/>
      <c r="S6" s="196"/>
      <c r="T6" s="196"/>
      <c r="U6" s="196"/>
      <c r="V6" s="196"/>
      <c r="W6" s="196"/>
      <c r="X6" s="196"/>
      <c r="Y6" s="196"/>
      <c r="Z6" s="196"/>
      <c r="AA6" s="196"/>
      <c r="AB6" s="196"/>
      <c r="AC6" s="196"/>
      <c r="AD6" s="196"/>
    </row>
    <row r="7" spans="1:30" customFormat="1" ht="15" customHeight="1" thickBot="1">
      <c r="A7" s="197"/>
      <c r="B7" s="24" t="s">
        <v>4</v>
      </c>
      <c r="C7" s="25"/>
      <c r="D7" s="25"/>
      <c r="E7" s="25"/>
      <c r="F7" s="25"/>
      <c r="G7" s="25"/>
      <c r="H7" s="25"/>
      <c r="I7" s="25"/>
      <c r="J7" s="25"/>
      <c r="K7" s="25"/>
      <c r="L7" s="25"/>
      <c r="M7" s="26"/>
      <c r="N7" s="24" t="s">
        <v>5</v>
      </c>
      <c r="O7" s="26"/>
      <c r="AA7" s="395" t="s">
        <v>3</v>
      </c>
      <c r="AB7" s="395"/>
      <c r="AC7" s="395"/>
      <c r="AD7" s="395"/>
    </row>
    <row r="8" spans="1:30" customFormat="1" ht="15" customHeight="1" thickBot="1">
      <c r="A8" s="197"/>
      <c r="B8" s="294" t="str">
        <f>IF(Presentación!B10="","",Presentación!B10)</f>
        <v/>
      </c>
      <c r="C8" s="295"/>
      <c r="D8" s="295"/>
      <c r="E8" s="295"/>
      <c r="F8" s="295"/>
      <c r="G8" s="295"/>
      <c r="H8" s="295"/>
      <c r="I8" s="295"/>
      <c r="J8" s="295"/>
      <c r="K8" s="295"/>
      <c r="L8" s="296"/>
      <c r="M8" s="29"/>
      <c r="N8" s="294" t="str">
        <f>IF(Presentación!N10="","",Presentación!N10)</f>
        <v/>
      </c>
      <c r="O8" s="296"/>
      <c r="P8" s="20"/>
      <c r="Q8" s="27"/>
      <c r="R8" s="27"/>
      <c r="S8" s="27"/>
      <c r="T8" s="27"/>
      <c r="U8" s="27"/>
      <c r="V8" s="27"/>
      <c r="W8" s="27"/>
      <c r="X8" s="27"/>
      <c r="Y8" s="27"/>
      <c r="Z8" s="27"/>
      <c r="AA8" s="27"/>
      <c r="AB8" s="20"/>
      <c r="AC8" s="27"/>
      <c r="AD8" s="28"/>
    </row>
    <row r="9" spans="1:30" customFormat="1" ht="15" customHeight="1" thickBot="1">
      <c r="A9" s="195"/>
      <c r="B9" s="196"/>
      <c r="C9" s="90"/>
      <c r="D9" s="90"/>
      <c r="E9" s="90"/>
      <c r="F9" s="90"/>
      <c r="G9" s="90"/>
      <c r="H9" s="90"/>
      <c r="I9" s="90"/>
      <c r="J9" s="90"/>
      <c r="K9" s="90"/>
      <c r="L9" s="90"/>
      <c r="M9" s="90"/>
      <c r="N9" s="90"/>
      <c r="O9" s="90"/>
      <c r="P9" s="90"/>
      <c r="Q9" s="90"/>
      <c r="R9" s="90"/>
      <c r="S9" s="90"/>
      <c r="T9" s="90"/>
      <c r="U9" s="90"/>
      <c r="V9" s="90"/>
      <c r="W9" s="90"/>
      <c r="X9" s="90"/>
      <c r="Y9" s="90"/>
      <c r="Z9" s="90"/>
      <c r="AA9" s="90"/>
      <c r="AB9" s="90"/>
      <c r="AC9" s="90"/>
      <c r="AD9" s="196"/>
    </row>
    <row r="10" spans="1:30" customFormat="1" ht="15" customHeight="1" thickBot="1">
      <c r="A10" s="198"/>
      <c r="B10" s="396" t="s">
        <v>5087</v>
      </c>
      <c r="C10" s="397"/>
      <c r="D10" s="397"/>
      <c r="E10" s="397"/>
      <c r="F10" s="397"/>
      <c r="G10" s="397"/>
      <c r="H10" s="397"/>
      <c r="I10" s="397"/>
      <c r="J10" s="397"/>
      <c r="K10" s="397"/>
      <c r="L10" s="397"/>
      <c r="M10" s="397"/>
      <c r="N10" s="397"/>
      <c r="O10" s="397"/>
      <c r="P10" s="397"/>
      <c r="Q10" s="397"/>
      <c r="R10" s="397"/>
      <c r="S10" s="397"/>
      <c r="T10" s="397"/>
      <c r="U10" s="397"/>
      <c r="V10" s="397"/>
      <c r="W10" s="397"/>
      <c r="X10" s="397"/>
      <c r="Y10" s="397"/>
      <c r="Z10" s="397"/>
      <c r="AA10" s="397"/>
      <c r="AB10" s="397"/>
      <c r="AC10" s="397"/>
      <c r="AD10" s="398"/>
    </row>
    <row r="11" spans="1:30" customFormat="1" ht="15" customHeight="1">
      <c r="A11" s="195"/>
      <c r="B11" s="399" t="s">
        <v>5088</v>
      </c>
      <c r="C11" s="400"/>
      <c r="D11" s="400"/>
      <c r="E11" s="400"/>
      <c r="F11" s="400"/>
      <c r="G11" s="400"/>
      <c r="H11" s="400"/>
      <c r="I11" s="400"/>
      <c r="J11" s="400"/>
      <c r="K11" s="400"/>
      <c r="L11" s="400"/>
      <c r="M11" s="400"/>
      <c r="N11" s="400"/>
      <c r="O11" s="400"/>
      <c r="P11" s="400"/>
      <c r="Q11" s="400"/>
      <c r="R11" s="400"/>
      <c r="S11" s="400"/>
      <c r="T11" s="400"/>
      <c r="U11" s="400"/>
      <c r="V11" s="400"/>
      <c r="W11" s="400"/>
      <c r="X11" s="400"/>
      <c r="Y11" s="400"/>
      <c r="Z11" s="400"/>
      <c r="AA11" s="400"/>
      <c r="AB11" s="400"/>
      <c r="AC11" s="400"/>
      <c r="AD11" s="401"/>
    </row>
    <row r="12" spans="1:30" customFormat="1" ht="24" customHeight="1">
      <c r="A12" s="200"/>
      <c r="B12" s="201"/>
      <c r="C12" s="402" t="s">
        <v>5065</v>
      </c>
      <c r="D12" s="403"/>
      <c r="E12" s="403"/>
      <c r="F12" s="403"/>
      <c r="G12" s="403"/>
      <c r="H12" s="403"/>
      <c r="I12" s="403"/>
      <c r="J12" s="403"/>
      <c r="K12" s="403"/>
      <c r="L12" s="403"/>
      <c r="M12" s="403"/>
      <c r="N12" s="403"/>
      <c r="O12" s="403"/>
      <c r="P12" s="403"/>
      <c r="Q12" s="403"/>
      <c r="R12" s="403"/>
      <c r="S12" s="403"/>
      <c r="T12" s="403"/>
      <c r="U12" s="403"/>
      <c r="V12" s="403"/>
      <c r="W12" s="403"/>
      <c r="X12" s="403"/>
      <c r="Y12" s="403"/>
      <c r="Z12" s="403"/>
      <c r="AA12" s="403"/>
      <c r="AB12" s="403"/>
      <c r="AC12" s="403"/>
      <c r="AD12" s="404"/>
    </row>
    <row r="13" spans="1:30" customFormat="1" ht="24" customHeight="1">
      <c r="A13" s="195"/>
      <c r="B13" s="202"/>
      <c r="C13" s="402" t="s">
        <v>5066</v>
      </c>
      <c r="D13" s="403"/>
      <c r="E13" s="403"/>
      <c r="F13" s="403"/>
      <c r="G13" s="403"/>
      <c r="H13" s="403"/>
      <c r="I13" s="403"/>
      <c r="J13" s="403"/>
      <c r="K13" s="403"/>
      <c r="L13" s="403"/>
      <c r="M13" s="403"/>
      <c r="N13" s="403"/>
      <c r="O13" s="403"/>
      <c r="P13" s="403"/>
      <c r="Q13" s="403"/>
      <c r="R13" s="403"/>
      <c r="S13" s="403"/>
      <c r="T13" s="403"/>
      <c r="U13" s="403"/>
      <c r="V13" s="403"/>
      <c r="W13" s="403"/>
      <c r="X13" s="403"/>
      <c r="Y13" s="403"/>
      <c r="Z13" s="403"/>
      <c r="AA13" s="403"/>
      <c r="AB13" s="403"/>
      <c r="AC13" s="403"/>
      <c r="AD13" s="404"/>
    </row>
    <row r="14" spans="1:30" customFormat="1" ht="24" customHeight="1">
      <c r="A14" s="195"/>
      <c r="B14" s="202"/>
      <c r="C14" s="402" t="s">
        <v>5089</v>
      </c>
      <c r="D14" s="403"/>
      <c r="E14" s="403"/>
      <c r="F14" s="403"/>
      <c r="G14" s="403"/>
      <c r="H14" s="403"/>
      <c r="I14" s="403"/>
      <c r="J14" s="403"/>
      <c r="K14" s="403"/>
      <c r="L14" s="403"/>
      <c r="M14" s="403"/>
      <c r="N14" s="403"/>
      <c r="O14" s="403"/>
      <c r="P14" s="403"/>
      <c r="Q14" s="403"/>
      <c r="R14" s="403"/>
      <c r="S14" s="403"/>
      <c r="T14" s="403"/>
      <c r="U14" s="403"/>
      <c r="V14" s="403"/>
      <c r="W14" s="403"/>
      <c r="X14" s="403"/>
      <c r="Y14" s="403"/>
      <c r="Z14" s="403"/>
      <c r="AA14" s="403"/>
      <c r="AB14" s="403"/>
      <c r="AC14" s="403"/>
      <c r="AD14" s="404"/>
    </row>
    <row r="15" spans="1:30" customFormat="1" ht="24" customHeight="1">
      <c r="A15" s="195"/>
      <c r="B15" s="203"/>
      <c r="C15" s="405" t="s">
        <v>5090</v>
      </c>
      <c r="D15" s="405"/>
      <c r="E15" s="405"/>
      <c r="F15" s="405"/>
      <c r="G15" s="405"/>
      <c r="H15" s="405"/>
      <c r="I15" s="405"/>
      <c r="J15" s="405"/>
      <c r="K15" s="405"/>
      <c r="L15" s="405"/>
      <c r="M15" s="405"/>
      <c r="N15" s="405"/>
      <c r="O15" s="405"/>
      <c r="P15" s="405"/>
      <c r="Q15" s="405"/>
      <c r="R15" s="405"/>
      <c r="S15" s="405"/>
      <c r="T15" s="405"/>
      <c r="U15" s="405"/>
      <c r="V15" s="405"/>
      <c r="W15" s="405"/>
      <c r="X15" s="405"/>
      <c r="Y15" s="405"/>
      <c r="Z15" s="405"/>
      <c r="AA15" s="405"/>
      <c r="AB15" s="405"/>
      <c r="AC15" s="405"/>
      <c r="AD15" s="406"/>
    </row>
    <row r="16" spans="1:30" customFormat="1" ht="36" customHeight="1">
      <c r="A16" s="195"/>
      <c r="B16" s="205"/>
      <c r="C16" s="405" t="s">
        <v>5069</v>
      </c>
      <c r="D16" s="405"/>
      <c r="E16" s="405"/>
      <c r="F16" s="405"/>
      <c r="G16" s="405"/>
      <c r="H16" s="405"/>
      <c r="I16" s="405"/>
      <c r="J16" s="405"/>
      <c r="K16" s="405"/>
      <c r="L16" s="405"/>
      <c r="M16" s="405"/>
      <c r="N16" s="405"/>
      <c r="O16" s="405"/>
      <c r="P16" s="405"/>
      <c r="Q16" s="405"/>
      <c r="R16" s="405"/>
      <c r="S16" s="405"/>
      <c r="T16" s="405"/>
      <c r="U16" s="405"/>
      <c r="V16" s="405"/>
      <c r="W16" s="405"/>
      <c r="X16" s="405"/>
      <c r="Y16" s="405"/>
      <c r="Z16" s="405"/>
      <c r="AA16" s="405"/>
      <c r="AB16" s="405"/>
      <c r="AC16" s="405"/>
      <c r="AD16" s="406"/>
    </row>
    <row r="17" spans="1:35" customFormat="1" ht="48" customHeight="1">
      <c r="A17" s="195"/>
      <c r="B17" s="206"/>
      <c r="C17" s="405" t="s">
        <v>5070</v>
      </c>
      <c r="D17" s="405"/>
      <c r="E17" s="405"/>
      <c r="F17" s="405"/>
      <c r="G17" s="405"/>
      <c r="H17" s="405"/>
      <c r="I17" s="405"/>
      <c r="J17" s="405"/>
      <c r="K17" s="405"/>
      <c r="L17" s="405"/>
      <c r="M17" s="405"/>
      <c r="N17" s="405"/>
      <c r="O17" s="405"/>
      <c r="P17" s="405"/>
      <c r="Q17" s="405"/>
      <c r="R17" s="405"/>
      <c r="S17" s="405"/>
      <c r="T17" s="405"/>
      <c r="U17" s="405"/>
      <c r="V17" s="405"/>
      <c r="W17" s="405"/>
      <c r="X17" s="405"/>
      <c r="Y17" s="405"/>
      <c r="Z17" s="405"/>
      <c r="AA17" s="405"/>
      <c r="AB17" s="405"/>
      <c r="AC17" s="405"/>
      <c r="AD17" s="406"/>
    </row>
    <row r="18" spans="1:35" customFormat="1" ht="15" customHeight="1">
      <c r="A18" s="195"/>
      <c r="B18" s="224"/>
      <c r="C18" s="436" t="s">
        <v>5071</v>
      </c>
      <c r="D18" s="437"/>
      <c r="E18" s="437"/>
      <c r="F18" s="437"/>
      <c r="G18" s="437"/>
      <c r="H18" s="437"/>
      <c r="I18" s="437"/>
      <c r="J18" s="437"/>
      <c r="K18" s="437"/>
      <c r="L18" s="437"/>
      <c r="M18" s="437"/>
      <c r="N18" s="437"/>
      <c r="O18" s="437"/>
      <c r="P18" s="437"/>
      <c r="Q18" s="437"/>
      <c r="R18" s="437"/>
      <c r="S18" s="437"/>
      <c r="T18" s="437"/>
      <c r="U18" s="437"/>
      <c r="V18" s="437"/>
      <c r="W18" s="437"/>
      <c r="X18" s="437"/>
      <c r="Y18" s="437"/>
      <c r="Z18" s="437"/>
      <c r="AA18" s="437"/>
      <c r="AB18" s="437"/>
      <c r="AC18" s="437"/>
      <c r="AD18" s="438"/>
    </row>
    <row r="19" spans="1:35" customFormat="1" ht="15" customHeight="1">
      <c r="A19" s="198"/>
      <c r="B19" s="439" t="s">
        <v>5072</v>
      </c>
      <c r="C19" s="440"/>
      <c r="D19" s="440"/>
      <c r="E19" s="440"/>
      <c r="F19" s="440"/>
      <c r="G19" s="440"/>
      <c r="H19" s="440"/>
      <c r="I19" s="440"/>
      <c r="J19" s="440"/>
      <c r="K19" s="440"/>
      <c r="L19" s="440"/>
      <c r="M19" s="440"/>
      <c r="N19" s="440"/>
      <c r="O19" s="440"/>
      <c r="P19" s="440"/>
      <c r="Q19" s="440"/>
      <c r="R19" s="440"/>
      <c r="S19" s="440"/>
      <c r="T19" s="440"/>
      <c r="U19" s="440"/>
      <c r="V19" s="440"/>
      <c r="W19" s="440"/>
      <c r="X19" s="440"/>
      <c r="Y19" s="440"/>
      <c r="Z19" s="440"/>
      <c r="AA19" s="440"/>
      <c r="AB19" s="440"/>
      <c r="AC19" s="440"/>
      <c r="AD19" s="441"/>
    </row>
    <row r="20" spans="1:35" customFormat="1" ht="36" customHeight="1">
      <c r="A20" s="211"/>
      <c r="B20" s="209"/>
      <c r="C20" s="442" t="s">
        <v>5091</v>
      </c>
      <c r="D20" s="442"/>
      <c r="E20" s="442"/>
      <c r="F20" s="442"/>
      <c r="G20" s="442"/>
      <c r="H20" s="442"/>
      <c r="I20" s="442"/>
      <c r="J20" s="442"/>
      <c r="K20" s="442"/>
      <c r="L20" s="442"/>
      <c r="M20" s="442"/>
      <c r="N20" s="442"/>
      <c r="O20" s="442"/>
      <c r="P20" s="442"/>
      <c r="Q20" s="442"/>
      <c r="R20" s="442"/>
      <c r="S20" s="442"/>
      <c r="T20" s="442"/>
      <c r="U20" s="442"/>
      <c r="V20" s="442"/>
      <c r="W20" s="442"/>
      <c r="X20" s="442"/>
      <c r="Y20" s="442"/>
      <c r="Z20" s="442"/>
      <c r="AA20" s="442"/>
      <c r="AB20" s="442"/>
      <c r="AC20" s="442"/>
      <c r="AD20" s="443"/>
      <c r="AF20" s="197" t="s">
        <v>5092</v>
      </c>
      <c r="AG20" t="s">
        <v>5093</v>
      </c>
      <c r="AH20" s="38"/>
    </row>
    <row r="21" spans="1:35" customFormat="1" ht="15" customHeight="1">
      <c r="A21" s="211"/>
      <c r="B21" s="225"/>
      <c r="C21" s="204"/>
      <c r="D21" s="204"/>
      <c r="E21" s="204"/>
      <c r="F21" s="204"/>
      <c r="G21" s="204"/>
      <c r="H21" s="204"/>
      <c r="I21" s="204"/>
      <c r="J21" s="204"/>
      <c r="K21" s="204"/>
      <c r="L21" s="204"/>
      <c r="M21" s="204"/>
      <c r="N21" s="204"/>
      <c r="O21" s="204"/>
      <c r="P21" s="204"/>
      <c r="Q21" s="204"/>
      <c r="R21" s="204"/>
      <c r="S21" s="204"/>
      <c r="T21" s="204"/>
      <c r="U21" s="204"/>
      <c r="V21" s="204"/>
      <c r="W21" s="204"/>
      <c r="X21" s="204"/>
      <c r="Y21" s="204"/>
      <c r="Z21" s="204"/>
      <c r="AA21" s="204"/>
      <c r="AB21" s="204"/>
      <c r="AC21" s="204"/>
      <c r="AD21" s="204"/>
      <c r="AF21" s="226">
        <f>CNGE_2025_M1_Secc10_Sub1!C27</f>
        <v>0</v>
      </c>
      <c r="AG21" s="226">
        <f>CNGE_2025_M1_Secc10_Sub1!AI27</f>
        <v>0</v>
      </c>
      <c r="AH21" s="38"/>
    </row>
    <row r="22" spans="1:35" customFormat="1" ht="24" customHeight="1">
      <c r="A22" s="227" t="s">
        <v>5094</v>
      </c>
      <c r="B22" s="425" t="s">
        <v>5095</v>
      </c>
      <c r="C22" s="425"/>
      <c r="D22" s="425"/>
      <c r="E22" s="425"/>
      <c r="F22" s="425"/>
      <c r="G22" s="425"/>
      <c r="H22" s="425"/>
      <c r="I22" s="425"/>
      <c r="J22" s="425"/>
      <c r="K22" s="425"/>
      <c r="L22" s="425"/>
      <c r="M22" s="425"/>
      <c r="N22" s="425"/>
      <c r="O22" s="425"/>
      <c r="P22" s="425"/>
      <c r="Q22" s="425"/>
      <c r="R22" s="425"/>
      <c r="S22" s="425"/>
      <c r="T22" s="425"/>
      <c r="U22" s="425"/>
      <c r="V22" s="425"/>
      <c r="W22" s="425"/>
      <c r="X22" s="425"/>
      <c r="Y22" s="425"/>
      <c r="Z22" s="425"/>
      <c r="AA22" s="425"/>
      <c r="AB22" s="425"/>
      <c r="AC22" s="425"/>
      <c r="AD22" s="425"/>
    </row>
    <row r="23" spans="1:35" customFormat="1" ht="48" customHeight="1">
      <c r="A23" s="211"/>
      <c r="B23" s="212"/>
      <c r="C23" s="409" t="s">
        <v>5096</v>
      </c>
      <c r="D23" s="409"/>
      <c r="E23" s="409"/>
      <c r="F23" s="409"/>
      <c r="G23" s="409"/>
      <c r="H23" s="409"/>
      <c r="I23" s="409"/>
      <c r="J23" s="409"/>
      <c r="K23" s="409"/>
      <c r="L23" s="409"/>
      <c r="M23" s="409"/>
      <c r="N23" s="409"/>
      <c r="O23" s="409"/>
      <c r="P23" s="409"/>
      <c r="Q23" s="409"/>
      <c r="R23" s="409"/>
      <c r="S23" s="409"/>
      <c r="T23" s="409"/>
      <c r="U23" s="409"/>
      <c r="V23" s="409"/>
      <c r="W23" s="409"/>
      <c r="X23" s="409"/>
      <c r="Y23" s="409"/>
      <c r="Z23" s="409"/>
      <c r="AA23" s="409"/>
      <c r="AB23" s="409"/>
      <c r="AC23" s="409"/>
      <c r="AD23" s="409"/>
    </row>
    <row r="24" spans="1:35" customFormat="1" ht="15" customHeight="1" thickBot="1">
      <c r="A24" s="211"/>
      <c r="B24" s="220"/>
      <c r="D24" s="220"/>
      <c r="E24" s="220"/>
      <c r="F24" s="220"/>
      <c r="G24" s="220"/>
      <c r="H24" s="220"/>
      <c r="I24" s="220"/>
      <c r="J24" s="220"/>
      <c r="K24" s="220"/>
      <c r="L24" s="220"/>
      <c r="M24" s="220"/>
      <c r="N24" s="220"/>
      <c r="O24" s="220"/>
      <c r="P24" s="220"/>
      <c r="Q24" s="220"/>
      <c r="R24" s="220"/>
      <c r="S24" s="220"/>
      <c r="T24" s="220"/>
      <c r="U24" s="220"/>
      <c r="V24" s="220"/>
      <c r="W24" s="220"/>
      <c r="X24" s="220"/>
      <c r="Y24" s="220"/>
      <c r="Z24" s="220"/>
      <c r="AA24" s="220"/>
      <c r="AB24" s="220"/>
      <c r="AC24" s="220"/>
      <c r="AD24" s="220"/>
      <c r="AG24" t="s">
        <v>5083</v>
      </c>
      <c r="AH24" t="s">
        <v>5084</v>
      </c>
      <c r="AI24" t="s">
        <v>5097</v>
      </c>
    </row>
    <row r="25" spans="1:35" customFormat="1" ht="15" customHeight="1" thickBot="1">
      <c r="A25" s="211"/>
      <c r="B25" s="220"/>
      <c r="C25" s="444"/>
      <c r="D25" s="445"/>
      <c r="E25" s="445"/>
      <c r="F25" s="446"/>
      <c r="G25" s="228" t="s">
        <v>5098</v>
      </c>
      <c r="H25" s="220"/>
      <c r="I25" s="220"/>
      <c r="J25" s="220"/>
      <c r="K25" s="220"/>
      <c r="L25" s="220"/>
      <c r="M25" s="220"/>
      <c r="N25" s="220"/>
      <c r="O25" s="220"/>
      <c r="P25" s="220"/>
      <c r="Q25" s="220"/>
      <c r="R25" s="220"/>
      <c r="S25" s="220"/>
      <c r="T25" s="220"/>
      <c r="U25" s="220"/>
      <c r="V25" s="220"/>
      <c r="W25" s="220"/>
      <c r="X25" s="220"/>
      <c r="Y25" s="220"/>
      <c r="Z25" s="220"/>
      <c r="AA25" s="220"/>
      <c r="AB25" s="220"/>
      <c r="AC25" s="220"/>
      <c r="AD25" s="220"/>
      <c r="AG25" s="216">
        <f>IF(AND($AF$21=1,$AG$21&gt;0,$AG$21&lt;&gt;"NS",$AG$21&lt;&gt;"NA"),IF(COUNTA(C25)=1,0,1),0)</f>
        <v>0</v>
      </c>
      <c r="AH25" s="216">
        <f>IF(OR($AF$21&lt;&gt;1,$AG$21=0,$AG$21="NS",$AG$21="NA"),IF(COUNTA(C25)=0,0,1),0)</f>
        <v>0</v>
      </c>
      <c r="AI25" s="216" cm="1">
        <f t="array" ref="AI25">IF(OR(C25={"NS","NA"},AG21={"NS","NA"}),0,IF(C25&gt;=AG21,0,1))</f>
        <v>0</v>
      </c>
    </row>
    <row r="26" spans="1:35" customFormat="1" ht="15" customHeight="1">
      <c r="A26" s="211"/>
      <c r="B26" s="220"/>
      <c r="C26" s="229"/>
      <c r="D26" s="229"/>
      <c r="E26" s="229"/>
      <c r="F26" s="229"/>
      <c r="G26" s="220"/>
      <c r="H26" s="220"/>
      <c r="I26" s="220"/>
      <c r="J26" s="220"/>
      <c r="K26" s="220"/>
      <c r="L26" s="220"/>
      <c r="M26" s="220"/>
      <c r="N26" s="220"/>
      <c r="O26" s="220"/>
      <c r="P26" s="220"/>
      <c r="Q26" s="220"/>
      <c r="R26" s="220"/>
      <c r="S26" s="220"/>
      <c r="T26" s="220"/>
      <c r="U26" s="220"/>
      <c r="V26" s="220"/>
      <c r="W26" s="220"/>
      <c r="X26" s="220"/>
      <c r="Y26" s="220"/>
      <c r="Z26" s="220"/>
      <c r="AA26" s="220"/>
      <c r="AB26" s="220"/>
      <c r="AC26" s="220"/>
      <c r="AD26" s="220"/>
    </row>
    <row r="27" spans="1:35" customFormat="1" ht="24.95" customHeight="1">
      <c r="A27" s="211"/>
      <c r="B27" s="220"/>
      <c r="C27" s="405" t="s">
        <v>5086</v>
      </c>
      <c r="D27" s="405"/>
      <c r="E27" s="405"/>
      <c r="F27" s="405"/>
      <c r="G27" s="405"/>
      <c r="H27" s="405"/>
      <c r="I27" s="405"/>
      <c r="J27" s="405"/>
      <c r="K27" s="405"/>
      <c r="L27" s="405"/>
      <c r="M27" s="405"/>
      <c r="N27" s="405"/>
      <c r="O27" s="405"/>
      <c r="P27" s="405"/>
      <c r="Q27" s="405"/>
      <c r="R27" s="405"/>
      <c r="S27" s="405"/>
      <c r="T27" s="405"/>
      <c r="U27" s="405"/>
      <c r="V27" s="405"/>
      <c r="W27" s="405"/>
      <c r="X27" s="405"/>
      <c r="Y27" s="405"/>
      <c r="Z27" s="405"/>
      <c r="AA27" s="405"/>
      <c r="AB27" s="405"/>
      <c r="AC27" s="405"/>
      <c r="AD27" s="405"/>
    </row>
    <row r="28" spans="1:35" customFormat="1" ht="60" customHeight="1">
      <c r="A28" s="211"/>
      <c r="B28" s="220"/>
      <c r="C28" s="435"/>
      <c r="D28" s="435"/>
      <c r="E28" s="435"/>
      <c r="F28" s="435"/>
      <c r="G28" s="435"/>
      <c r="H28" s="435"/>
      <c r="I28" s="435"/>
      <c r="J28" s="435"/>
      <c r="K28" s="435"/>
      <c r="L28" s="435"/>
      <c r="M28" s="435"/>
      <c r="N28" s="435"/>
      <c r="O28" s="435"/>
      <c r="P28" s="435"/>
      <c r="Q28" s="435"/>
      <c r="R28" s="435"/>
      <c r="S28" s="435"/>
      <c r="T28" s="435"/>
      <c r="U28" s="435"/>
      <c r="V28" s="435"/>
      <c r="W28" s="435"/>
      <c r="X28" s="435"/>
      <c r="Y28" s="435"/>
      <c r="Z28" s="435"/>
      <c r="AA28" s="435"/>
      <c r="AB28" s="435"/>
      <c r="AC28" s="435"/>
      <c r="AD28" s="435"/>
    </row>
    <row r="29" spans="1:35" customFormat="1" ht="15" customHeight="1">
      <c r="A29" s="211"/>
      <c r="B29" s="392" t="str">
        <f>IF(AG25=0,"","Favor de ingresar toda la información requerida en la pregunta")</f>
        <v/>
      </c>
      <c r="C29" s="392"/>
      <c r="D29" s="392"/>
      <c r="E29" s="392"/>
      <c r="F29" s="392"/>
      <c r="G29" s="392"/>
      <c r="H29" s="392"/>
      <c r="I29" s="392"/>
      <c r="J29" s="392"/>
      <c r="K29" s="392"/>
      <c r="L29" s="392"/>
      <c r="M29" s="392"/>
      <c r="N29" s="392"/>
      <c r="O29" s="392"/>
      <c r="P29" s="392"/>
      <c r="Q29" s="392"/>
      <c r="R29" s="392"/>
      <c r="S29" s="392"/>
      <c r="T29" s="392"/>
      <c r="U29" s="392"/>
      <c r="V29" s="392"/>
      <c r="W29" s="392"/>
      <c r="X29" s="392"/>
      <c r="Y29" s="392"/>
      <c r="Z29" s="392"/>
      <c r="AA29" s="392"/>
      <c r="AB29" s="392"/>
      <c r="AC29" s="392"/>
      <c r="AD29" s="392"/>
      <c r="AE29" s="392"/>
    </row>
    <row r="30" spans="1:35" customFormat="1" ht="15" customHeight="1">
      <c r="A30" s="211"/>
      <c r="B30" s="393" t="str">
        <f>IF(COUNTIF(C25,"NS")&lt;&gt;0,"Alerta: debido a que cuenta con registros NS, debe proporcionar una justificación en el area de comentarios al final de la pregunta","")</f>
        <v/>
      </c>
      <c r="C30" s="393"/>
      <c r="D30" s="393"/>
      <c r="E30" s="393"/>
      <c r="F30" s="393"/>
      <c r="G30" s="393"/>
      <c r="H30" s="393"/>
      <c r="I30" s="393"/>
      <c r="J30" s="393"/>
      <c r="K30" s="393"/>
      <c r="L30" s="393"/>
      <c r="M30" s="393"/>
      <c r="N30" s="393"/>
      <c r="O30" s="393"/>
      <c r="P30" s="393"/>
      <c r="Q30" s="393"/>
      <c r="R30" s="393"/>
      <c r="S30" s="393"/>
      <c r="T30" s="393"/>
      <c r="U30" s="393"/>
      <c r="V30" s="393"/>
      <c r="W30" s="393"/>
      <c r="X30" s="393"/>
      <c r="Y30" s="393"/>
      <c r="Z30" s="393"/>
      <c r="AA30" s="393"/>
      <c r="AB30" s="393"/>
      <c r="AC30" s="393"/>
      <c r="AD30" s="393"/>
      <c r="AE30" s="393"/>
    </row>
    <row r="31" spans="1:35" customFormat="1" ht="15" customHeight="1">
      <c r="A31" s="211"/>
      <c r="B31" s="394" t="str">
        <f>IF(AH25&gt;0,"Revise la información capturada, ya que tiene datos ingresados en celdas que están sombreadas","")</f>
        <v/>
      </c>
      <c r="C31" s="394"/>
      <c r="D31" s="394"/>
      <c r="E31" s="394"/>
      <c r="F31" s="394"/>
      <c r="G31" s="394"/>
      <c r="H31" s="394"/>
      <c r="I31" s="394"/>
      <c r="J31" s="394"/>
      <c r="K31" s="394"/>
      <c r="L31" s="394"/>
      <c r="M31" s="394"/>
      <c r="N31" s="394"/>
      <c r="O31" s="394"/>
      <c r="P31" s="394"/>
      <c r="Q31" s="394"/>
      <c r="R31" s="394"/>
      <c r="S31" s="394"/>
      <c r="T31" s="394"/>
      <c r="U31" s="394"/>
      <c r="V31" s="394"/>
      <c r="W31" s="394"/>
      <c r="X31" s="394"/>
      <c r="Y31" s="394"/>
      <c r="Z31" s="394"/>
      <c r="AA31" s="394"/>
      <c r="AB31" s="394"/>
      <c r="AC31" s="394"/>
      <c r="AD31" s="394"/>
      <c r="AE31" s="394"/>
    </row>
    <row r="32" spans="1:35" customFormat="1" ht="15" customHeight="1">
      <c r="A32" s="211"/>
      <c r="B32" s="427" t="str">
        <f>IF(AI25&gt;0,"Alerta: debe de proporcionar una justificación de acuerdo a lo establecido en la instrucción 1","")</f>
        <v/>
      </c>
      <c r="C32" s="427"/>
      <c r="D32" s="427"/>
      <c r="E32" s="427"/>
      <c r="F32" s="427"/>
      <c r="G32" s="427"/>
      <c r="H32" s="427"/>
      <c r="I32" s="427"/>
      <c r="J32" s="427"/>
      <c r="K32" s="427"/>
      <c r="L32" s="427"/>
      <c r="M32" s="427"/>
      <c r="N32" s="427"/>
      <c r="O32" s="427"/>
      <c r="P32" s="427"/>
      <c r="Q32" s="427"/>
      <c r="R32" s="427"/>
      <c r="S32" s="427"/>
      <c r="T32" s="427"/>
      <c r="U32" s="427"/>
      <c r="V32" s="427"/>
      <c r="W32" s="427"/>
      <c r="X32" s="427"/>
      <c r="Y32" s="427"/>
      <c r="Z32" s="427"/>
      <c r="AA32" s="427"/>
      <c r="AB32" s="427"/>
      <c r="AC32" s="427"/>
      <c r="AD32" s="427"/>
      <c r="AE32" s="427"/>
    </row>
    <row r="33" spans="1:90" customFormat="1" ht="15" customHeight="1">
      <c r="A33" s="211"/>
      <c r="B33" s="225"/>
      <c r="C33" s="204"/>
      <c r="D33" s="204"/>
      <c r="E33" s="204"/>
      <c r="F33" s="204"/>
      <c r="G33" s="204"/>
      <c r="H33" s="204"/>
      <c r="I33" s="204"/>
      <c r="J33" s="204"/>
      <c r="K33" s="204"/>
      <c r="L33" s="204"/>
      <c r="M33" s="204"/>
      <c r="N33" s="204"/>
      <c r="O33" s="204"/>
      <c r="P33" s="204"/>
      <c r="Q33" s="204"/>
      <c r="R33" s="204"/>
      <c r="S33" s="204"/>
      <c r="T33" s="204"/>
      <c r="U33" s="204"/>
      <c r="V33" s="204"/>
      <c r="W33" s="204"/>
      <c r="X33" s="204"/>
      <c r="Y33" s="204"/>
      <c r="Z33" s="204"/>
      <c r="AA33" s="204"/>
      <c r="AB33" s="204"/>
      <c r="AC33" s="204"/>
      <c r="AD33" s="204"/>
    </row>
    <row r="34" spans="1:90" customFormat="1" ht="15" customHeight="1">
      <c r="A34" s="211"/>
      <c r="B34" s="222"/>
      <c r="C34" s="222"/>
      <c r="D34" s="222"/>
      <c r="E34" s="222"/>
      <c r="F34" s="222"/>
      <c r="G34" s="222"/>
      <c r="H34" s="222"/>
      <c r="I34" s="222"/>
      <c r="J34" s="222"/>
      <c r="K34" s="222"/>
      <c r="L34" s="222"/>
      <c r="M34" s="222"/>
      <c r="N34" s="222"/>
      <c r="O34" s="222"/>
      <c r="P34" s="222"/>
      <c r="Q34" s="222"/>
      <c r="R34" s="222"/>
      <c r="S34" s="222"/>
      <c r="T34" s="222"/>
      <c r="U34" s="222"/>
      <c r="V34" s="222"/>
      <c r="W34" s="222"/>
      <c r="X34" s="222"/>
      <c r="Y34" s="222"/>
      <c r="Z34" s="222"/>
      <c r="AA34" s="222"/>
      <c r="AB34" s="222"/>
      <c r="AC34" s="222"/>
      <c r="AD34" s="222"/>
    </row>
    <row r="35" spans="1:90" customFormat="1" ht="24" customHeight="1">
      <c r="A35" s="211" t="s">
        <v>5099</v>
      </c>
      <c r="B35" s="425" t="s">
        <v>5100</v>
      </c>
      <c r="C35" s="425"/>
      <c r="D35" s="425"/>
      <c r="E35" s="425"/>
      <c r="F35" s="425"/>
      <c r="G35" s="425"/>
      <c r="H35" s="425"/>
      <c r="I35" s="425"/>
      <c r="J35" s="425"/>
      <c r="K35" s="425"/>
      <c r="L35" s="425"/>
      <c r="M35" s="425"/>
      <c r="N35" s="425"/>
      <c r="O35" s="425"/>
      <c r="P35" s="425"/>
      <c r="Q35" s="425"/>
      <c r="R35" s="425"/>
      <c r="S35" s="425"/>
      <c r="T35" s="425"/>
      <c r="U35" s="425"/>
      <c r="V35" s="425"/>
      <c r="W35" s="425"/>
      <c r="X35" s="425"/>
      <c r="Y35" s="425"/>
      <c r="Z35" s="425"/>
      <c r="AA35" s="425"/>
      <c r="AB35" s="425"/>
      <c r="AC35" s="425"/>
      <c r="AD35" s="425"/>
    </row>
    <row r="36" spans="1:90" customFormat="1" ht="15" customHeight="1">
      <c r="A36" s="211"/>
      <c r="B36" s="212"/>
      <c r="C36" s="402" t="s">
        <v>5101</v>
      </c>
      <c r="D36" s="402"/>
      <c r="E36" s="402"/>
      <c r="F36" s="402"/>
      <c r="G36" s="402"/>
      <c r="H36" s="402"/>
      <c r="I36" s="402"/>
      <c r="J36" s="402"/>
      <c r="K36" s="402"/>
      <c r="L36" s="402"/>
      <c r="M36" s="402"/>
      <c r="N36" s="402"/>
      <c r="O36" s="402"/>
      <c r="P36" s="402"/>
      <c r="Q36" s="402"/>
      <c r="R36" s="402"/>
      <c r="S36" s="402"/>
      <c r="T36" s="402"/>
      <c r="U36" s="402"/>
      <c r="V36" s="402"/>
      <c r="W36" s="402"/>
      <c r="X36" s="402"/>
      <c r="Y36" s="402"/>
      <c r="Z36" s="402"/>
      <c r="AA36" s="402"/>
      <c r="AB36" s="402"/>
      <c r="AC36" s="402"/>
      <c r="AD36" s="402"/>
    </row>
    <row r="37" spans="1:90" customFormat="1" ht="24" customHeight="1">
      <c r="A37" s="211"/>
      <c r="B37" s="212"/>
      <c r="C37" s="405" t="s">
        <v>5102</v>
      </c>
      <c r="D37" s="405"/>
      <c r="E37" s="405"/>
      <c r="F37" s="405"/>
      <c r="G37" s="405"/>
      <c r="H37" s="405"/>
      <c r="I37" s="405"/>
      <c r="J37" s="405"/>
      <c r="K37" s="405"/>
      <c r="L37" s="405"/>
      <c r="M37" s="405"/>
      <c r="N37" s="405"/>
      <c r="O37" s="405"/>
      <c r="P37" s="405"/>
      <c r="Q37" s="405"/>
      <c r="R37" s="405"/>
      <c r="S37" s="405"/>
      <c r="T37" s="405"/>
      <c r="U37" s="405"/>
      <c r="V37" s="405"/>
      <c r="W37" s="405"/>
      <c r="X37" s="405"/>
      <c r="Y37" s="405"/>
      <c r="Z37" s="405"/>
      <c r="AA37" s="405"/>
      <c r="AB37" s="405"/>
      <c r="AC37" s="405"/>
      <c r="AD37" s="405"/>
    </row>
    <row r="38" spans="1:90" customFormat="1" ht="15" customHeight="1">
      <c r="A38" s="211"/>
      <c r="B38" s="212"/>
      <c r="C38" s="405" t="s">
        <v>5103</v>
      </c>
      <c r="D38" s="405"/>
      <c r="E38" s="405"/>
      <c r="F38" s="405"/>
      <c r="G38" s="405"/>
      <c r="H38" s="405"/>
      <c r="I38" s="405"/>
      <c r="J38" s="405"/>
      <c r="K38" s="405"/>
      <c r="L38" s="405"/>
      <c r="M38" s="405"/>
      <c r="N38" s="405"/>
      <c r="O38" s="405"/>
      <c r="P38" s="405"/>
      <c r="Q38" s="405"/>
      <c r="R38" s="405"/>
      <c r="S38" s="405"/>
      <c r="T38" s="405"/>
      <c r="U38" s="405"/>
      <c r="V38" s="405"/>
      <c r="W38" s="405"/>
      <c r="X38" s="405"/>
      <c r="Y38" s="405"/>
      <c r="Z38" s="405"/>
      <c r="AA38" s="405"/>
      <c r="AB38" s="405"/>
      <c r="AC38" s="405"/>
      <c r="AD38" s="405"/>
    </row>
    <row r="39" spans="1:90" customFormat="1" ht="36" customHeight="1">
      <c r="A39" s="211"/>
      <c r="B39" s="212"/>
      <c r="C39" s="405" t="s">
        <v>5104</v>
      </c>
      <c r="D39" s="405"/>
      <c r="E39" s="405"/>
      <c r="F39" s="405"/>
      <c r="G39" s="405"/>
      <c r="H39" s="405"/>
      <c r="I39" s="405"/>
      <c r="J39" s="405"/>
      <c r="K39" s="405"/>
      <c r="L39" s="405"/>
      <c r="M39" s="405"/>
      <c r="N39" s="405"/>
      <c r="O39" s="405"/>
      <c r="P39" s="405"/>
      <c r="Q39" s="405"/>
      <c r="R39" s="405"/>
      <c r="S39" s="405"/>
      <c r="T39" s="405"/>
      <c r="U39" s="405"/>
      <c r="V39" s="405"/>
      <c r="W39" s="405"/>
      <c r="X39" s="405"/>
      <c r="Y39" s="405"/>
      <c r="Z39" s="405"/>
      <c r="AA39" s="405"/>
      <c r="AB39" s="405"/>
      <c r="AC39" s="405"/>
      <c r="AD39" s="405"/>
    </row>
    <row r="40" spans="1:90" s="196" customFormat="1" ht="24" customHeight="1">
      <c r="A40" s="199"/>
      <c r="B40" s="204"/>
      <c r="C40" s="409" t="s">
        <v>5105</v>
      </c>
      <c r="D40" s="409"/>
      <c r="E40" s="409"/>
      <c r="F40" s="409"/>
      <c r="G40" s="409"/>
      <c r="H40" s="409"/>
      <c r="I40" s="409"/>
      <c r="J40" s="409"/>
      <c r="K40" s="409"/>
      <c r="L40" s="409"/>
      <c r="M40" s="409"/>
      <c r="N40" s="409"/>
      <c r="O40" s="409"/>
      <c r="P40" s="409"/>
      <c r="Q40" s="409"/>
      <c r="R40" s="409"/>
      <c r="S40" s="409"/>
      <c r="T40" s="409"/>
      <c r="U40" s="409"/>
      <c r="V40" s="409"/>
      <c r="W40" s="409"/>
      <c r="X40" s="409"/>
      <c r="Y40" s="409"/>
      <c r="Z40" s="409"/>
      <c r="AA40" s="409"/>
      <c r="AB40" s="409"/>
      <c r="AC40" s="409"/>
      <c r="AD40" s="409"/>
    </row>
    <row r="41" spans="1:90" customFormat="1" ht="15" customHeight="1">
      <c r="A41" s="211"/>
      <c r="B41" s="220"/>
      <c r="C41" s="432" t="s">
        <v>5106</v>
      </c>
      <c r="D41" s="432"/>
      <c r="E41" s="432"/>
      <c r="F41" s="432"/>
      <c r="G41" s="432"/>
      <c r="H41" s="432"/>
      <c r="I41" s="432"/>
      <c r="J41" s="432"/>
      <c r="K41" s="432"/>
      <c r="L41" s="432"/>
      <c r="M41" s="432"/>
      <c r="N41" s="432"/>
      <c r="O41" s="432"/>
      <c r="P41" s="432"/>
      <c r="Q41" s="432"/>
      <c r="R41" s="432"/>
      <c r="S41" s="432"/>
      <c r="T41" s="432"/>
      <c r="U41" s="432"/>
      <c r="V41" s="432"/>
      <c r="W41" s="432"/>
      <c r="X41" s="432"/>
      <c r="Y41" s="432"/>
      <c r="Z41" s="432"/>
      <c r="AA41" s="432"/>
      <c r="AB41" s="432"/>
      <c r="AC41" s="432"/>
      <c r="AD41" s="432"/>
    </row>
    <row r="42" spans="1:90" customFormat="1" ht="15" customHeight="1">
      <c r="A42" s="211"/>
      <c r="B42" s="220"/>
      <c r="C42" s="220"/>
      <c r="D42" s="220"/>
      <c r="E42" s="220"/>
      <c r="F42" s="220"/>
      <c r="G42" s="220"/>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row>
    <row r="43" spans="1:90" customFormat="1" ht="15" customHeight="1">
      <c r="A43" s="211"/>
      <c r="B43" s="220"/>
      <c r="C43" s="220"/>
      <c r="D43" s="220"/>
      <c r="E43" s="220"/>
      <c r="F43" s="220"/>
      <c r="G43" s="220"/>
      <c r="H43" s="220"/>
      <c r="I43" s="220"/>
      <c r="J43" s="220"/>
      <c r="K43" s="220"/>
      <c r="L43" s="220"/>
      <c r="M43" s="220"/>
      <c r="N43" s="220"/>
      <c r="O43" s="220"/>
      <c r="P43" s="220"/>
      <c r="Q43" s="220"/>
      <c r="R43" s="220"/>
      <c r="S43" s="220"/>
      <c r="T43" s="220"/>
      <c r="U43" s="220"/>
      <c r="V43" s="220"/>
      <c r="W43" s="220"/>
      <c r="X43" s="220"/>
      <c r="Y43" s="220"/>
      <c r="Z43" s="220"/>
      <c r="AA43" s="434" t="s">
        <v>5107</v>
      </c>
      <c r="AB43" s="434"/>
      <c r="AC43" s="434"/>
      <c r="AD43" s="434"/>
    </row>
    <row r="44" spans="1:90" customFormat="1" ht="15" customHeight="1">
      <c r="A44" s="211"/>
      <c r="B44" s="220"/>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G44" t="s">
        <v>5083</v>
      </c>
      <c r="AH44" t="s">
        <v>5084</v>
      </c>
      <c r="AI44" t="s">
        <v>5108</v>
      </c>
      <c r="AJ44" t="s">
        <v>5109</v>
      </c>
      <c r="AK44" s="22"/>
      <c r="AL44" s="22"/>
      <c r="AM44" s="230" t="s">
        <v>5110</v>
      </c>
      <c r="AN44" s="22"/>
      <c r="AO44" s="22"/>
      <c r="AP44" s="22"/>
      <c r="AQ44" s="22"/>
      <c r="AR44" s="22"/>
      <c r="AS44" s="22"/>
      <c r="AT44" s="22"/>
      <c r="AU44" s="22"/>
      <c r="AV44" s="22"/>
      <c r="AW44" s="22"/>
      <c r="AX44" s="22"/>
      <c r="AY44" s="22"/>
      <c r="AZ44" s="22"/>
      <c r="BA44" s="22"/>
      <c r="BB44" s="22"/>
      <c r="BC44" s="22"/>
      <c r="BD44" s="22"/>
      <c r="BE44" s="22"/>
      <c r="BF44" s="22"/>
      <c r="BG44" s="22"/>
      <c r="BH44" s="22"/>
      <c r="BI44" s="22"/>
      <c r="BJ44" s="22"/>
      <c r="BK44" s="22"/>
      <c r="BL44" s="22"/>
      <c r="BM44" s="22"/>
      <c r="BN44" s="22"/>
      <c r="BO44" s="22"/>
      <c r="BP44" s="22"/>
      <c r="BQ44" s="22"/>
      <c r="BR44" s="22"/>
      <c r="BS44" s="22"/>
      <c r="BT44" s="22"/>
      <c r="BU44" s="22"/>
      <c r="BV44" s="22"/>
      <c r="BW44" s="22"/>
      <c r="BX44" s="22"/>
      <c r="BY44" s="22"/>
      <c r="BZ44" s="22"/>
      <c r="CA44" s="22"/>
      <c r="CB44" s="22"/>
      <c r="CC44" s="22"/>
      <c r="CD44" s="22"/>
      <c r="CE44" s="22"/>
      <c r="CF44" s="22"/>
      <c r="CG44" s="22"/>
      <c r="CH44" s="22"/>
      <c r="CI44" s="22"/>
      <c r="CJ44" s="22"/>
    </row>
    <row r="45" spans="1:90" customFormat="1" ht="24" customHeight="1">
      <c r="A45" s="211"/>
      <c r="B45" s="220"/>
      <c r="C45" s="412" t="s">
        <v>5111</v>
      </c>
      <c r="D45" s="413"/>
      <c r="E45" s="413"/>
      <c r="F45" s="413"/>
      <c r="G45" s="413"/>
      <c r="H45" s="413"/>
      <c r="I45" s="414"/>
      <c r="J45" s="412" t="s">
        <v>5112</v>
      </c>
      <c r="K45" s="414"/>
      <c r="L45" s="412" t="s">
        <v>5113</v>
      </c>
      <c r="M45" s="413"/>
      <c r="N45" s="413"/>
      <c r="O45" s="413"/>
      <c r="P45" s="413"/>
      <c r="Q45" s="413"/>
      <c r="R45" s="413"/>
      <c r="S45" s="413"/>
      <c r="T45" s="413"/>
      <c r="U45" s="413"/>
      <c r="V45" s="413"/>
      <c r="W45" s="413"/>
      <c r="X45" s="414"/>
      <c r="Y45" s="412" t="s">
        <v>5114</v>
      </c>
      <c r="Z45" s="413"/>
      <c r="AA45" s="413"/>
      <c r="AB45" s="413"/>
      <c r="AC45" s="413"/>
      <c r="AD45" s="414"/>
      <c r="AG45" s="216">
        <f>IF(AND($AF$21=1,$AG$21&gt;0,$AG$21&lt;&gt;"NS",$AG$21&lt;&gt;"NA",$C$25&gt;0,$C$25&lt;&gt;"NS",$C$25&lt;&gt;"NA"),IF(COUNTA(Y46:AD97)=52,0,1),0)</f>
        <v>0</v>
      </c>
      <c r="AH45" s="216">
        <f>IF(OR($AF$21&lt;&gt;1,$AG$21=0,$AG$21="NS",$AG$21="NA",$C$25=0,$C$25="NS",$C$25="NA"),IF(COUNTA(Y46:AD97)=0,0,1),0)</f>
        <v>0</v>
      </c>
      <c r="AI45" s="216">
        <f>IF(OR($AF$21&lt;&gt;1,$AG$21=0,$AG$21="NS",$AG$21="NA",$C$25=0,$C$25="NS",$C$25="NA"),0,IF(Y98=C25,0,1))</f>
        <v>0</v>
      </c>
      <c r="AJ45" s="196"/>
      <c r="AK45" s="22"/>
      <c r="AL45" s="22"/>
      <c r="AM45" s="231">
        <f>$Y$46</f>
        <v>0</v>
      </c>
      <c r="AN45" s="231">
        <f>$Y$47</f>
        <v>0</v>
      </c>
      <c r="AO45" s="231">
        <f>$Y$48</f>
        <v>0</v>
      </c>
      <c r="AP45" s="231">
        <f>$Y$49</f>
        <v>0</v>
      </c>
      <c r="AQ45" s="231">
        <f>$Y$50</f>
        <v>0</v>
      </c>
      <c r="AR45" s="231">
        <f>$Y$51</f>
        <v>0</v>
      </c>
      <c r="AS45" s="231">
        <f>$Y$52</f>
        <v>0</v>
      </c>
      <c r="AT45" s="231">
        <f>$Y$53</f>
        <v>0</v>
      </c>
      <c r="AU45" s="231">
        <f>$Y$54</f>
        <v>0</v>
      </c>
      <c r="AV45" s="231">
        <f>$Y$55</f>
        <v>0</v>
      </c>
      <c r="AW45" s="231">
        <f>$Y$56</f>
        <v>0</v>
      </c>
      <c r="AX45" s="231">
        <f>$Y$57</f>
        <v>0</v>
      </c>
      <c r="AY45" s="231">
        <f>$Y$58</f>
        <v>0</v>
      </c>
      <c r="AZ45" s="231">
        <f>$Y$59</f>
        <v>0</v>
      </c>
      <c r="BA45" s="231">
        <f>$Y$60</f>
        <v>0</v>
      </c>
      <c r="BB45" s="231">
        <f>$Y$61</f>
        <v>0</v>
      </c>
      <c r="BC45" s="231">
        <f>$Y$62</f>
        <v>0</v>
      </c>
      <c r="BD45" s="231">
        <f>$Y$63</f>
        <v>0</v>
      </c>
      <c r="BE45" s="231">
        <f>$Y$64</f>
        <v>0</v>
      </c>
      <c r="BF45" s="231">
        <f>$Y$65</f>
        <v>0</v>
      </c>
      <c r="BG45" s="231">
        <f>$Y$66</f>
        <v>0</v>
      </c>
      <c r="BH45" s="231">
        <f>$Y$67</f>
        <v>0</v>
      </c>
      <c r="BI45" s="231">
        <f>$Y$68</f>
        <v>0</v>
      </c>
      <c r="BJ45" s="231">
        <f>$Y$69</f>
        <v>0</v>
      </c>
      <c r="BK45" s="231">
        <f>$Y$70</f>
        <v>0</v>
      </c>
      <c r="BL45" s="231">
        <f>$Y$71</f>
        <v>0</v>
      </c>
      <c r="BM45" s="231">
        <f>$Y$72</f>
        <v>0</v>
      </c>
      <c r="BN45" s="231">
        <f>$Y$73</f>
        <v>0</v>
      </c>
      <c r="BO45" s="231">
        <f>$Y$74</f>
        <v>0</v>
      </c>
      <c r="BP45" s="231">
        <f>$Y$75</f>
        <v>0</v>
      </c>
      <c r="BQ45" s="231">
        <f>$Y$76</f>
        <v>0</v>
      </c>
      <c r="BR45" s="231">
        <f>$Y$77</f>
        <v>0</v>
      </c>
      <c r="BS45" s="231">
        <f>$Y$78</f>
        <v>0</v>
      </c>
      <c r="BT45" s="231">
        <f>$Y$79</f>
        <v>0</v>
      </c>
      <c r="BU45" s="231">
        <f>$Y$80</f>
        <v>0</v>
      </c>
      <c r="BV45" s="231">
        <f>$Y$81</f>
        <v>0</v>
      </c>
      <c r="BW45" s="231">
        <f>$Y$82</f>
        <v>0</v>
      </c>
      <c r="BX45" s="231">
        <f>$Y$83</f>
        <v>0</v>
      </c>
      <c r="BY45" s="231">
        <f>$Y$84</f>
        <v>0</v>
      </c>
      <c r="BZ45" s="231">
        <f>$Y$85</f>
        <v>0</v>
      </c>
      <c r="CA45" s="231">
        <f>$Y$86</f>
        <v>0</v>
      </c>
      <c r="CB45" s="231">
        <f>$Y$87</f>
        <v>0</v>
      </c>
      <c r="CC45" s="231">
        <f>$Y$88</f>
        <v>0</v>
      </c>
      <c r="CD45" s="231">
        <f>$Y$89</f>
        <v>0</v>
      </c>
      <c r="CE45" s="231">
        <f>$Y$90</f>
        <v>0</v>
      </c>
      <c r="CF45" s="231">
        <f>$Y$91</f>
        <v>0</v>
      </c>
      <c r="CG45" s="231">
        <f>$Y$92</f>
        <v>0</v>
      </c>
      <c r="CH45" s="231">
        <f>$Y$93</f>
        <v>0</v>
      </c>
      <c r="CI45" s="231">
        <f>$Y$94</f>
        <v>0</v>
      </c>
      <c r="CJ45" s="231">
        <f>$Y$95</f>
        <v>0</v>
      </c>
      <c r="CK45" s="231">
        <f>$Y$96</f>
        <v>0</v>
      </c>
      <c r="CL45" s="231">
        <f>$Y$97</f>
        <v>0</v>
      </c>
    </row>
    <row r="46" spans="1:90" customFormat="1" ht="15" customHeight="1">
      <c r="A46" s="211"/>
      <c r="B46" s="220"/>
      <c r="C46" s="433" t="s">
        <v>5115</v>
      </c>
      <c r="D46" s="447" t="s">
        <v>5116</v>
      </c>
      <c r="E46" s="448"/>
      <c r="F46" s="448"/>
      <c r="G46" s="448"/>
      <c r="H46" s="448"/>
      <c r="I46" s="449"/>
      <c r="J46" s="456" t="s">
        <v>5117</v>
      </c>
      <c r="K46" s="457"/>
      <c r="L46" s="458" t="s">
        <v>5118</v>
      </c>
      <c r="M46" s="459"/>
      <c r="N46" s="459"/>
      <c r="O46" s="459"/>
      <c r="P46" s="459"/>
      <c r="Q46" s="459"/>
      <c r="R46" s="459"/>
      <c r="S46" s="459"/>
      <c r="T46" s="459"/>
      <c r="U46" s="459"/>
      <c r="V46" s="459"/>
      <c r="W46" s="459"/>
      <c r="X46" s="460"/>
      <c r="Y46" s="429"/>
      <c r="Z46" s="430"/>
      <c r="AA46" s="430"/>
      <c r="AB46" s="430"/>
      <c r="AC46" s="430"/>
      <c r="AD46" s="431"/>
      <c r="AG46" s="22"/>
      <c r="AH46" s="22"/>
      <c r="AI46" s="22"/>
      <c r="AJ46" s="196"/>
      <c r="AK46" s="22"/>
      <c r="AL46" s="231">
        <f>$Y$46</f>
        <v>0</v>
      </c>
      <c r="AM46" s="22"/>
      <c r="AN46" s="22"/>
      <c r="AO46" s="22"/>
      <c r="AP46" s="22"/>
      <c r="AQ46" s="22"/>
      <c r="AR46" s="22"/>
      <c r="AS46" s="22"/>
      <c r="AT46" s="22"/>
      <c r="AU46" s="22"/>
      <c r="AV46" s="22"/>
      <c r="AW46" s="22"/>
      <c r="AX46" s="22"/>
      <c r="AY46" s="22"/>
      <c r="AZ46" s="22"/>
      <c r="BA46" s="22"/>
      <c r="BB46" s="22"/>
      <c r="BC46" s="22"/>
      <c r="BD46" s="22"/>
      <c r="BE46" s="22"/>
      <c r="BF46" s="22"/>
      <c r="BG46" s="22"/>
      <c r="BH46" s="22"/>
      <c r="BI46" s="22"/>
      <c r="BJ46" s="22"/>
      <c r="BK46" s="22"/>
      <c r="BL46" s="22"/>
      <c r="BM46" s="22"/>
      <c r="BN46" s="22"/>
      <c r="BO46" s="22"/>
      <c r="BP46" s="22"/>
      <c r="BQ46" s="22"/>
      <c r="BR46" s="22"/>
      <c r="BS46" s="22"/>
      <c r="BT46" s="22"/>
      <c r="BU46" s="22"/>
      <c r="BV46" s="22"/>
      <c r="BW46" s="22"/>
      <c r="BX46" s="22"/>
      <c r="BY46" s="22"/>
      <c r="BZ46" s="22"/>
      <c r="CA46" s="22"/>
      <c r="CB46" s="22"/>
      <c r="CC46" s="22"/>
      <c r="CD46" s="22"/>
      <c r="CE46" s="22"/>
      <c r="CF46" s="22"/>
      <c r="CG46" s="22"/>
      <c r="CH46" s="22"/>
      <c r="CI46" s="22"/>
      <c r="CJ46" s="22"/>
    </row>
    <row r="47" spans="1:90" customFormat="1" ht="15" customHeight="1">
      <c r="A47" s="211"/>
      <c r="B47" s="220"/>
      <c r="C47" s="433"/>
      <c r="D47" s="450"/>
      <c r="E47" s="451"/>
      <c r="F47" s="451"/>
      <c r="G47" s="451"/>
      <c r="H47" s="451"/>
      <c r="I47" s="452"/>
      <c r="J47" s="456" t="s">
        <v>5119</v>
      </c>
      <c r="K47" s="457"/>
      <c r="L47" s="458" t="s">
        <v>5120</v>
      </c>
      <c r="M47" s="459"/>
      <c r="N47" s="459"/>
      <c r="O47" s="459"/>
      <c r="P47" s="459"/>
      <c r="Q47" s="459"/>
      <c r="R47" s="459"/>
      <c r="S47" s="459"/>
      <c r="T47" s="459"/>
      <c r="U47" s="459"/>
      <c r="V47" s="459"/>
      <c r="W47" s="459"/>
      <c r="X47" s="460"/>
      <c r="Y47" s="429"/>
      <c r="Z47" s="430"/>
      <c r="AA47" s="430"/>
      <c r="AB47" s="430"/>
      <c r="AC47" s="430"/>
      <c r="AD47" s="431"/>
      <c r="AG47" s="22"/>
      <c r="AH47" s="22"/>
      <c r="AI47" s="22"/>
      <c r="AJ47" s="196"/>
      <c r="AK47" s="22"/>
      <c r="AL47" s="231">
        <f>$Y$47</f>
        <v>0</v>
      </c>
      <c r="AM47" s="22"/>
      <c r="AN47" s="22"/>
      <c r="AO47" s="22"/>
      <c r="AP47" s="22"/>
      <c r="AQ47" s="22"/>
      <c r="AR47" s="22"/>
      <c r="AS47" s="22"/>
      <c r="AT47" s="22"/>
      <c r="AU47" s="22"/>
      <c r="AV47" s="22"/>
      <c r="AW47" s="22"/>
      <c r="AX47" s="22"/>
      <c r="AY47" s="22"/>
      <c r="AZ47" s="22"/>
      <c r="BA47" s="22"/>
      <c r="BB47" s="22"/>
      <c r="BC47" s="22"/>
      <c r="BD47" s="22"/>
      <c r="BE47" s="22"/>
      <c r="BF47" s="22"/>
      <c r="BG47" s="22"/>
      <c r="BH47" s="22"/>
      <c r="BI47" s="22"/>
      <c r="BJ47" s="22"/>
      <c r="BK47" s="22"/>
      <c r="BL47" s="22"/>
      <c r="BM47" s="22"/>
      <c r="BN47" s="22"/>
      <c r="BO47" s="22"/>
      <c r="BP47" s="22"/>
      <c r="BQ47" s="22"/>
      <c r="BR47" s="22"/>
      <c r="BS47" s="22"/>
      <c r="BT47" s="22"/>
      <c r="BU47" s="22"/>
      <c r="BV47" s="22"/>
      <c r="BW47" s="22"/>
      <c r="BX47" s="22"/>
      <c r="BY47" s="22"/>
      <c r="BZ47" s="22"/>
      <c r="CA47" s="22"/>
      <c r="CB47" s="22"/>
      <c r="CC47" s="22"/>
      <c r="CD47" s="22"/>
      <c r="CE47" s="22"/>
      <c r="CF47" s="22"/>
      <c r="CG47" s="22"/>
      <c r="CH47" s="22"/>
      <c r="CI47" s="22"/>
      <c r="CJ47" s="22"/>
    </row>
    <row r="48" spans="1:90" customFormat="1" ht="24" customHeight="1">
      <c r="A48" s="211"/>
      <c r="B48" s="220"/>
      <c r="C48" s="433"/>
      <c r="D48" s="450"/>
      <c r="E48" s="451"/>
      <c r="F48" s="451"/>
      <c r="G48" s="451"/>
      <c r="H48" s="451"/>
      <c r="I48" s="452"/>
      <c r="J48" s="456" t="s">
        <v>5121</v>
      </c>
      <c r="K48" s="457"/>
      <c r="L48" s="458" t="s">
        <v>5122</v>
      </c>
      <c r="M48" s="459"/>
      <c r="N48" s="459"/>
      <c r="O48" s="459"/>
      <c r="P48" s="459"/>
      <c r="Q48" s="459"/>
      <c r="R48" s="459"/>
      <c r="S48" s="459"/>
      <c r="T48" s="459"/>
      <c r="U48" s="459"/>
      <c r="V48" s="459"/>
      <c r="W48" s="459"/>
      <c r="X48" s="460"/>
      <c r="Y48" s="429"/>
      <c r="Z48" s="430"/>
      <c r="AA48" s="430"/>
      <c r="AB48" s="430"/>
      <c r="AC48" s="430"/>
      <c r="AD48" s="431"/>
      <c r="AG48" s="22"/>
      <c r="AH48" s="22"/>
      <c r="AI48" s="22"/>
      <c r="AJ48" s="196"/>
      <c r="AK48" s="22"/>
      <c r="AL48" s="231">
        <f>$Y$48</f>
        <v>0</v>
      </c>
      <c r="AM48" s="22"/>
      <c r="AN48" s="22"/>
      <c r="AO48" s="22"/>
      <c r="AP48" s="22"/>
      <c r="AQ48" s="22"/>
      <c r="AR48" s="22"/>
      <c r="AS48" s="22"/>
      <c r="AT48" s="22"/>
      <c r="AU48" s="22"/>
      <c r="AV48" s="22"/>
      <c r="AW48" s="22"/>
      <c r="AX48" s="22"/>
      <c r="AY48" s="22"/>
      <c r="AZ48" s="22"/>
      <c r="BA48" s="22"/>
      <c r="BB48" s="22"/>
      <c r="BC48" s="22"/>
      <c r="BD48" s="22"/>
      <c r="BE48" s="22"/>
      <c r="BF48" s="22"/>
      <c r="BG48" s="22"/>
      <c r="BH48" s="22"/>
      <c r="BI48" s="22"/>
      <c r="BJ48" s="22"/>
      <c r="BK48" s="22"/>
      <c r="BL48" s="22"/>
      <c r="BM48" s="22"/>
      <c r="BN48" s="22"/>
      <c r="BO48" s="22"/>
      <c r="BP48" s="22"/>
      <c r="BQ48" s="22"/>
      <c r="BR48" s="22"/>
      <c r="BS48" s="22"/>
      <c r="BT48" s="22"/>
      <c r="BU48" s="22"/>
      <c r="BV48" s="22"/>
      <c r="BW48" s="22"/>
      <c r="BX48" s="22"/>
      <c r="BY48" s="22"/>
      <c r="BZ48" s="22"/>
      <c r="CA48" s="22"/>
      <c r="CB48" s="22"/>
      <c r="CC48" s="22"/>
      <c r="CD48" s="22"/>
      <c r="CE48" s="22"/>
      <c r="CF48" s="22"/>
      <c r="CG48" s="22"/>
      <c r="CH48" s="22"/>
      <c r="CI48" s="22"/>
      <c r="CJ48" s="22"/>
    </row>
    <row r="49" spans="1:88" customFormat="1" ht="24" customHeight="1">
      <c r="A49" s="211"/>
      <c r="B49" s="220"/>
      <c r="C49" s="433"/>
      <c r="D49" s="450"/>
      <c r="E49" s="451"/>
      <c r="F49" s="451"/>
      <c r="G49" s="451"/>
      <c r="H49" s="451"/>
      <c r="I49" s="452"/>
      <c r="J49" s="456" t="s">
        <v>5123</v>
      </c>
      <c r="K49" s="457"/>
      <c r="L49" s="458" t="s">
        <v>5124</v>
      </c>
      <c r="M49" s="459"/>
      <c r="N49" s="459"/>
      <c r="O49" s="459"/>
      <c r="P49" s="459"/>
      <c r="Q49" s="459"/>
      <c r="R49" s="459"/>
      <c r="S49" s="459"/>
      <c r="T49" s="459"/>
      <c r="U49" s="459"/>
      <c r="V49" s="459"/>
      <c r="W49" s="459"/>
      <c r="X49" s="460"/>
      <c r="Y49" s="429"/>
      <c r="Z49" s="430"/>
      <c r="AA49" s="430"/>
      <c r="AB49" s="430"/>
      <c r="AC49" s="430"/>
      <c r="AD49" s="431"/>
      <c r="AG49" s="22"/>
      <c r="AH49" s="22"/>
      <c r="AI49" s="22"/>
      <c r="AJ49" s="22"/>
      <c r="AK49" s="22"/>
      <c r="AL49" s="231">
        <f>$Y$49</f>
        <v>0</v>
      </c>
      <c r="AM49" s="22"/>
      <c r="AN49" s="22"/>
      <c r="AO49" s="22"/>
      <c r="AP49" s="22"/>
      <c r="AQ49" s="22"/>
      <c r="AR49" s="22"/>
      <c r="AS49" s="22"/>
      <c r="AT49" s="22"/>
      <c r="AU49" s="22"/>
      <c r="AV49" s="22"/>
      <c r="AW49" s="22"/>
      <c r="AX49" s="22"/>
      <c r="AY49" s="22"/>
      <c r="AZ49" s="22"/>
      <c r="BA49" s="22"/>
      <c r="BB49" s="22"/>
      <c r="BC49" s="22"/>
      <c r="BD49" s="22"/>
      <c r="BE49" s="22"/>
      <c r="BF49" s="22"/>
      <c r="BG49" s="22"/>
      <c r="BH49" s="22"/>
      <c r="BI49" s="22"/>
      <c r="BJ49" s="22"/>
      <c r="BK49" s="22"/>
      <c r="BL49" s="22"/>
      <c r="BM49" s="22"/>
      <c r="BN49" s="22"/>
      <c r="BO49" s="22"/>
      <c r="BP49" s="22"/>
      <c r="BQ49" s="22"/>
      <c r="BR49" s="22"/>
      <c r="BS49" s="22"/>
      <c r="BT49" s="22"/>
      <c r="BU49" s="22"/>
      <c r="BV49" s="22"/>
      <c r="BW49" s="22"/>
      <c r="BX49" s="22"/>
      <c r="BY49" s="22"/>
      <c r="BZ49" s="22"/>
      <c r="CA49" s="22"/>
      <c r="CB49" s="22"/>
      <c r="CC49" s="22"/>
      <c r="CD49" s="22"/>
      <c r="CE49" s="22"/>
      <c r="CF49" s="22"/>
      <c r="CG49" s="22"/>
      <c r="CH49" s="22"/>
      <c r="CI49" s="22"/>
      <c r="CJ49" s="22"/>
    </row>
    <row r="50" spans="1:88" customFormat="1" ht="15" customHeight="1">
      <c r="A50" s="211"/>
      <c r="B50" s="220"/>
      <c r="C50" s="433"/>
      <c r="D50" s="450"/>
      <c r="E50" s="451"/>
      <c r="F50" s="451"/>
      <c r="G50" s="451"/>
      <c r="H50" s="451"/>
      <c r="I50" s="452"/>
      <c r="J50" s="456" t="s">
        <v>5125</v>
      </c>
      <c r="K50" s="457"/>
      <c r="L50" s="458" t="s">
        <v>5126</v>
      </c>
      <c r="M50" s="459"/>
      <c r="N50" s="459"/>
      <c r="O50" s="459"/>
      <c r="P50" s="459"/>
      <c r="Q50" s="459"/>
      <c r="R50" s="459"/>
      <c r="S50" s="459"/>
      <c r="T50" s="459"/>
      <c r="U50" s="459"/>
      <c r="V50" s="459"/>
      <c r="W50" s="459"/>
      <c r="X50" s="460"/>
      <c r="Y50" s="429"/>
      <c r="Z50" s="430"/>
      <c r="AA50" s="430"/>
      <c r="AB50" s="430"/>
      <c r="AC50" s="430"/>
      <c r="AD50" s="431"/>
      <c r="AG50" s="22"/>
      <c r="AH50" s="22"/>
      <c r="AI50" s="22"/>
      <c r="AJ50" s="22"/>
      <c r="AK50" s="22"/>
      <c r="AL50" s="231">
        <f>$Y$50</f>
        <v>0</v>
      </c>
      <c r="AM50" s="22"/>
      <c r="AN50" s="22"/>
      <c r="AO50" s="22"/>
      <c r="AP50" s="22"/>
      <c r="AQ50" s="22"/>
      <c r="AR50" s="22"/>
      <c r="AS50" s="22"/>
      <c r="AT50" s="22"/>
      <c r="AU50" s="22"/>
      <c r="AV50" s="22"/>
      <c r="AW50" s="22"/>
      <c r="AX50" s="22"/>
      <c r="AY50" s="22"/>
      <c r="AZ50" s="22"/>
      <c r="BA50" s="22"/>
      <c r="BB50" s="22"/>
      <c r="BC50" s="22"/>
      <c r="BD50" s="22"/>
      <c r="BE50" s="22"/>
      <c r="BF50" s="22"/>
      <c r="BG50" s="22"/>
      <c r="BH50" s="22"/>
      <c r="BI50" s="22"/>
      <c r="BJ50" s="22"/>
      <c r="BK50" s="22"/>
      <c r="BL50" s="22"/>
      <c r="BM50" s="22"/>
      <c r="BN50" s="22"/>
      <c r="BO50" s="22"/>
      <c r="BP50" s="22"/>
      <c r="BQ50" s="22"/>
      <c r="BR50" s="22"/>
      <c r="BS50" s="22"/>
      <c r="BT50" s="22"/>
      <c r="BU50" s="22"/>
      <c r="BV50" s="22"/>
      <c r="BW50" s="22"/>
      <c r="BX50" s="22"/>
      <c r="BY50" s="22"/>
      <c r="BZ50" s="22"/>
      <c r="CA50" s="22"/>
      <c r="CB50" s="22"/>
      <c r="CC50" s="22"/>
      <c r="CD50" s="22"/>
      <c r="CE50" s="22"/>
      <c r="CF50" s="22"/>
      <c r="CG50" s="22"/>
      <c r="CH50" s="22"/>
      <c r="CI50" s="22"/>
      <c r="CJ50" s="22"/>
    </row>
    <row r="51" spans="1:88" customFormat="1" ht="15" customHeight="1">
      <c r="A51" s="211"/>
      <c r="B51" s="220"/>
      <c r="C51" s="433"/>
      <c r="D51" s="450"/>
      <c r="E51" s="451"/>
      <c r="F51" s="451"/>
      <c r="G51" s="451"/>
      <c r="H51" s="451"/>
      <c r="I51" s="452"/>
      <c r="J51" s="456" t="s">
        <v>5127</v>
      </c>
      <c r="K51" s="457"/>
      <c r="L51" s="458" t="s">
        <v>5128</v>
      </c>
      <c r="M51" s="459"/>
      <c r="N51" s="459"/>
      <c r="O51" s="459"/>
      <c r="P51" s="459"/>
      <c r="Q51" s="459"/>
      <c r="R51" s="459"/>
      <c r="S51" s="459"/>
      <c r="T51" s="459"/>
      <c r="U51" s="459"/>
      <c r="V51" s="459"/>
      <c r="W51" s="459"/>
      <c r="X51" s="460"/>
      <c r="Y51" s="429"/>
      <c r="Z51" s="430"/>
      <c r="AA51" s="430"/>
      <c r="AB51" s="430"/>
      <c r="AC51" s="430"/>
      <c r="AD51" s="431"/>
      <c r="AG51" s="22"/>
      <c r="AH51" s="22"/>
      <c r="AI51" s="22"/>
      <c r="AJ51" s="22"/>
      <c r="AK51" s="22"/>
      <c r="AL51" s="231">
        <f>$Y$51</f>
        <v>0</v>
      </c>
      <c r="AM51" s="22"/>
      <c r="AN51" s="22"/>
      <c r="AO51" s="22"/>
      <c r="AP51" s="22"/>
      <c r="AQ51" s="22"/>
      <c r="AR51" s="22"/>
      <c r="AS51" s="22"/>
      <c r="AT51" s="22"/>
      <c r="AU51" s="22"/>
      <c r="AV51" s="22"/>
      <c r="AW51" s="22"/>
      <c r="AX51" s="22"/>
      <c r="AY51" s="22"/>
      <c r="AZ51" s="22"/>
      <c r="BA51" s="22"/>
      <c r="BB51" s="22"/>
      <c r="BC51" s="22"/>
      <c r="BD51" s="22"/>
      <c r="BE51" s="22"/>
      <c r="BF51" s="22"/>
      <c r="BG51" s="22"/>
      <c r="BH51" s="22"/>
      <c r="BI51" s="22"/>
      <c r="BJ51" s="22"/>
      <c r="BK51" s="22"/>
      <c r="BL51" s="22"/>
      <c r="BM51" s="22"/>
      <c r="BN51" s="22"/>
      <c r="BO51" s="22"/>
      <c r="BP51" s="22"/>
      <c r="BQ51" s="22"/>
      <c r="BR51" s="22"/>
      <c r="BS51" s="22"/>
      <c r="BT51" s="22"/>
      <c r="BU51" s="22"/>
      <c r="BV51" s="22"/>
      <c r="BW51" s="22"/>
      <c r="BX51" s="22"/>
      <c r="BY51" s="22"/>
      <c r="BZ51" s="22"/>
      <c r="CA51" s="22"/>
      <c r="CB51" s="22"/>
      <c r="CC51" s="22"/>
      <c r="CD51" s="22"/>
      <c r="CE51" s="22"/>
      <c r="CF51" s="22"/>
      <c r="CG51" s="22"/>
      <c r="CH51" s="22"/>
      <c r="CI51" s="22"/>
      <c r="CJ51" s="22"/>
    </row>
    <row r="52" spans="1:88" customFormat="1" ht="15" customHeight="1">
      <c r="A52" s="211"/>
      <c r="B52" s="220"/>
      <c r="C52" s="433"/>
      <c r="D52" s="450"/>
      <c r="E52" s="451"/>
      <c r="F52" s="451"/>
      <c r="G52" s="451"/>
      <c r="H52" s="451"/>
      <c r="I52" s="452"/>
      <c r="J52" s="456" t="s">
        <v>5129</v>
      </c>
      <c r="K52" s="457"/>
      <c r="L52" s="458" t="s">
        <v>5130</v>
      </c>
      <c r="M52" s="459"/>
      <c r="N52" s="459"/>
      <c r="O52" s="459"/>
      <c r="P52" s="459"/>
      <c r="Q52" s="459"/>
      <c r="R52" s="459"/>
      <c r="S52" s="459"/>
      <c r="T52" s="459"/>
      <c r="U52" s="459"/>
      <c r="V52" s="459"/>
      <c r="W52" s="459"/>
      <c r="X52" s="460"/>
      <c r="Y52" s="429"/>
      <c r="Z52" s="430"/>
      <c r="AA52" s="430"/>
      <c r="AB52" s="430"/>
      <c r="AC52" s="430"/>
      <c r="AD52" s="431"/>
      <c r="AG52" s="22"/>
      <c r="AH52" s="22"/>
      <c r="AI52" s="22"/>
      <c r="AJ52" s="22"/>
      <c r="AK52" s="22"/>
      <c r="AL52" s="231">
        <f>$Y$52</f>
        <v>0</v>
      </c>
      <c r="AM52" s="22"/>
      <c r="AN52" s="22"/>
      <c r="AO52" s="22"/>
      <c r="AP52" s="22"/>
      <c r="AQ52" s="22"/>
      <c r="AR52" s="22"/>
      <c r="AS52" s="22"/>
      <c r="AT52" s="22"/>
      <c r="AU52" s="22"/>
      <c r="AV52" s="22"/>
      <c r="AW52" s="22"/>
      <c r="AX52" s="22"/>
      <c r="AY52" s="22"/>
      <c r="AZ52" s="22"/>
      <c r="BA52" s="22"/>
      <c r="BB52" s="22"/>
      <c r="BC52" s="22"/>
      <c r="BD52" s="22"/>
      <c r="BE52" s="22"/>
      <c r="BF52" s="22"/>
      <c r="BG52" s="22"/>
      <c r="BH52" s="22"/>
      <c r="BI52" s="22"/>
      <c r="BJ52" s="22"/>
      <c r="BK52" s="22"/>
      <c r="BL52" s="22"/>
      <c r="BM52" s="22"/>
      <c r="BN52" s="22"/>
      <c r="BO52" s="22"/>
      <c r="BP52" s="22"/>
      <c r="BQ52" s="22"/>
      <c r="BR52" s="22"/>
      <c r="BS52" s="22"/>
      <c r="BT52" s="22"/>
      <c r="BU52" s="22"/>
      <c r="BV52" s="22"/>
      <c r="BW52" s="22"/>
      <c r="BX52" s="22"/>
      <c r="BY52" s="22"/>
      <c r="BZ52" s="22"/>
      <c r="CA52" s="22"/>
      <c r="CB52" s="22"/>
      <c r="CC52" s="22"/>
      <c r="CD52" s="22"/>
      <c r="CE52" s="22"/>
      <c r="CF52" s="22"/>
      <c r="CG52" s="22"/>
      <c r="CH52" s="22"/>
      <c r="CI52" s="22"/>
      <c r="CJ52" s="22"/>
    </row>
    <row r="53" spans="1:88" customFormat="1" ht="24" customHeight="1">
      <c r="A53" s="211"/>
      <c r="B53" s="220"/>
      <c r="C53" s="433"/>
      <c r="D53" s="450"/>
      <c r="E53" s="451"/>
      <c r="F53" s="451"/>
      <c r="G53" s="451"/>
      <c r="H53" s="451"/>
      <c r="I53" s="452"/>
      <c r="J53" s="456" t="s">
        <v>5131</v>
      </c>
      <c r="K53" s="457"/>
      <c r="L53" s="458" t="s">
        <v>5132</v>
      </c>
      <c r="M53" s="459"/>
      <c r="N53" s="459"/>
      <c r="O53" s="459"/>
      <c r="P53" s="459"/>
      <c r="Q53" s="459"/>
      <c r="R53" s="459"/>
      <c r="S53" s="459"/>
      <c r="T53" s="459"/>
      <c r="U53" s="459"/>
      <c r="V53" s="459"/>
      <c r="W53" s="459"/>
      <c r="X53" s="460"/>
      <c r="Y53" s="429"/>
      <c r="Z53" s="430"/>
      <c r="AA53" s="430"/>
      <c r="AB53" s="430"/>
      <c r="AC53" s="430"/>
      <c r="AD53" s="431"/>
      <c r="AG53" s="22"/>
      <c r="AH53" s="22"/>
      <c r="AI53" s="22"/>
      <c r="AJ53" s="22"/>
      <c r="AK53" s="22"/>
      <c r="AL53" s="231">
        <f>$Y$53</f>
        <v>0</v>
      </c>
      <c r="AM53" s="22"/>
      <c r="AN53" s="22"/>
      <c r="AO53" s="22"/>
      <c r="AP53" s="22"/>
      <c r="AQ53" s="22"/>
      <c r="AR53" s="22"/>
      <c r="AS53" s="22"/>
      <c r="AT53" s="22"/>
      <c r="AU53" s="22"/>
      <c r="AV53" s="22"/>
      <c r="AW53" s="22"/>
      <c r="AX53" s="22"/>
      <c r="AY53" s="22"/>
      <c r="AZ53" s="22"/>
      <c r="BA53" s="22"/>
      <c r="BB53" s="22"/>
      <c r="BC53" s="22"/>
      <c r="BD53" s="22"/>
      <c r="BE53" s="22"/>
      <c r="BF53" s="22"/>
      <c r="BG53" s="22"/>
      <c r="BH53" s="22"/>
      <c r="BI53" s="22"/>
      <c r="BJ53" s="22"/>
      <c r="BK53" s="22"/>
      <c r="BL53" s="22"/>
      <c r="BM53" s="22"/>
      <c r="BN53" s="22"/>
      <c r="BO53" s="22"/>
      <c r="BP53" s="22"/>
      <c r="BQ53" s="22"/>
      <c r="BR53" s="22"/>
      <c r="BS53" s="22"/>
      <c r="BT53" s="22"/>
      <c r="BU53" s="22"/>
      <c r="BV53" s="22"/>
      <c r="BW53" s="22"/>
      <c r="BX53" s="22"/>
      <c r="BY53" s="22"/>
      <c r="BZ53" s="22"/>
      <c r="CA53" s="22"/>
      <c r="CB53" s="22"/>
      <c r="CC53" s="22"/>
      <c r="CD53" s="22"/>
      <c r="CE53" s="22"/>
      <c r="CF53" s="22"/>
      <c r="CG53" s="22"/>
      <c r="CH53" s="22"/>
      <c r="CI53" s="22"/>
      <c r="CJ53" s="22"/>
    </row>
    <row r="54" spans="1:88" customFormat="1" ht="24" customHeight="1">
      <c r="A54" s="211"/>
      <c r="B54" s="220"/>
      <c r="C54" s="433"/>
      <c r="D54" s="450"/>
      <c r="E54" s="451"/>
      <c r="F54" s="451"/>
      <c r="G54" s="451"/>
      <c r="H54" s="451"/>
      <c r="I54" s="452"/>
      <c r="J54" s="456" t="s">
        <v>5133</v>
      </c>
      <c r="K54" s="457"/>
      <c r="L54" s="458" t="s">
        <v>5134</v>
      </c>
      <c r="M54" s="459"/>
      <c r="N54" s="459"/>
      <c r="O54" s="459"/>
      <c r="P54" s="459"/>
      <c r="Q54" s="459"/>
      <c r="R54" s="459"/>
      <c r="S54" s="459"/>
      <c r="T54" s="459"/>
      <c r="U54" s="459"/>
      <c r="V54" s="459"/>
      <c r="W54" s="459"/>
      <c r="X54" s="460"/>
      <c r="Y54" s="429"/>
      <c r="Z54" s="430"/>
      <c r="AA54" s="430"/>
      <c r="AB54" s="430"/>
      <c r="AC54" s="430"/>
      <c r="AD54" s="431"/>
      <c r="AG54" s="22"/>
      <c r="AH54" s="22"/>
      <c r="AI54" s="22"/>
      <c r="AJ54" s="22"/>
      <c r="AK54" s="22"/>
      <c r="AL54" s="231">
        <f>$Y$54</f>
        <v>0</v>
      </c>
      <c r="AM54" s="22"/>
      <c r="AN54" s="22"/>
      <c r="AO54" s="22"/>
      <c r="AP54" s="22"/>
      <c r="AQ54" s="22"/>
      <c r="AR54" s="22"/>
      <c r="AS54" s="22"/>
      <c r="AT54" s="22"/>
      <c r="AU54" s="22"/>
      <c r="AV54" s="22"/>
      <c r="AW54" s="22"/>
      <c r="AX54" s="22"/>
      <c r="AY54" s="22"/>
      <c r="AZ54" s="22"/>
      <c r="BA54" s="22"/>
      <c r="BB54" s="22"/>
      <c r="BC54" s="22"/>
      <c r="BD54" s="22"/>
      <c r="BE54" s="22"/>
      <c r="BF54" s="22"/>
      <c r="BG54" s="22"/>
      <c r="BH54" s="22"/>
      <c r="BI54" s="22"/>
      <c r="BJ54" s="22"/>
      <c r="BK54" s="22"/>
      <c r="BL54" s="22"/>
      <c r="BM54" s="22"/>
      <c r="BN54" s="22"/>
      <c r="BO54" s="22"/>
      <c r="BP54" s="22"/>
      <c r="BQ54" s="22"/>
      <c r="BR54" s="22"/>
      <c r="BS54" s="22"/>
      <c r="BT54" s="22"/>
      <c r="BU54" s="22"/>
      <c r="BV54" s="22"/>
      <c r="BW54" s="22"/>
      <c r="BX54" s="22"/>
      <c r="BY54" s="22"/>
      <c r="BZ54" s="22"/>
      <c r="CA54" s="22"/>
      <c r="CB54" s="22"/>
      <c r="CC54" s="22"/>
      <c r="CD54" s="22"/>
      <c r="CE54" s="22"/>
      <c r="CF54" s="22"/>
      <c r="CG54" s="22"/>
      <c r="CH54" s="22"/>
      <c r="CI54" s="22"/>
      <c r="CJ54" s="22"/>
    </row>
    <row r="55" spans="1:88" customFormat="1" ht="15" customHeight="1">
      <c r="A55" s="211"/>
      <c r="B55" s="220"/>
      <c r="C55" s="433"/>
      <c r="D55" s="450"/>
      <c r="E55" s="451"/>
      <c r="F55" s="451"/>
      <c r="G55" s="451"/>
      <c r="H55" s="451"/>
      <c r="I55" s="452"/>
      <c r="J55" s="456" t="s">
        <v>5135</v>
      </c>
      <c r="K55" s="457"/>
      <c r="L55" s="458" t="s">
        <v>5136</v>
      </c>
      <c r="M55" s="459"/>
      <c r="N55" s="459"/>
      <c r="O55" s="459"/>
      <c r="P55" s="459"/>
      <c r="Q55" s="459"/>
      <c r="R55" s="459"/>
      <c r="S55" s="459"/>
      <c r="T55" s="459"/>
      <c r="U55" s="459"/>
      <c r="V55" s="459"/>
      <c r="W55" s="459"/>
      <c r="X55" s="460"/>
      <c r="Y55" s="429"/>
      <c r="Z55" s="430"/>
      <c r="AA55" s="430"/>
      <c r="AB55" s="430"/>
      <c r="AC55" s="430"/>
      <c r="AD55" s="431"/>
      <c r="AG55" s="22"/>
      <c r="AH55" s="22"/>
      <c r="AI55" s="22"/>
      <c r="AJ55" s="22"/>
      <c r="AK55" s="22"/>
      <c r="AL55" s="231">
        <f>$Y$55</f>
        <v>0</v>
      </c>
      <c r="AM55" s="22"/>
      <c r="AN55" s="22"/>
      <c r="AO55" s="22"/>
      <c r="AP55" s="22"/>
      <c r="AQ55" s="22"/>
      <c r="AR55" s="22"/>
      <c r="AS55" s="22"/>
      <c r="AT55" s="22"/>
      <c r="AU55" s="22"/>
      <c r="AV55" s="22"/>
      <c r="AW55" s="22"/>
      <c r="AX55" s="22"/>
      <c r="AY55" s="22"/>
      <c r="AZ55" s="22"/>
      <c r="BA55" s="22"/>
      <c r="BB55" s="22"/>
      <c r="BC55" s="22"/>
      <c r="BD55" s="22"/>
      <c r="BE55" s="22"/>
      <c r="BF55" s="22"/>
      <c r="BG55" s="22"/>
      <c r="BH55" s="22"/>
      <c r="BI55" s="22"/>
      <c r="BJ55" s="22"/>
      <c r="BK55" s="22"/>
      <c r="BL55" s="22"/>
      <c r="BM55" s="22"/>
      <c r="BN55" s="22"/>
      <c r="BO55" s="22"/>
      <c r="BP55" s="22"/>
      <c r="BQ55" s="22"/>
      <c r="BR55" s="22"/>
      <c r="BS55" s="22"/>
      <c r="BT55" s="22"/>
      <c r="BU55" s="22"/>
      <c r="BV55" s="22"/>
      <c r="BW55" s="22"/>
      <c r="BX55" s="22"/>
      <c r="BY55" s="22"/>
      <c r="BZ55" s="22"/>
      <c r="CA55" s="22"/>
      <c r="CB55" s="22"/>
      <c r="CC55" s="22"/>
      <c r="CD55" s="22"/>
      <c r="CE55" s="22"/>
      <c r="CF55" s="22"/>
      <c r="CG55" s="22"/>
      <c r="CH55" s="22"/>
      <c r="CI55" s="22"/>
      <c r="CJ55" s="22"/>
    </row>
    <row r="56" spans="1:88" customFormat="1" ht="24" customHeight="1">
      <c r="A56" s="211"/>
      <c r="B56" s="220"/>
      <c r="C56" s="433"/>
      <c r="D56" s="450"/>
      <c r="E56" s="451"/>
      <c r="F56" s="451"/>
      <c r="G56" s="451"/>
      <c r="H56" s="451"/>
      <c r="I56" s="452"/>
      <c r="J56" s="456" t="s">
        <v>5137</v>
      </c>
      <c r="K56" s="457"/>
      <c r="L56" s="458" t="s">
        <v>5138</v>
      </c>
      <c r="M56" s="459"/>
      <c r="N56" s="459"/>
      <c r="O56" s="459"/>
      <c r="P56" s="459"/>
      <c r="Q56" s="459"/>
      <c r="R56" s="459"/>
      <c r="S56" s="459"/>
      <c r="T56" s="459"/>
      <c r="U56" s="459"/>
      <c r="V56" s="459"/>
      <c r="W56" s="459"/>
      <c r="X56" s="460"/>
      <c r="Y56" s="429"/>
      <c r="Z56" s="430"/>
      <c r="AA56" s="430"/>
      <c r="AB56" s="430"/>
      <c r="AC56" s="430"/>
      <c r="AD56" s="431"/>
      <c r="AG56" s="22"/>
      <c r="AH56" s="22"/>
      <c r="AI56" s="22"/>
      <c r="AJ56" s="22"/>
      <c r="AK56" s="22"/>
      <c r="AL56" s="231">
        <f>$Y$56</f>
        <v>0</v>
      </c>
      <c r="AM56" s="22"/>
      <c r="AN56" s="22"/>
      <c r="AO56" s="22"/>
      <c r="AP56" s="22"/>
      <c r="AQ56" s="22"/>
      <c r="AR56" s="22"/>
      <c r="AS56" s="22"/>
      <c r="AT56" s="22"/>
      <c r="AU56" s="22"/>
      <c r="AV56" s="22"/>
      <c r="AW56" s="22"/>
      <c r="AX56" s="22"/>
      <c r="AY56" s="22"/>
      <c r="AZ56" s="22"/>
      <c r="BA56" s="22"/>
      <c r="BB56" s="22"/>
      <c r="BC56" s="22"/>
      <c r="BD56" s="22"/>
      <c r="BE56" s="22"/>
      <c r="BF56" s="22"/>
      <c r="BG56" s="22"/>
      <c r="BH56" s="22"/>
      <c r="BI56" s="22"/>
      <c r="BJ56" s="22"/>
      <c r="BK56" s="22"/>
      <c r="BL56" s="22"/>
      <c r="BM56" s="22"/>
      <c r="BN56" s="22"/>
      <c r="BO56" s="22"/>
      <c r="BP56" s="22"/>
      <c r="BQ56" s="22"/>
      <c r="BR56" s="22"/>
      <c r="BS56" s="22"/>
      <c r="BT56" s="22"/>
      <c r="BU56" s="22"/>
      <c r="BV56" s="22"/>
      <c r="BW56" s="22"/>
      <c r="BX56" s="22"/>
      <c r="BY56" s="22"/>
      <c r="BZ56" s="22"/>
      <c r="CA56" s="22"/>
      <c r="CB56" s="22"/>
      <c r="CC56" s="22"/>
      <c r="CD56" s="22"/>
      <c r="CE56" s="22"/>
      <c r="CF56" s="22"/>
      <c r="CG56" s="22"/>
      <c r="CH56" s="22"/>
      <c r="CI56" s="22"/>
      <c r="CJ56" s="22"/>
    </row>
    <row r="57" spans="1:88" customFormat="1" ht="15" customHeight="1">
      <c r="A57" s="211"/>
      <c r="B57" s="220"/>
      <c r="C57" s="433"/>
      <c r="D57" s="450"/>
      <c r="E57" s="451"/>
      <c r="F57" s="451"/>
      <c r="G57" s="451"/>
      <c r="H57" s="451"/>
      <c r="I57" s="452"/>
      <c r="J57" s="456" t="s">
        <v>5139</v>
      </c>
      <c r="K57" s="457"/>
      <c r="L57" s="458" t="s">
        <v>5140</v>
      </c>
      <c r="M57" s="459"/>
      <c r="N57" s="459"/>
      <c r="O57" s="459"/>
      <c r="P57" s="459"/>
      <c r="Q57" s="459"/>
      <c r="R57" s="459"/>
      <c r="S57" s="459"/>
      <c r="T57" s="459"/>
      <c r="U57" s="459"/>
      <c r="V57" s="459"/>
      <c r="W57" s="459"/>
      <c r="X57" s="460"/>
      <c r="Y57" s="429"/>
      <c r="Z57" s="430"/>
      <c r="AA57" s="430"/>
      <c r="AB57" s="430"/>
      <c r="AC57" s="430"/>
      <c r="AD57" s="431"/>
      <c r="AG57" s="22"/>
      <c r="AH57" s="22"/>
      <c r="AI57" s="22"/>
      <c r="AJ57" s="22"/>
      <c r="AK57" s="22"/>
      <c r="AL57" s="231">
        <f>$Y$57</f>
        <v>0</v>
      </c>
      <c r="AM57" s="22"/>
      <c r="AN57" s="22"/>
      <c r="AO57" s="22"/>
      <c r="AP57" s="22"/>
      <c r="AQ57" s="22"/>
      <c r="AR57" s="22"/>
      <c r="AS57" s="22"/>
      <c r="AT57" s="22"/>
      <c r="AU57" s="22"/>
      <c r="AV57" s="22"/>
      <c r="AW57" s="22"/>
      <c r="AX57" s="22"/>
      <c r="AY57" s="22"/>
      <c r="AZ57" s="22"/>
      <c r="BA57" s="22"/>
      <c r="BB57" s="22"/>
      <c r="BC57" s="22"/>
      <c r="BD57" s="22"/>
      <c r="BE57" s="22"/>
      <c r="BF57" s="22"/>
      <c r="BG57" s="22"/>
      <c r="BH57" s="22"/>
      <c r="BI57" s="22"/>
      <c r="BJ57" s="22"/>
      <c r="BK57" s="22"/>
      <c r="BL57" s="22"/>
      <c r="BM57" s="22"/>
      <c r="BN57" s="22"/>
      <c r="BO57" s="22"/>
      <c r="BP57" s="22"/>
      <c r="BQ57" s="22"/>
      <c r="BR57" s="22"/>
      <c r="BS57" s="22"/>
      <c r="BT57" s="22"/>
      <c r="BU57" s="22"/>
      <c r="BV57" s="22"/>
      <c r="BW57" s="22"/>
      <c r="BX57" s="22"/>
      <c r="BY57" s="22"/>
      <c r="BZ57" s="22"/>
      <c r="CA57" s="22"/>
      <c r="CB57" s="22"/>
      <c r="CC57" s="22"/>
      <c r="CD57" s="22"/>
      <c r="CE57" s="22"/>
      <c r="CF57" s="22"/>
      <c r="CG57" s="22"/>
      <c r="CH57" s="22"/>
      <c r="CI57" s="22"/>
      <c r="CJ57" s="22"/>
    </row>
    <row r="58" spans="1:88" customFormat="1" ht="15" customHeight="1">
      <c r="A58" s="211"/>
      <c r="B58" s="220"/>
      <c r="C58" s="433"/>
      <c r="D58" s="453"/>
      <c r="E58" s="454"/>
      <c r="F58" s="454"/>
      <c r="G58" s="454"/>
      <c r="H58" s="454"/>
      <c r="I58" s="455"/>
      <c r="J58" s="456" t="s">
        <v>5141</v>
      </c>
      <c r="K58" s="457"/>
      <c r="L58" s="458" t="s">
        <v>5142</v>
      </c>
      <c r="M58" s="459"/>
      <c r="N58" s="459"/>
      <c r="O58" s="459"/>
      <c r="P58" s="459"/>
      <c r="Q58" s="459"/>
      <c r="R58" s="459"/>
      <c r="S58" s="459"/>
      <c r="T58" s="459"/>
      <c r="U58" s="459"/>
      <c r="V58" s="459"/>
      <c r="W58" s="459"/>
      <c r="X58" s="460"/>
      <c r="Y58" s="429"/>
      <c r="Z58" s="430"/>
      <c r="AA58" s="430"/>
      <c r="AB58" s="430"/>
      <c r="AC58" s="430"/>
      <c r="AD58" s="431"/>
      <c r="AG58" s="22"/>
      <c r="AH58" s="22"/>
      <c r="AI58" s="22"/>
      <c r="AJ58">
        <f>IF(OR(Y58="NS",Y58="NA",$AF$21&lt;&gt;1,$AG$21=0,$AG$21="NS",$AG$21="NA",$C$25=0,$C$25="NS",$C$25="NA"),0,IF((Y58*(IFERROR(100/SUM(Y46:AD58),0)))&gt;25,1,0))</f>
        <v>0</v>
      </c>
      <c r="AK58" s="22"/>
      <c r="AL58" s="231">
        <f>$Y$58</f>
        <v>0</v>
      </c>
      <c r="AM58" s="22"/>
      <c r="AN58" s="22"/>
      <c r="AO58" s="22"/>
      <c r="AP58" s="22"/>
      <c r="AQ58" s="22"/>
      <c r="AR58" s="22"/>
      <c r="AS58" s="22"/>
      <c r="AT58" s="22"/>
      <c r="AU58" s="22"/>
      <c r="AV58" s="22"/>
      <c r="AW58" s="22"/>
      <c r="AX58" s="22"/>
      <c r="AY58" s="22"/>
      <c r="AZ58" s="22"/>
      <c r="BA58" s="22"/>
      <c r="BB58" s="22"/>
      <c r="BC58" s="22"/>
      <c r="BD58" s="22"/>
      <c r="BE58" s="22"/>
      <c r="BF58" s="22"/>
      <c r="BG58" s="22"/>
      <c r="BH58" s="22"/>
      <c r="BI58" s="22"/>
      <c r="BJ58" s="22"/>
      <c r="BK58" s="22"/>
      <c r="BL58" s="22"/>
      <c r="BM58" s="22"/>
      <c r="BN58" s="22"/>
      <c r="BO58" s="22"/>
      <c r="BP58" s="22"/>
      <c r="BQ58" s="22"/>
      <c r="BR58" s="22"/>
      <c r="BS58" s="22"/>
      <c r="BT58" s="22"/>
      <c r="BU58" s="22"/>
      <c r="BV58" s="22"/>
      <c r="BW58" s="22"/>
      <c r="BX58" s="22"/>
      <c r="BY58" s="22"/>
      <c r="BZ58" s="22"/>
      <c r="CA58" s="22"/>
      <c r="CB58" s="22"/>
      <c r="CC58" s="22"/>
      <c r="CD58" s="22"/>
      <c r="CE58" s="22"/>
      <c r="CF58" s="22"/>
      <c r="CG58" s="22"/>
      <c r="CH58" s="22"/>
      <c r="CI58" s="22"/>
      <c r="CJ58" s="22"/>
    </row>
    <row r="59" spans="1:88" customFormat="1" ht="24" customHeight="1">
      <c r="A59" s="211"/>
      <c r="B59" s="220"/>
      <c r="C59" s="433" t="s">
        <v>5143</v>
      </c>
      <c r="D59" s="447" t="s">
        <v>5144</v>
      </c>
      <c r="E59" s="448"/>
      <c r="F59" s="448"/>
      <c r="G59" s="448"/>
      <c r="H59" s="448"/>
      <c r="I59" s="449"/>
      <c r="J59" s="456" t="s">
        <v>5145</v>
      </c>
      <c r="K59" s="457"/>
      <c r="L59" s="458" t="s">
        <v>5146</v>
      </c>
      <c r="M59" s="459"/>
      <c r="N59" s="459"/>
      <c r="O59" s="459"/>
      <c r="P59" s="459"/>
      <c r="Q59" s="459"/>
      <c r="R59" s="459"/>
      <c r="S59" s="459"/>
      <c r="T59" s="459"/>
      <c r="U59" s="459"/>
      <c r="V59" s="459"/>
      <c r="W59" s="459"/>
      <c r="X59" s="460"/>
      <c r="Y59" s="429"/>
      <c r="Z59" s="430"/>
      <c r="AA59" s="430"/>
      <c r="AB59" s="430"/>
      <c r="AC59" s="430"/>
      <c r="AD59" s="431"/>
      <c r="AG59" s="22"/>
      <c r="AH59" s="22"/>
      <c r="AI59" s="22"/>
      <c r="AJ59" s="22"/>
      <c r="AK59" s="22"/>
      <c r="AL59" s="231">
        <f>$Y$59</f>
        <v>0</v>
      </c>
      <c r="AM59" s="22"/>
      <c r="AN59" s="22"/>
      <c r="AO59" s="22"/>
      <c r="AP59" s="22"/>
      <c r="AQ59" s="22"/>
      <c r="AR59" s="22"/>
      <c r="AS59" s="22"/>
      <c r="AT59" s="22"/>
      <c r="AU59" s="22"/>
      <c r="AV59" s="22"/>
      <c r="AW59" s="22"/>
      <c r="AX59" s="22"/>
      <c r="AY59" s="22"/>
      <c r="AZ59" s="22"/>
      <c r="BA59" s="22"/>
      <c r="BB59" s="22"/>
      <c r="BC59" s="22"/>
      <c r="BD59" s="22"/>
      <c r="BE59" s="22"/>
      <c r="BF59" s="22"/>
      <c r="BG59" s="22"/>
      <c r="BH59" s="22"/>
      <c r="BI59" s="22"/>
      <c r="BJ59" s="22"/>
      <c r="BK59" s="22"/>
      <c r="BL59" s="22"/>
      <c r="BM59" s="22"/>
      <c r="BN59" s="22"/>
      <c r="BO59" s="22"/>
      <c r="BP59" s="22"/>
      <c r="BQ59" s="22"/>
      <c r="BR59" s="22"/>
      <c r="BS59" s="22"/>
      <c r="BT59" s="22"/>
      <c r="BU59" s="22"/>
      <c r="BV59" s="22"/>
      <c r="BW59" s="22"/>
      <c r="BX59" s="22"/>
      <c r="BY59" s="22"/>
      <c r="BZ59" s="22"/>
      <c r="CA59" s="22"/>
      <c r="CB59" s="22"/>
      <c r="CC59" s="22"/>
      <c r="CD59" s="22"/>
      <c r="CE59" s="22"/>
      <c r="CF59" s="22"/>
      <c r="CG59" s="22"/>
      <c r="CH59" s="22"/>
      <c r="CI59" s="22"/>
      <c r="CJ59" s="22"/>
    </row>
    <row r="60" spans="1:88" customFormat="1" ht="15" customHeight="1">
      <c r="A60" s="211"/>
      <c r="B60" s="220"/>
      <c r="C60" s="433"/>
      <c r="D60" s="450"/>
      <c r="E60" s="451"/>
      <c r="F60" s="451"/>
      <c r="G60" s="451"/>
      <c r="H60" s="451"/>
      <c r="I60" s="452"/>
      <c r="J60" s="456" t="s">
        <v>5147</v>
      </c>
      <c r="K60" s="457"/>
      <c r="L60" s="458" t="s">
        <v>5148</v>
      </c>
      <c r="M60" s="459"/>
      <c r="N60" s="459"/>
      <c r="O60" s="459"/>
      <c r="P60" s="459"/>
      <c r="Q60" s="459"/>
      <c r="R60" s="459"/>
      <c r="S60" s="459"/>
      <c r="T60" s="459"/>
      <c r="U60" s="459"/>
      <c r="V60" s="459"/>
      <c r="W60" s="459"/>
      <c r="X60" s="460"/>
      <c r="Y60" s="429"/>
      <c r="Z60" s="430"/>
      <c r="AA60" s="430"/>
      <c r="AB60" s="430"/>
      <c r="AC60" s="430"/>
      <c r="AD60" s="431"/>
      <c r="AG60" s="22"/>
      <c r="AH60" s="22"/>
      <c r="AI60" s="22"/>
      <c r="AJ60" s="22"/>
      <c r="AK60" s="22"/>
      <c r="AL60" s="231">
        <f>$Y$60</f>
        <v>0</v>
      </c>
      <c r="AM60" s="22"/>
      <c r="AN60" s="22"/>
      <c r="AO60" s="22"/>
      <c r="AP60" s="22"/>
      <c r="AQ60" s="22"/>
      <c r="AR60" s="22"/>
      <c r="AS60" s="22"/>
      <c r="AT60" s="22"/>
      <c r="AU60" s="22"/>
      <c r="AV60" s="22"/>
      <c r="AW60" s="22"/>
      <c r="AX60" s="22"/>
      <c r="AY60" s="22"/>
      <c r="AZ60" s="22"/>
      <c r="BA60" s="22"/>
      <c r="BB60" s="22"/>
      <c r="BC60" s="22"/>
      <c r="BD60" s="22"/>
      <c r="BE60" s="22"/>
      <c r="BF60" s="22"/>
      <c r="BG60" s="22"/>
      <c r="BH60" s="22"/>
      <c r="BI60" s="22"/>
      <c r="BJ60" s="22"/>
      <c r="BK60" s="22"/>
      <c r="BL60" s="22"/>
      <c r="BM60" s="22"/>
      <c r="BN60" s="22"/>
      <c r="BO60" s="22"/>
      <c r="BP60" s="22"/>
      <c r="BQ60" s="22"/>
      <c r="BR60" s="22"/>
      <c r="BS60" s="22"/>
      <c r="BT60" s="22"/>
      <c r="BU60" s="22"/>
      <c r="BV60" s="22"/>
      <c r="BW60" s="22"/>
      <c r="BX60" s="22"/>
      <c r="BY60" s="22"/>
      <c r="BZ60" s="22"/>
      <c r="CA60" s="22"/>
      <c r="CB60" s="22"/>
      <c r="CC60" s="22"/>
      <c r="CD60" s="22"/>
      <c r="CE60" s="22"/>
      <c r="CF60" s="22"/>
      <c r="CG60" s="22"/>
      <c r="CH60" s="22"/>
      <c r="CI60" s="22"/>
      <c r="CJ60" s="22"/>
    </row>
    <row r="61" spans="1:88" customFormat="1" ht="24" customHeight="1">
      <c r="A61" s="211"/>
      <c r="B61" s="220"/>
      <c r="C61" s="433"/>
      <c r="D61" s="450"/>
      <c r="E61" s="451"/>
      <c r="F61" s="451"/>
      <c r="G61" s="451"/>
      <c r="H61" s="451"/>
      <c r="I61" s="452"/>
      <c r="J61" s="456" t="s">
        <v>5149</v>
      </c>
      <c r="K61" s="457"/>
      <c r="L61" s="458" t="s">
        <v>5150</v>
      </c>
      <c r="M61" s="459"/>
      <c r="N61" s="459"/>
      <c r="O61" s="459"/>
      <c r="P61" s="459"/>
      <c r="Q61" s="459"/>
      <c r="R61" s="459"/>
      <c r="S61" s="459"/>
      <c r="T61" s="459"/>
      <c r="U61" s="459"/>
      <c r="V61" s="459"/>
      <c r="W61" s="459"/>
      <c r="X61" s="460"/>
      <c r="Y61" s="429"/>
      <c r="Z61" s="430"/>
      <c r="AA61" s="430"/>
      <c r="AB61" s="430"/>
      <c r="AC61" s="430"/>
      <c r="AD61" s="431"/>
      <c r="AG61" s="22"/>
      <c r="AH61" s="22"/>
      <c r="AI61" s="22"/>
      <c r="AJ61" s="22"/>
      <c r="AK61" s="22"/>
      <c r="AL61" s="231">
        <f>$Y$61</f>
        <v>0</v>
      </c>
      <c r="AM61" s="22"/>
      <c r="AN61" s="22"/>
      <c r="AO61" s="22"/>
      <c r="AP61" s="22"/>
      <c r="AQ61" s="22"/>
      <c r="AR61" s="22"/>
      <c r="AS61" s="22"/>
      <c r="AT61" s="22"/>
      <c r="AU61" s="22"/>
      <c r="AV61" s="22"/>
      <c r="AW61" s="22"/>
      <c r="AX61" s="22"/>
      <c r="AY61" s="22"/>
      <c r="AZ61" s="22"/>
      <c r="BA61" s="22"/>
      <c r="BB61" s="22"/>
      <c r="BC61" s="22"/>
      <c r="BD61" s="22"/>
      <c r="BE61" s="22"/>
      <c r="BF61" s="22"/>
      <c r="BG61" s="22"/>
      <c r="BH61" s="22"/>
      <c r="BI61" s="22"/>
      <c r="BJ61" s="22"/>
      <c r="BK61" s="22"/>
      <c r="BL61" s="22"/>
      <c r="BM61" s="22"/>
      <c r="BN61" s="22"/>
      <c r="BO61" s="22"/>
      <c r="BP61" s="22"/>
      <c r="BQ61" s="22"/>
      <c r="BR61" s="22"/>
      <c r="BS61" s="22"/>
      <c r="BT61" s="22"/>
      <c r="BU61" s="22"/>
      <c r="BV61" s="22"/>
      <c r="BW61" s="22"/>
      <c r="BX61" s="22"/>
      <c r="BY61" s="22"/>
      <c r="BZ61" s="22"/>
      <c r="CA61" s="22"/>
      <c r="CB61" s="22"/>
      <c r="CC61" s="22"/>
      <c r="CD61" s="22"/>
      <c r="CE61" s="22"/>
      <c r="CF61" s="22"/>
      <c r="CG61" s="22"/>
      <c r="CH61" s="22"/>
      <c r="CI61" s="22"/>
      <c r="CJ61" s="22"/>
    </row>
    <row r="62" spans="1:88" customFormat="1" ht="24" customHeight="1">
      <c r="A62" s="211"/>
      <c r="B62" s="220"/>
      <c r="C62" s="433"/>
      <c r="D62" s="450"/>
      <c r="E62" s="451"/>
      <c r="F62" s="451"/>
      <c r="G62" s="451"/>
      <c r="H62" s="451"/>
      <c r="I62" s="452"/>
      <c r="J62" s="456" t="s">
        <v>5151</v>
      </c>
      <c r="K62" s="457"/>
      <c r="L62" s="458" t="s">
        <v>5152</v>
      </c>
      <c r="M62" s="459"/>
      <c r="N62" s="459"/>
      <c r="O62" s="459"/>
      <c r="P62" s="459"/>
      <c r="Q62" s="459"/>
      <c r="R62" s="459"/>
      <c r="S62" s="459"/>
      <c r="T62" s="459"/>
      <c r="U62" s="459"/>
      <c r="V62" s="459"/>
      <c r="W62" s="459"/>
      <c r="X62" s="460"/>
      <c r="Y62" s="429"/>
      <c r="Z62" s="430"/>
      <c r="AA62" s="430"/>
      <c r="AB62" s="430"/>
      <c r="AC62" s="430"/>
      <c r="AD62" s="431"/>
      <c r="AG62" s="22"/>
      <c r="AH62" s="22"/>
      <c r="AI62" s="22"/>
      <c r="AJ62" s="22"/>
      <c r="AK62" s="22"/>
      <c r="AL62" s="231">
        <f>$Y$62</f>
        <v>0</v>
      </c>
      <c r="AM62" s="22"/>
      <c r="AN62" s="22"/>
      <c r="AO62" s="22"/>
      <c r="AP62" s="22"/>
      <c r="AQ62" s="22"/>
      <c r="AR62" s="22"/>
      <c r="AS62" s="22"/>
      <c r="AT62" s="22"/>
      <c r="AU62" s="22"/>
      <c r="AV62" s="22"/>
      <c r="AW62" s="22"/>
      <c r="AX62" s="22"/>
      <c r="AY62" s="22"/>
      <c r="AZ62" s="22"/>
      <c r="BA62" s="22"/>
      <c r="BB62" s="22"/>
      <c r="BC62" s="22"/>
      <c r="BD62" s="22"/>
      <c r="BE62" s="22"/>
      <c r="BF62" s="22"/>
      <c r="BG62" s="22"/>
      <c r="BH62" s="22"/>
      <c r="BI62" s="22"/>
      <c r="BJ62" s="22"/>
      <c r="BK62" s="22"/>
      <c r="BL62" s="22"/>
      <c r="BM62" s="22"/>
      <c r="BN62" s="22"/>
      <c r="BO62" s="22"/>
      <c r="BP62" s="22"/>
      <c r="BQ62" s="22"/>
      <c r="BR62" s="22"/>
      <c r="BS62" s="22"/>
      <c r="BT62" s="22"/>
      <c r="BU62" s="22"/>
      <c r="BV62" s="22"/>
      <c r="BW62" s="22"/>
      <c r="BX62" s="22"/>
      <c r="BY62" s="22"/>
      <c r="BZ62" s="22"/>
      <c r="CA62" s="22"/>
      <c r="CB62" s="22"/>
      <c r="CC62" s="22"/>
      <c r="CD62" s="22"/>
      <c r="CE62" s="22"/>
      <c r="CF62" s="22"/>
      <c r="CG62" s="22"/>
      <c r="CH62" s="22"/>
      <c r="CI62" s="22"/>
      <c r="CJ62" s="22"/>
    </row>
    <row r="63" spans="1:88" customFormat="1" ht="24" customHeight="1">
      <c r="A63" s="211"/>
      <c r="B63" s="220"/>
      <c r="C63" s="433"/>
      <c r="D63" s="450"/>
      <c r="E63" s="451"/>
      <c r="F63" s="451"/>
      <c r="G63" s="451"/>
      <c r="H63" s="451"/>
      <c r="I63" s="452"/>
      <c r="J63" s="456" t="s">
        <v>5153</v>
      </c>
      <c r="K63" s="457"/>
      <c r="L63" s="458" t="s">
        <v>5154</v>
      </c>
      <c r="M63" s="459"/>
      <c r="N63" s="459"/>
      <c r="O63" s="459"/>
      <c r="P63" s="459"/>
      <c r="Q63" s="459"/>
      <c r="R63" s="459"/>
      <c r="S63" s="459"/>
      <c r="T63" s="459"/>
      <c r="U63" s="459"/>
      <c r="V63" s="459"/>
      <c r="W63" s="459"/>
      <c r="X63" s="460"/>
      <c r="Y63" s="429"/>
      <c r="Z63" s="430"/>
      <c r="AA63" s="430"/>
      <c r="AB63" s="430"/>
      <c r="AC63" s="430"/>
      <c r="AD63" s="431"/>
      <c r="AG63" s="22"/>
      <c r="AH63" s="22"/>
      <c r="AI63" s="22"/>
      <c r="AJ63" s="22"/>
      <c r="AK63" s="22"/>
      <c r="AL63" s="231">
        <f>$Y$63</f>
        <v>0</v>
      </c>
      <c r="AM63" s="22"/>
      <c r="AN63" s="22"/>
      <c r="AO63" s="22"/>
      <c r="AP63" s="22"/>
      <c r="AQ63" s="22"/>
      <c r="AR63" s="22"/>
      <c r="AS63" s="22"/>
      <c r="AT63" s="22"/>
      <c r="AU63" s="22"/>
      <c r="AV63" s="22"/>
      <c r="AW63" s="22"/>
      <c r="AX63" s="22"/>
      <c r="AY63" s="22"/>
      <c r="AZ63" s="22"/>
      <c r="BA63" s="22"/>
      <c r="BB63" s="22"/>
      <c r="BC63" s="22"/>
      <c r="BD63" s="22"/>
      <c r="BE63" s="22"/>
      <c r="BF63" s="22"/>
      <c r="BG63" s="22"/>
      <c r="BH63" s="22"/>
      <c r="BI63" s="22"/>
      <c r="BJ63" s="22"/>
      <c r="BK63" s="22"/>
      <c r="BL63" s="22"/>
      <c r="BM63" s="22"/>
      <c r="BN63" s="22"/>
      <c r="BO63" s="22"/>
      <c r="BP63" s="22"/>
      <c r="BQ63" s="22"/>
      <c r="BR63" s="22"/>
      <c r="BS63" s="22"/>
      <c r="BT63" s="22"/>
      <c r="BU63" s="22"/>
      <c r="BV63" s="22"/>
      <c r="BW63" s="22"/>
      <c r="BX63" s="22"/>
      <c r="BY63" s="22"/>
      <c r="BZ63" s="22"/>
      <c r="CA63" s="22"/>
      <c r="CB63" s="22"/>
      <c r="CC63" s="22"/>
      <c r="CD63" s="22"/>
      <c r="CE63" s="22"/>
      <c r="CF63" s="22"/>
      <c r="CG63" s="22"/>
      <c r="CH63" s="22"/>
      <c r="CI63" s="22"/>
      <c r="CJ63" s="22"/>
    </row>
    <row r="64" spans="1:88" customFormat="1" ht="24" customHeight="1">
      <c r="A64" s="211"/>
      <c r="B64" s="220"/>
      <c r="C64" s="433"/>
      <c r="D64" s="450"/>
      <c r="E64" s="451"/>
      <c r="F64" s="451"/>
      <c r="G64" s="451"/>
      <c r="H64" s="451"/>
      <c r="I64" s="452"/>
      <c r="J64" s="456" t="s">
        <v>5155</v>
      </c>
      <c r="K64" s="457"/>
      <c r="L64" s="458" t="s">
        <v>5156</v>
      </c>
      <c r="M64" s="459"/>
      <c r="N64" s="459"/>
      <c r="O64" s="459"/>
      <c r="P64" s="459"/>
      <c r="Q64" s="459"/>
      <c r="R64" s="459"/>
      <c r="S64" s="459"/>
      <c r="T64" s="459"/>
      <c r="U64" s="459"/>
      <c r="V64" s="459"/>
      <c r="W64" s="459"/>
      <c r="X64" s="460"/>
      <c r="Y64" s="429"/>
      <c r="Z64" s="430"/>
      <c r="AA64" s="430"/>
      <c r="AB64" s="430"/>
      <c r="AC64" s="430"/>
      <c r="AD64" s="431"/>
      <c r="AG64" s="22"/>
      <c r="AH64" s="22"/>
      <c r="AI64" s="22"/>
      <c r="AJ64" s="22"/>
      <c r="AK64" s="22"/>
      <c r="AL64" s="231">
        <f>$Y$64</f>
        <v>0</v>
      </c>
      <c r="AM64" s="22"/>
      <c r="AN64" s="22"/>
      <c r="AO64" s="22"/>
      <c r="AP64" s="22"/>
      <c r="AQ64" s="22"/>
      <c r="AR64" s="22"/>
      <c r="AS64" s="22"/>
      <c r="AT64" s="22"/>
      <c r="AU64" s="22"/>
      <c r="AV64" s="22"/>
      <c r="AW64" s="22"/>
      <c r="AX64" s="22"/>
      <c r="AY64" s="22"/>
      <c r="AZ64" s="22"/>
      <c r="BA64" s="22"/>
      <c r="BB64" s="22"/>
      <c r="BC64" s="22"/>
      <c r="BD64" s="22"/>
      <c r="BE64" s="22"/>
      <c r="BF64" s="22"/>
      <c r="BG64" s="22"/>
      <c r="BH64" s="22"/>
      <c r="BI64" s="22"/>
      <c r="BJ64" s="22"/>
      <c r="BK64" s="22"/>
      <c r="BL64" s="22"/>
      <c r="BM64" s="22"/>
      <c r="BN64" s="22"/>
      <c r="BO64" s="22"/>
      <c r="BP64" s="22"/>
      <c r="BQ64" s="22"/>
      <c r="BR64" s="22"/>
      <c r="BS64" s="22"/>
      <c r="BT64" s="22"/>
      <c r="BU64" s="22"/>
      <c r="BV64" s="22"/>
      <c r="BW64" s="22"/>
      <c r="BX64" s="22"/>
      <c r="BY64" s="22"/>
      <c r="BZ64" s="22"/>
      <c r="CA64" s="22"/>
      <c r="CB64" s="22"/>
      <c r="CC64" s="22"/>
      <c r="CD64" s="22"/>
      <c r="CE64" s="22"/>
      <c r="CF64" s="22"/>
      <c r="CG64" s="22"/>
      <c r="CH64" s="22"/>
      <c r="CI64" s="22"/>
      <c r="CJ64" s="22"/>
    </row>
    <row r="65" spans="1:88" customFormat="1" ht="24" customHeight="1">
      <c r="A65" s="211"/>
      <c r="B65" s="220"/>
      <c r="C65" s="433"/>
      <c r="D65" s="450"/>
      <c r="E65" s="451"/>
      <c r="F65" s="451"/>
      <c r="G65" s="451"/>
      <c r="H65" s="451"/>
      <c r="I65" s="452"/>
      <c r="J65" s="456" t="s">
        <v>5157</v>
      </c>
      <c r="K65" s="457"/>
      <c r="L65" s="458" t="s">
        <v>5158</v>
      </c>
      <c r="M65" s="459"/>
      <c r="N65" s="459"/>
      <c r="O65" s="459"/>
      <c r="P65" s="459"/>
      <c r="Q65" s="459"/>
      <c r="R65" s="459"/>
      <c r="S65" s="459"/>
      <c r="T65" s="459"/>
      <c r="U65" s="459"/>
      <c r="V65" s="459"/>
      <c r="W65" s="459"/>
      <c r="X65" s="460"/>
      <c r="Y65" s="429"/>
      <c r="Z65" s="430"/>
      <c r="AA65" s="430"/>
      <c r="AB65" s="430"/>
      <c r="AC65" s="430"/>
      <c r="AD65" s="431"/>
      <c r="AG65" s="22"/>
      <c r="AH65" s="22"/>
      <c r="AI65" s="22"/>
      <c r="AJ65" s="22"/>
      <c r="AK65" s="22"/>
      <c r="AL65" s="231">
        <f>$Y$65</f>
        <v>0</v>
      </c>
      <c r="AM65" s="22"/>
      <c r="AN65" s="22"/>
      <c r="AO65" s="22"/>
      <c r="AP65" s="22"/>
      <c r="AQ65" s="22"/>
      <c r="AR65" s="22"/>
      <c r="AS65" s="22"/>
      <c r="AT65" s="22"/>
      <c r="AU65" s="22"/>
      <c r="AV65" s="22"/>
      <c r="AW65" s="22"/>
      <c r="AX65" s="22"/>
      <c r="AY65" s="22"/>
      <c r="AZ65" s="22"/>
      <c r="BA65" s="22"/>
      <c r="BB65" s="22"/>
      <c r="BC65" s="22"/>
      <c r="BD65" s="22"/>
      <c r="BE65" s="22"/>
      <c r="BF65" s="22"/>
      <c r="BG65" s="22"/>
      <c r="BH65" s="22"/>
      <c r="BI65" s="22"/>
      <c r="BJ65" s="22"/>
      <c r="BK65" s="22"/>
      <c r="BL65" s="22"/>
      <c r="BM65" s="22"/>
      <c r="BN65" s="22"/>
      <c r="BO65" s="22"/>
      <c r="BP65" s="22"/>
      <c r="BQ65" s="22"/>
      <c r="BR65" s="22"/>
      <c r="BS65" s="22"/>
      <c r="BT65" s="22"/>
      <c r="BU65" s="22"/>
      <c r="BV65" s="22"/>
      <c r="BW65" s="22"/>
      <c r="BX65" s="22"/>
      <c r="BY65" s="22"/>
      <c r="BZ65" s="22"/>
      <c r="CA65" s="22"/>
      <c r="CB65" s="22"/>
      <c r="CC65" s="22"/>
      <c r="CD65" s="22"/>
      <c r="CE65" s="22"/>
      <c r="CF65" s="22"/>
      <c r="CG65" s="22"/>
      <c r="CH65" s="22"/>
      <c r="CI65" s="22"/>
      <c r="CJ65" s="22"/>
    </row>
    <row r="66" spans="1:88" customFormat="1" ht="24" customHeight="1">
      <c r="A66" s="211"/>
      <c r="B66" s="220"/>
      <c r="C66" s="433"/>
      <c r="D66" s="450"/>
      <c r="E66" s="451"/>
      <c r="F66" s="451"/>
      <c r="G66" s="451"/>
      <c r="H66" s="451"/>
      <c r="I66" s="452"/>
      <c r="J66" s="456" t="s">
        <v>5159</v>
      </c>
      <c r="K66" s="457"/>
      <c r="L66" s="458" t="s">
        <v>5160</v>
      </c>
      <c r="M66" s="459"/>
      <c r="N66" s="459"/>
      <c r="O66" s="459"/>
      <c r="P66" s="459"/>
      <c r="Q66" s="459"/>
      <c r="R66" s="459"/>
      <c r="S66" s="459"/>
      <c r="T66" s="459"/>
      <c r="U66" s="459"/>
      <c r="V66" s="459"/>
      <c r="W66" s="459"/>
      <c r="X66" s="460"/>
      <c r="Y66" s="429"/>
      <c r="Z66" s="430"/>
      <c r="AA66" s="430"/>
      <c r="AB66" s="430"/>
      <c r="AC66" s="430"/>
      <c r="AD66" s="431"/>
      <c r="AG66" s="22"/>
      <c r="AH66" s="22"/>
      <c r="AI66" s="22"/>
      <c r="AJ66" s="22"/>
      <c r="AK66" s="22"/>
      <c r="AL66" s="231">
        <f>$Y$66</f>
        <v>0</v>
      </c>
      <c r="AM66" s="22"/>
      <c r="AN66" s="22"/>
      <c r="AO66" s="22"/>
      <c r="AP66" s="22"/>
      <c r="AQ66" s="22"/>
      <c r="AR66" s="22"/>
      <c r="AS66" s="22"/>
      <c r="AT66" s="22"/>
      <c r="AU66" s="22"/>
      <c r="AV66" s="22"/>
      <c r="AW66" s="22"/>
      <c r="AX66" s="22"/>
      <c r="AY66" s="22"/>
      <c r="AZ66" s="22"/>
      <c r="BA66" s="22"/>
      <c r="BB66" s="22"/>
      <c r="BC66" s="22"/>
      <c r="BD66" s="22"/>
      <c r="BE66" s="22"/>
      <c r="BF66" s="22"/>
      <c r="BG66" s="22"/>
      <c r="BH66" s="22"/>
      <c r="BI66" s="22"/>
      <c r="BJ66" s="22"/>
      <c r="BK66" s="22"/>
      <c r="BL66" s="22"/>
      <c r="BM66" s="22"/>
      <c r="BN66" s="22"/>
      <c r="BO66" s="22"/>
      <c r="BP66" s="22"/>
      <c r="BQ66" s="22"/>
      <c r="BR66" s="22"/>
      <c r="BS66" s="22"/>
      <c r="BT66" s="22"/>
      <c r="BU66" s="22"/>
      <c r="BV66" s="22"/>
      <c r="BW66" s="22"/>
      <c r="BX66" s="22"/>
      <c r="BY66" s="22"/>
      <c r="BZ66" s="22"/>
      <c r="CA66" s="22"/>
      <c r="CB66" s="22"/>
      <c r="CC66" s="22"/>
      <c r="CD66" s="22"/>
      <c r="CE66" s="22"/>
      <c r="CF66" s="22"/>
      <c r="CG66" s="22"/>
      <c r="CH66" s="22"/>
      <c r="CI66" s="22"/>
      <c r="CJ66" s="22"/>
    </row>
    <row r="67" spans="1:88" customFormat="1" ht="15" customHeight="1">
      <c r="A67" s="211"/>
      <c r="B67" s="220"/>
      <c r="C67" s="433"/>
      <c r="D67" s="450"/>
      <c r="E67" s="451"/>
      <c r="F67" s="451"/>
      <c r="G67" s="451"/>
      <c r="H67" s="451"/>
      <c r="I67" s="452"/>
      <c r="J67" s="456" t="s">
        <v>5161</v>
      </c>
      <c r="K67" s="457"/>
      <c r="L67" s="458" t="s">
        <v>5162</v>
      </c>
      <c r="M67" s="459"/>
      <c r="N67" s="459"/>
      <c r="O67" s="459"/>
      <c r="P67" s="459"/>
      <c r="Q67" s="459"/>
      <c r="R67" s="459"/>
      <c r="S67" s="459"/>
      <c r="T67" s="459"/>
      <c r="U67" s="459"/>
      <c r="V67" s="459"/>
      <c r="W67" s="459"/>
      <c r="X67" s="460"/>
      <c r="Y67" s="429"/>
      <c r="Z67" s="430"/>
      <c r="AA67" s="430"/>
      <c r="AB67" s="430"/>
      <c r="AC67" s="430"/>
      <c r="AD67" s="431"/>
      <c r="AG67" s="22"/>
      <c r="AH67" s="22"/>
      <c r="AI67" s="22"/>
      <c r="AJ67" s="22"/>
      <c r="AK67" s="22"/>
      <c r="AL67" s="231">
        <f>$Y$67</f>
        <v>0</v>
      </c>
      <c r="AM67" s="22"/>
      <c r="AN67" s="22"/>
      <c r="AO67" s="22"/>
      <c r="AP67" s="22"/>
      <c r="AQ67" s="22"/>
      <c r="AR67" s="22"/>
      <c r="AS67" s="22"/>
      <c r="AT67" s="22"/>
      <c r="AU67" s="22"/>
      <c r="AV67" s="22"/>
      <c r="AW67" s="22"/>
      <c r="AX67" s="22"/>
      <c r="AY67" s="22"/>
      <c r="AZ67" s="22"/>
      <c r="BA67" s="22"/>
      <c r="BB67" s="22"/>
      <c r="BC67" s="22"/>
      <c r="BD67" s="22"/>
      <c r="BE67" s="22"/>
      <c r="BF67" s="22"/>
      <c r="BG67" s="22"/>
      <c r="BH67" s="22"/>
      <c r="BI67" s="22"/>
      <c r="BJ67" s="22"/>
      <c r="BK67" s="22"/>
      <c r="BL67" s="22"/>
      <c r="BM67" s="22"/>
      <c r="BN67" s="22"/>
      <c r="BO67" s="22"/>
      <c r="BP67" s="22"/>
      <c r="BQ67" s="22"/>
      <c r="BR67" s="22"/>
      <c r="BS67" s="22"/>
      <c r="BT67" s="22"/>
      <c r="BU67" s="22"/>
      <c r="BV67" s="22"/>
      <c r="BW67" s="22"/>
      <c r="BX67" s="22"/>
      <c r="BY67" s="22"/>
      <c r="BZ67" s="22"/>
      <c r="CA67" s="22"/>
      <c r="CB67" s="22"/>
      <c r="CC67" s="22"/>
      <c r="CD67" s="22"/>
      <c r="CE67" s="22"/>
      <c r="CF67" s="22"/>
      <c r="CG67" s="22"/>
      <c r="CH67" s="22"/>
      <c r="CI67" s="22"/>
      <c r="CJ67" s="22"/>
    </row>
    <row r="68" spans="1:88" customFormat="1" ht="15" customHeight="1">
      <c r="A68" s="211"/>
      <c r="B68" s="220"/>
      <c r="C68" s="433"/>
      <c r="D68" s="450"/>
      <c r="E68" s="451"/>
      <c r="F68" s="451"/>
      <c r="G68" s="451"/>
      <c r="H68" s="451"/>
      <c r="I68" s="452"/>
      <c r="J68" s="473" t="s">
        <v>5163</v>
      </c>
      <c r="K68" s="474"/>
      <c r="L68" s="458" t="s">
        <v>5164</v>
      </c>
      <c r="M68" s="459"/>
      <c r="N68" s="459"/>
      <c r="O68" s="459"/>
      <c r="P68" s="459"/>
      <c r="Q68" s="459"/>
      <c r="R68" s="459"/>
      <c r="S68" s="459"/>
      <c r="T68" s="459"/>
      <c r="U68" s="459"/>
      <c r="V68" s="459"/>
      <c r="W68" s="459"/>
      <c r="X68" s="460"/>
      <c r="Y68" s="429"/>
      <c r="Z68" s="430"/>
      <c r="AA68" s="430"/>
      <c r="AB68" s="430"/>
      <c r="AC68" s="430"/>
      <c r="AD68" s="431"/>
      <c r="AG68" s="22"/>
      <c r="AH68" s="22"/>
      <c r="AI68" s="22"/>
      <c r="AK68" s="22"/>
      <c r="AL68" s="231">
        <f>$Y$68</f>
        <v>0</v>
      </c>
      <c r="AM68" s="22"/>
      <c r="AN68" s="22"/>
      <c r="AO68" s="22"/>
      <c r="AP68" s="22"/>
      <c r="AQ68" s="22"/>
      <c r="AR68" s="22"/>
      <c r="AS68" s="22"/>
      <c r="AT68" s="22"/>
      <c r="AU68" s="22"/>
      <c r="AV68" s="22"/>
      <c r="AW68" s="22"/>
      <c r="AX68" s="22"/>
      <c r="AY68" s="22"/>
      <c r="AZ68" s="22"/>
      <c r="BA68" s="22"/>
      <c r="BB68" s="22"/>
      <c r="BC68" s="22"/>
      <c r="BD68" s="22"/>
      <c r="BE68" s="22"/>
      <c r="BF68" s="22"/>
      <c r="BG68" s="22"/>
      <c r="BH68" s="22"/>
      <c r="BI68" s="22"/>
      <c r="BJ68" s="22"/>
      <c r="BK68" s="22"/>
      <c r="BL68" s="22"/>
      <c r="BM68" s="22"/>
      <c r="BN68" s="22"/>
      <c r="BO68" s="22"/>
      <c r="BP68" s="22"/>
      <c r="BQ68" s="22"/>
      <c r="BR68" s="22"/>
      <c r="BS68" s="22"/>
      <c r="BT68" s="22"/>
      <c r="BU68" s="22"/>
      <c r="BV68" s="22"/>
      <c r="BW68" s="22"/>
      <c r="BX68" s="22"/>
      <c r="BY68" s="22"/>
      <c r="BZ68" s="22"/>
      <c r="CA68" s="22"/>
      <c r="CB68" s="22"/>
      <c r="CC68" s="22"/>
      <c r="CD68" s="22"/>
      <c r="CE68" s="22"/>
      <c r="CF68" s="22"/>
      <c r="CG68" s="22"/>
      <c r="CH68" s="22"/>
      <c r="CI68" s="22"/>
      <c r="CJ68" s="22"/>
    </row>
    <row r="69" spans="1:88" customFormat="1" ht="15" customHeight="1">
      <c r="A69" s="211"/>
      <c r="B69" s="220"/>
      <c r="C69" s="433"/>
      <c r="D69" s="450"/>
      <c r="E69" s="451"/>
      <c r="F69" s="451"/>
      <c r="G69" s="451"/>
      <c r="H69" s="451"/>
      <c r="I69" s="452"/>
      <c r="J69" s="473" t="s">
        <v>5165</v>
      </c>
      <c r="K69" s="474"/>
      <c r="L69" s="475" t="s">
        <v>5166</v>
      </c>
      <c r="M69" s="476"/>
      <c r="N69" s="476"/>
      <c r="O69" s="476"/>
      <c r="P69" s="476"/>
      <c r="Q69" s="476"/>
      <c r="R69" s="476"/>
      <c r="S69" s="476"/>
      <c r="T69" s="476"/>
      <c r="U69" s="476"/>
      <c r="V69" s="476"/>
      <c r="W69" s="476"/>
      <c r="X69" s="477"/>
      <c r="Y69" s="429"/>
      <c r="Z69" s="430"/>
      <c r="AA69" s="430"/>
      <c r="AB69" s="430"/>
      <c r="AC69" s="430"/>
      <c r="AD69" s="431"/>
      <c r="AG69" s="22"/>
      <c r="AH69" s="22"/>
      <c r="AI69" s="22"/>
      <c r="AJ69" s="22"/>
      <c r="AK69" s="22"/>
      <c r="AL69" s="231">
        <f>$Y$69</f>
        <v>0</v>
      </c>
      <c r="AM69" s="22"/>
      <c r="AN69" s="22"/>
      <c r="AO69" s="22"/>
      <c r="AP69" s="22"/>
      <c r="AQ69" s="22"/>
      <c r="AR69" s="22"/>
      <c r="AS69" s="22"/>
      <c r="AT69" s="22"/>
      <c r="AU69" s="22"/>
      <c r="AV69" s="22"/>
      <c r="AW69" s="22"/>
      <c r="AX69" s="22"/>
      <c r="AY69" s="22"/>
      <c r="AZ69" s="22"/>
      <c r="BA69" s="22"/>
      <c r="BB69" s="22"/>
      <c r="BC69" s="22"/>
      <c r="BD69" s="22"/>
      <c r="BE69" s="22"/>
      <c r="BF69" s="22"/>
      <c r="BG69" s="22"/>
      <c r="BH69" s="22"/>
      <c r="BI69" s="22"/>
      <c r="BJ69" s="22"/>
      <c r="BK69" s="22"/>
      <c r="BL69" s="22"/>
      <c r="BM69" s="22"/>
      <c r="BN69" s="22"/>
      <c r="BO69" s="22"/>
      <c r="BP69" s="22"/>
      <c r="BQ69" s="22"/>
      <c r="BR69" s="22"/>
      <c r="BS69" s="22"/>
      <c r="BT69" s="22"/>
      <c r="BU69" s="22"/>
      <c r="BV69" s="22"/>
      <c r="BW69" s="22"/>
      <c r="BX69" s="22"/>
      <c r="BY69" s="22"/>
      <c r="BZ69" s="22"/>
      <c r="CA69" s="22"/>
      <c r="CB69" s="22"/>
      <c r="CC69" s="22"/>
      <c r="CD69" s="22"/>
      <c r="CE69" s="22"/>
      <c r="CF69" s="22"/>
      <c r="CG69" s="22"/>
      <c r="CH69" s="22"/>
      <c r="CI69" s="22"/>
      <c r="CJ69" s="22"/>
    </row>
    <row r="70" spans="1:88" customFormat="1" ht="15" customHeight="1">
      <c r="A70" s="211"/>
      <c r="B70" s="220"/>
      <c r="C70" s="433"/>
      <c r="D70" s="453"/>
      <c r="E70" s="454"/>
      <c r="F70" s="454"/>
      <c r="G70" s="454"/>
      <c r="H70" s="454"/>
      <c r="I70" s="455"/>
      <c r="J70" s="456" t="s">
        <v>5167</v>
      </c>
      <c r="K70" s="457"/>
      <c r="L70" s="458" t="s">
        <v>5168</v>
      </c>
      <c r="M70" s="459"/>
      <c r="N70" s="459"/>
      <c r="O70" s="459"/>
      <c r="P70" s="459"/>
      <c r="Q70" s="459"/>
      <c r="R70" s="459"/>
      <c r="S70" s="459"/>
      <c r="T70" s="459"/>
      <c r="U70" s="459"/>
      <c r="V70" s="459"/>
      <c r="W70" s="459"/>
      <c r="X70" s="460"/>
      <c r="Y70" s="429"/>
      <c r="Z70" s="430"/>
      <c r="AA70" s="430"/>
      <c r="AB70" s="430"/>
      <c r="AC70" s="430"/>
      <c r="AD70" s="431"/>
      <c r="AG70" s="22"/>
      <c r="AH70" s="22"/>
      <c r="AI70" s="22"/>
      <c r="AJ70">
        <f>IF(OR(Y70="NS",Y70="NA",$AF$21&lt;&gt;1,$AG$21=0,$AG$21="NS",$AG$21="NA",$C$25=0,$C$25="NS",$C$25="NA"),0,IF((Y70*(IFERROR(100/SUM(Y59:AD70),0)))&gt;25,1,0))</f>
        <v>0</v>
      </c>
      <c r="AK70" s="22"/>
      <c r="AL70" s="231">
        <f>$Y$70</f>
        <v>0</v>
      </c>
      <c r="AM70" s="22"/>
      <c r="AN70" s="22"/>
      <c r="AO70" s="22"/>
      <c r="AP70" s="22"/>
      <c r="AQ70" s="22"/>
      <c r="AR70" s="22"/>
      <c r="AS70" s="22"/>
      <c r="AT70" s="22"/>
      <c r="AU70" s="22"/>
      <c r="AV70" s="22"/>
      <c r="AW70" s="22"/>
      <c r="AX70" s="22"/>
      <c r="AY70" s="22"/>
      <c r="AZ70" s="22"/>
      <c r="BA70" s="22"/>
      <c r="BB70" s="22"/>
      <c r="BC70" s="22"/>
      <c r="BD70" s="22"/>
      <c r="BE70" s="22"/>
      <c r="BF70" s="22"/>
      <c r="BG70" s="22"/>
      <c r="BH70" s="22"/>
      <c r="BI70" s="22"/>
      <c r="BJ70" s="22"/>
      <c r="BK70" s="22"/>
      <c r="BL70" s="22"/>
      <c r="BM70" s="22"/>
      <c r="BN70" s="22"/>
      <c r="BO70" s="22"/>
      <c r="BP70" s="22"/>
      <c r="BQ70" s="22"/>
      <c r="BR70" s="22"/>
      <c r="BS70" s="22"/>
      <c r="BT70" s="22"/>
      <c r="BU70" s="22"/>
      <c r="BV70" s="22"/>
      <c r="BW70" s="22"/>
      <c r="BX70" s="22"/>
      <c r="BY70" s="22"/>
      <c r="BZ70" s="22"/>
      <c r="CA70" s="22"/>
      <c r="CB70" s="22"/>
      <c r="CC70" s="22"/>
      <c r="CD70" s="22"/>
      <c r="CE70" s="22"/>
      <c r="CF70" s="22"/>
      <c r="CG70" s="22"/>
      <c r="CH70" s="22"/>
      <c r="CI70" s="22"/>
      <c r="CJ70" s="22"/>
    </row>
    <row r="71" spans="1:88" customFormat="1" ht="15" customHeight="1">
      <c r="A71" s="211"/>
      <c r="B71" s="220"/>
      <c r="C71" s="433" t="s">
        <v>5169</v>
      </c>
      <c r="D71" s="447" t="s">
        <v>5170</v>
      </c>
      <c r="E71" s="448"/>
      <c r="F71" s="448"/>
      <c r="G71" s="448"/>
      <c r="H71" s="448"/>
      <c r="I71" s="449"/>
      <c r="J71" s="456" t="s">
        <v>5171</v>
      </c>
      <c r="K71" s="457"/>
      <c r="L71" s="458" t="s">
        <v>5172</v>
      </c>
      <c r="M71" s="459"/>
      <c r="N71" s="459"/>
      <c r="O71" s="459"/>
      <c r="P71" s="459"/>
      <c r="Q71" s="459"/>
      <c r="R71" s="459"/>
      <c r="S71" s="459"/>
      <c r="T71" s="459"/>
      <c r="U71" s="459"/>
      <c r="V71" s="459"/>
      <c r="W71" s="459"/>
      <c r="X71" s="460"/>
      <c r="Y71" s="429"/>
      <c r="Z71" s="430"/>
      <c r="AA71" s="430"/>
      <c r="AB71" s="430"/>
      <c r="AC71" s="430"/>
      <c r="AD71" s="431"/>
      <c r="AG71" s="22"/>
      <c r="AH71" s="22"/>
      <c r="AI71" s="22"/>
      <c r="AJ71" s="22"/>
      <c r="AK71" s="22"/>
      <c r="AL71" s="231">
        <f>$Y$71</f>
        <v>0</v>
      </c>
      <c r="AM71" s="22"/>
      <c r="AN71" s="22"/>
      <c r="AO71" s="22"/>
      <c r="AP71" s="22"/>
      <c r="AQ71" s="22"/>
      <c r="AR71" s="22"/>
      <c r="AS71" s="22"/>
      <c r="AT71" s="22"/>
      <c r="AU71" s="22"/>
      <c r="AV71" s="22"/>
      <c r="AW71" s="22"/>
      <c r="AX71" s="22"/>
      <c r="AY71" s="22"/>
      <c r="AZ71" s="22"/>
      <c r="BA71" s="22"/>
      <c r="BB71" s="22"/>
      <c r="BC71" s="22"/>
      <c r="BD71" s="22"/>
      <c r="BE71" s="22"/>
      <c r="BF71" s="22"/>
      <c r="BG71" s="22"/>
      <c r="BH71" s="22"/>
      <c r="BI71" s="22"/>
      <c r="BJ71" s="22"/>
      <c r="BK71" s="22"/>
      <c r="BL71" s="22"/>
      <c r="BM71" s="22"/>
      <c r="BN71" s="22"/>
      <c r="BO71" s="22"/>
      <c r="BP71" s="22"/>
      <c r="BQ71" s="22"/>
      <c r="BR71" s="22"/>
      <c r="BS71" s="22"/>
      <c r="BT71" s="22"/>
      <c r="BU71" s="22"/>
      <c r="BV71" s="22"/>
      <c r="BW71" s="22"/>
      <c r="BX71" s="22"/>
      <c r="BY71" s="22"/>
      <c r="BZ71" s="22"/>
      <c r="CA71" s="22"/>
      <c r="CB71" s="22"/>
      <c r="CC71" s="22"/>
      <c r="CD71" s="22"/>
      <c r="CE71" s="22"/>
      <c r="CF71" s="22"/>
      <c r="CG71" s="22"/>
      <c r="CH71" s="22"/>
      <c r="CI71" s="22"/>
      <c r="CJ71" s="22"/>
    </row>
    <row r="72" spans="1:88" customFormat="1" ht="15" customHeight="1">
      <c r="A72" s="211"/>
      <c r="B72" s="220"/>
      <c r="C72" s="433"/>
      <c r="D72" s="450"/>
      <c r="E72" s="451"/>
      <c r="F72" s="451"/>
      <c r="G72" s="451"/>
      <c r="H72" s="451"/>
      <c r="I72" s="452"/>
      <c r="J72" s="456" t="s">
        <v>5173</v>
      </c>
      <c r="K72" s="457"/>
      <c r="L72" s="458" t="s">
        <v>5174</v>
      </c>
      <c r="M72" s="459"/>
      <c r="N72" s="459"/>
      <c r="O72" s="459"/>
      <c r="P72" s="459"/>
      <c r="Q72" s="459"/>
      <c r="R72" s="459"/>
      <c r="S72" s="459"/>
      <c r="T72" s="459"/>
      <c r="U72" s="459"/>
      <c r="V72" s="459"/>
      <c r="W72" s="459"/>
      <c r="X72" s="460"/>
      <c r="Y72" s="429"/>
      <c r="Z72" s="430"/>
      <c r="AA72" s="430"/>
      <c r="AB72" s="430"/>
      <c r="AC72" s="430"/>
      <c r="AD72" s="431"/>
      <c r="AG72" s="22"/>
      <c r="AH72" s="22"/>
      <c r="AI72" s="22"/>
      <c r="AJ72" s="22"/>
      <c r="AK72" s="22"/>
      <c r="AL72" s="231">
        <f>$Y$72</f>
        <v>0</v>
      </c>
      <c r="AM72" s="22"/>
      <c r="AN72" s="22"/>
      <c r="AO72" s="22"/>
      <c r="AP72" s="22"/>
      <c r="AQ72" s="22"/>
      <c r="AR72" s="22"/>
      <c r="AS72" s="22"/>
      <c r="AT72" s="22"/>
      <c r="AU72" s="22"/>
      <c r="AV72" s="22"/>
      <c r="AW72" s="22"/>
      <c r="AX72" s="22"/>
      <c r="AY72" s="22"/>
      <c r="AZ72" s="22"/>
      <c r="BA72" s="22"/>
      <c r="BB72" s="22"/>
      <c r="BC72" s="22"/>
      <c r="BD72" s="22"/>
      <c r="BE72" s="22"/>
      <c r="BF72" s="22"/>
      <c r="BG72" s="22"/>
      <c r="BH72" s="22"/>
      <c r="BI72" s="22"/>
      <c r="BJ72" s="22"/>
      <c r="BK72" s="22"/>
      <c r="BL72" s="22"/>
      <c r="BM72" s="22"/>
      <c r="BN72" s="22"/>
      <c r="BO72" s="22"/>
      <c r="BP72" s="22"/>
      <c r="BQ72" s="22"/>
      <c r="BR72" s="22"/>
      <c r="BS72" s="22"/>
      <c r="BT72" s="22"/>
      <c r="BU72" s="22"/>
      <c r="BV72" s="22"/>
      <c r="BW72" s="22"/>
      <c r="BX72" s="22"/>
      <c r="BY72" s="22"/>
      <c r="BZ72" s="22"/>
      <c r="CA72" s="22"/>
      <c r="CB72" s="22"/>
      <c r="CC72" s="22"/>
      <c r="CD72" s="22"/>
      <c r="CE72" s="22"/>
      <c r="CF72" s="22"/>
      <c r="CG72" s="22"/>
      <c r="CH72" s="22"/>
      <c r="CI72" s="22"/>
      <c r="CJ72" s="22"/>
    </row>
    <row r="73" spans="1:88" customFormat="1" ht="24" customHeight="1">
      <c r="A73" s="211"/>
      <c r="B73" s="220"/>
      <c r="C73" s="433"/>
      <c r="D73" s="450"/>
      <c r="E73" s="451"/>
      <c r="F73" s="451"/>
      <c r="G73" s="451"/>
      <c r="H73" s="451"/>
      <c r="I73" s="452"/>
      <c r="J73" s="456" t="s">
        <v>5175</v>
      </c>
      <c r="K73" s="457"/>
      <c r="L73" s="458" t="s">
        <v>5176</v>
      </c>
      <c r="M73" s="459"/>
      <c r="N73" s="459"/>
      <c r="O73" s="459"/>
      <c r="P73" s="459"/>
      <c r="Q73" s="459"/>
      <c r="R73" s="459"/>
      <c r="S73" s="459"/>
      <c r="T73" s="459"/>
      <c r="U73" s="459"/>
      <c r="V73" s="459"/>
      <c r="W73" s="459"/>
      <c r="X73" s="460"/>
      <c r="Y73" s="429"/>
      <c r="Z73" s="430"/>
      <c r="AA73" s="430"/>
      <c r="AB73" s="430"/>
      <c r="AC73" s="430"/>
      <c r="AD73" s="431"/>
      <c r="AG73" s="22"/>
      <c r="AH73" s="22"/>
      <c r="AI73" s="22"/>
      <c r="AJ73" s="22"/>
      <c r="AK73" s="22"/>
      <c r="AL73" s="231">
        <f>$Y$73</f>
        <v>0</v>
      </c>
      <c r="AM73" s="22"/>
      <c r="AN73" s="22"/>
      <c r="AO73" s="22"/>
      <c r="AP73" s="22"/>
      <c r="AQ73" s="22"/>
      <c r="AR73" s="22"/>
      <c r="AS73" s="22"/>
      <c r="AT73" s="22"/>
      <c r="AU73" s="22"/>
      <c r="AV73" s="22"/>
      <c r="AW73" s="22"/>
      <c r="AX73" s="22"/>
      <c r="AY73" s="22"/>
      <c r="AZ73" s="22"/>
      <c r="BA73" s="22"/>
      <c r="BB73" s="22"/>
      <c r="BC73" s="22"/>
      <c r="BD73" s="22"/>
      <c r="BE73" s="22"/>
      <c r="BF73" s="22"/>
      <c r="BG73" s="22"/>
      <c r="BH73" s="22"/>
      <c r="BI73" s="22"/>
      <c r="BJ73" s="22"/>
      <c r="BK73" s="22"/>
      <c r="BL73" s="22"/>
      <c r="BM73" s="22"/>
      <c r="BN73" s="22"/>
      <c r="BO73" s="22"/>
      <c r="BP73" s="22"/>
      <c r="BQ73" s="22"/>
      <c r="BR73" s="22"/>
      <c r="BS73" s="22"/>
      <c r="BT73" s="22"/>
      <c r="BU73" s="22"/>
      <c r="BV73" s="22"/>
      <c r="BW73" s="22"/>
      <c r="BX73" s="22"/>
      <c r="BY73" s="22"/>
      <c r="BZ73" s="22"/>
      <c r="CA73" s="22"/>
      <c r="CB73" s="22"/>
      <c r="CC73" s="22"/>
      <c r="CD73" s="22"/>
      <c r="CE73" s="22"/>
      <c r="CF73" s="22"/>
      <c r="CG73" s="22"/>
      <c r="CH73" s="22"/>
      <c r="CI73" s="22"/>
      <c r="CJ73" s="22"/>
    </row>
    <row r="74" spans="1:88" customFormat="1" ht="24" customHeight="1">
      <c r="A74" s="211"/>
      <c r="B74" s="220"/>
      <c r="C74" s="433"/>
      <c r="D74" s="450"/>
      <c r="E74" s="451"/>
      <c r="F74" s="451"/>
      <c r="G74" s="451"/>
      <c r="H74" s="451"/>
      <c r="I74" s="452"/>
      <c r="J74" s="456" t="s">
        <v>5177</v>
      </c>
      <c r="K74" s="457"/>
      <c r="L74" s="458" t="s">
        <v>5178</v>
      </c>
      <c r="M74" s="459"/>
      <c r="N74" s="459"/>
      <c r="O74" s="459"/>
      <c r="P74" s="459"/>
      <c r="Q74" s="459"/>
      <c r="R74" s="459"/>
      <c r="S74" s="459"/>
      <c r="T74" s="459"/>
      <c r="U74" s="459"/>
      <c r="V74" s="459"/>
      <c r="W74" s="459"/>
      <c r="X74" s="460"/>
      <c r="Y74" s="429"/>
      <c r="Z74" s="430"/>
      <c r="AA74" s="430"/>
      <c r="AB74" s="430"/>
      <c r="AC74" s="430"/>
      <c r="AD74" s="431"/>
      <c r="AG74" s="22"/>
      <c r="AH74" s="22"/>
      <c r="AI74" s="22"/>
      <c r="AJ74" s="22"/>
      <c r="AK74" s="22"/>
      <c r="AL74" s="231">
        <f>$Y$74</f>
        <v>0</v>
      </c>
      <c r="AM74" s="22"/>
      <c r="AN74" s="22"/>
      <c r="AO74" s="22"/>
      <c r="AP74" s="22"/>
      <c r="AQ74" s="22"/>
      <c r="AR74" s="22"/>
      <c r="AS74" s="22"/>
      <c r="AT74" s="22"/>
      <c r="AU74" s="22"/>
      <c r="AV74" s="22"/>
      <c r="AW74" s="22"/>
      <c r="AX74" s="22"/>
      <c r="AY74" s="22"/>
      <c r="AZ74" s="22"/>
      <c r="BA74" s="22"/>
      <c r="BB74" s="22"/>
      <c r="BC74" s="22"/>
      <c r="BD74" s="22"/>
      <c r="BE74" s="22"/>
      <c r="BF74" s="22"/>
      <c r="BG74" s="22"/>
      <c r="BH74" s="22"/>
      <c r="BI74" s="22"/>
      <c r="BJ74" s="22"/>
      <c r="BK74" s="22"/>
      <c r="BL74" s="22"/>
      <c r="BM74" s="22"/>
      <c r="BN74" s="22"/>
      <c r="BO74" s="22"/>
      <c r="BP74" s="22"/>
      <c r="BQ74" s="22"/>
      <c r="BR74" s="22"/>
      <c r="BS74" s="22"/>
      <c r="BT74" s="22"/>
      <c r="BU74" s="22"/>
      <c r="BV74" s="22"/>
      <c r="BW74" s="22"/>
      <c r="BX74" s="22"/>
      <c r="BY74" s="22"/>
      <c r="BZ74" s="22"/>
      <c r="CA74" s="22"/>
      <c r="CB74" s="22"/>
      <c r="CC74" s="22"/>
      <c r="CD74" s="22"/>
      <c r="CE74" s="22"/>
      <c r="CF74" s="22"/>
      <c r="CG74" s="22"/>
      <c r="CH74" s="22"/>
      <c r="CI74" s="22"/>
      <c r="CJ74" s="22"/>
    </row>
    <row r="75" spans="1:88" customFormat="1" ht="24" customHeight="1">
      <c r="A75" s="211"/>
      <c r="B75" s="220"/>
      <c r="C75" s="433"/>
      <c r="D75" s="450"/>
      <c r="E75" s="451"/>
      <c r="F75" s="451"/>
      <c r="G75" s="451"/>
      <c r="H75" s="451"/>
      <c r="I75" s="452"/>
      <c r="J75" s="456" t="s">
        <v>5179</v>
      </c>
      <c r="K75" s="457"/>
      <c r="L75" s="458" t="s">
        <v>5180</v>
      </c>
      <c r="M75" s="459"/>
      <c r="N75" s="459"/>
      <c r="O75" s="459"/>
      <c r="P75" s="459"/>
      <c r="Q75" s="459"/>
      <c r="R75" s="459"/>
      <c r="S75" s="459"/>
      <c r="T75" s="459"/>
      <c r="U75" s="459"/>
      <c r="V75" s="459"/>
      <c r="W75" s="459"/>
      <c r="X75" s="460"/>
      <c r="Y75" s="429"/>
      <c r="Z75" s="430"/>
      <c r="AA75" s="430"/>
      <c r="AB75" s="430"/>
      <c r="AC75" s="430"/>
      <c r="AD75" s="431"/>
      <c r="AG75" s="22"/>
      <c r="AH75" s="22"/>
      <c r="AI75" s="22"/>
      <c r="AJ75" s="22"/>
      <c r="AK75" s="22"/>
      <c r="AL75" s="231">
        <f>$Y$75</f>
        <v>0</v>
      </c>
      <c r="AM75" s="22"/>
      <c r="AN75" s="22"/>
      <c r="AO75" s="22"/>
      <c r="AP75" s="22"/>
      <c r="AQ75" s="22"/>
      <c r="AR75" s="22"/>
      <c r="AS75" s="22"/>
      <c r="AT75" s="22"/>
      <c r="AU75" s="22"/>
      <c r="AV75" s="22"/>
      <c r="AW75" s="22"/>
      <c r="AX75" s="22"/>
      <c r="AY75" s="22"/>
      <c r="AZ75" s="22"/>
      <c r="BA75" s="22"/>
      <c r="BB75" s="22"/>
      <c r="BC75" s="22"/>
      <c r="BD75" s="22"/>
      <c r="BE75" s="22"/>
      <c r="BF75" s="22"/>
      <c r="BG75" s="22"/>
      <c r="BH75" s="22"/>
      <c r="BI75" s="22"/>
      <c r="BJ75" s="22"/>
      <c r="BK75" s="22"/>
      <c r="BL75" s="22"/>
      <c r="BM75" s="22"/>
      <c r="BN75" s="22"/>
      <c r="BO75" s="22"/>
      <c r="BP75" s="22"/>
      <c r="BQ75" s="22"/>
      <c r="BR75" s="22"/>
      <c r="BS75" s="22"/>
      <c r="BT75" s="22"/>
      <c r="BU75" s="22"/>
      <c r="BV75" s="22"/>
      <c r="BW75" s="22"/>
      <c r="BX75" s="22"/>
      <c r="BY75" s="22"/>
      <c r="BZ75" s="22"/>
      <c r="CA75" s="22"/>
      <c r="CB75" s="22"/>
      <c r="CC75" s="22"/>
      <c r="CD75" s="22"/>
      <c r="CE75" s="22"/>
      <c r="CF75" s="22"/>
      <c r="CG75" s="22"/>
      <c r="CH75" s="22"/>
      <c r="CI75" s="22"/>
      <c r="CJ75" s="22"/>
    </row>
    <row r="76" spans="1:88" customFormat="1" ht="24" customHeight="1">
      <c r="A76" s="211"/>
      <c r="B76" s="220"/>
      <c r="C76" s="433"/>
      <c r="D76" s="450"/>
      <c r="E76" s="451"/>
      <c r="F76" s="451"/>
      <c r="G76" s="451"/>
      <c r="H76" s="451"/>
      <c r="I76" s="452"/>
      <c r="J76" s="456" t="s">
        <v>5181</v>
      </c>
      <c r="K76" s="457"/>
      <c r="L76" s="458" t="s">
        <v>5182</v>
      </c>
      <c r="M76" s="459"/>
      <c r="N76" s="459"/>
      <c r="O76" s="459"/>
      <c r="P76" s="459"/>
      <c r="Q76" s="459"/>
      <c r="R76" s="459"/>
      <c r="S76" s="459"/>
      <c r="T76" s="459"/>
      <c r="U76" s="459"/>
      <c r="V76" s="459"/>
      <c r="W76" s="459"/>
      <c r="X76" s="460"/>
      <c r="Y76" s="429"/>
      <c r="Z76" s="430"/>
      <c r="AA76" s="430"/>
      <c r="AB76" s="430"/>
      <c r="AC76" s="430"/>
      <c r="AD76" s="431"/>
      <c r="AG76" s="22"/>
      <c r="AH76" s="22"/>
      <c r="AI76" s="22"/>
      <c r="AJ76" s="22"/>
      <c r="AK76" s="22"/>
      <c r="AL76" s="231">
        <f>$Y$76</f>
        <v>0</v>
      </c>
      <c r="AM76" s="22"/>
      <c r="AN76" s="22"/>
      <c r="AO76" s="22"/>
      <c r="AP76" s="22"/>
      <c r="AQ76" s="22"/>
      <c r="AR76" s="22"/>
      <c r="AS76" s="22"/>
      <c r="AT76" s="22"/>
      <c r="AU76" s="22"/>
      <c r="AV76" s="22"/>
      <c r="AW76" s="22"/>
      <c r="AX76" s="22"/>
      <c r="AY76" s="22"/>
      <c r="AZ76" s="22"/>
      <c r="BA76" s="22"/>
      <c r="BB76" s="22"/>
      <c r="BC76" s="22"/>
      <c r="BD76" s="22"/>
      <c r="BE76" s="22"/>
      <c r="BF76" s="22"/>
      <c r="BG76" s="22"/>
      <c r="BH76" s="22"/>
      <c r="BI76" s="22"/>
      <c r="BJ76" s="22"/>
      <c r="BK76" s="22"/>
      <c r="BL76" s="22"/>
      <c r="BM76" s="22"/>
      <c r="BN76" s="22"/>
      <c r="BO76" s="22"/>
      <c r="BP76" s="22"/>
      <c r="BQ76" s="22"/>
      <c r="BR76" s="22"/>
      <c r="BS76" s="22"/>
      <c r="BT76" s="22"/>
      <c r="BU76" s="22"/>
      <c r="BV76" s="22"/>
      <c r="BW76" s="22"/>
      <c r="BX76" s="22"/>
      <c r="BY76" s="22"/>
      <c r="BZ76" s="22"/>
      <c r="CA76" s="22"/>
      <c r="CB76" s="22"/>
      <c r="CC76" s="22"/>
      <c r="CD76" s="22"/>
      <c r="CE76" s="22"/>
      <c r="CF76" s="22"/>
      <c r="CG76" s="22"/>
      <c r="CH76" s="22"/>
      <c r="CI76" s="22"/>
      <c r="CJ76" s="22"/>
    </row>
    <row r="77" spans="1:88" customFormat="1" ht="24" customHeight="1">
      <c r="A77" s="211"/>
      <c r="B77" s="220"/>
      <c r="C77" s="433"/>
      <c r="D77" s="450"/>
      <c r="E77" s="451"/>
      <c r="F77" s="451"/>
      <c r="G77" s="451"/>
      <c r="H77" s="451"/>
      <c r="I77" s="452"/>
      <c r="J77" s="456" t="s">
        <v>5183</v>
      </c>
      <c r="K77" s="457"/>
      <c r="L77" s="458" t="s">
        <v>5184</v>
      </c>
      <c r="M77" s="459"/>
      <c r="N77" s="459"/>
      <c r="O77" s="459"/>
      <c r="P77" s="459"/>
      <c r="Q77" s="459"/>
      <c r="R77" s="459"/>
      <c r="S77" s="459"/>
      <c r="T77" s="459"/>
      <c r="U77" s="459"/>
      <c r="V77" s="459"/>
      <c r="W77" s="459"/>
      <c r="X77" s="460"/>
      <c r="Y77" s="429"/>
      <c r="Z77" s="430"/>
      <c r="AA77" s="430"/>
      <c r="AB77" s="430"/>
      <c r="AC77" s="430"/>
      <c r="AD77" s="431"/>
      <c r="AG77" s="22"/>
      <c r="AH77" s="22"/>
      <c r="AI77" s="22"/>
      <c r="AJ77" s="22"/>
      <c r="AK77" s="22"/>
      <c r="AL77" s="231">
        <f>$Y$77</f>
        <v>0</v>
      </c>
      <c r="AM77" s="22"/>
      <c r="AN77" s="22"/>
      <c r="AO77" s="22"/>
      <c r="AP77" s="22"/>
      <c r="AQ77" s="22"/>
      <c r="AR77" s="22"/>
      <c r="AS77" s="22"/>
      <c r="AT77" s="22"/>
      <c r="AU77" s="22"/>
      <c r="AV77" s="22"/>
      <c r="AW77" s="22"/>
      <c r="AX77" s="22"/>
      <c r="AY77" s="22"/>
      <c r="AZ77" s="22"/>
      <c r="BA77" s="22"/>
      <c r="BB77" s="22"/>
      <c r="BC77" s="22"/>
      <c r="BD77" s="22"/>
      <c r="BE77" s="22"/>
      <c r="BF77" s="22"/>
      <c r="BG77" s="22"/>
      <c r="BH77" s="22"/>
      <c r="BI77" s="22"/>
      <c r="BJ77" s="22"/>
      <c r="BK77" s="22"/>
      <c r="BL77" s="22"/>
      <c r="BM77" s="22"/>
      <c r="BN77" s="22"/>
      <c r="BO77" s="22"/>
      <c r="BP77" s="22"/>
      <c r="BQ77" s="22"/>
      <c r="BR77" s="22"/>
      <c r="BS77" s="22"/>
      <c r="BT77" s="22"/>
      <c r="BU77" s="22"/>
      <c r="BV77" s="22"/>
      <c r="BW77" s="22"/>
      <c r="BX77" s="22"/>
      <c r="BY77" s="22"/>
      <c r="BZ77" s="22"/>
      <c r="CA77" s="22"/>
      <c r="CB77" s="22"/>
      <c r="CC77" s="22"/>
      <c r="CD77" s="22"/>
      <c r="CE77" s="22"/>
      <c r="CF77" s="22"/>
      <c r="CG77" s="22"/>
      <c r="CH77" s="22"/>
      <c r="CI77" s="22"/>
      <c r="CJ77" s="22"/>
    </row>
    <row r="78" spans="1:88" customFormat="1" ht="15" customHeight="1">
      <c r="A78" s="211"/>
      <c r="B78" s="220"/>
      <c r="C78" s="433"/>
      <c r="D78" s="450"/>
      <c r="E78" s="451"/>
      <c r="F78" s="451"/>
      <c r="G78" s="451"/>
      <c r="H78" s="451"/>
      <c r="I78" s="452"/>
      <c r="J78" s="456" t="s">
        <v>5185</v>
      </c>
      <c r="K78" s="457"/>
      <c r="L78" s="458" t="s">
        <v>5186</v>
      </c>
      <c r="M78" s="459"/>
      <c r="N78" s="459"/>
      <c r="O78" s="459"/>
      <c r="P78" s="459"/>
      <c r="Q78" s="459"/>
      <c r="R78" s="459"/>
      <c r="S78" s="459"/>
      <c r="T78" s="459"/>
      <c r="U78" s="459"/>
      <c r="V78" s="459"/>
      <c r="W78" s="459"/>
      <c r="X78" s="460"/>
      <c r="Y78" s="429"/>
      <c r="Z78" s="430"/>
      <c r="AA78" s="430"/>
      <c r="AB78" s="430"/>
      <c r="AC78" s="430"/>
      <c r="AD78" s="431"/>
      <c r="AG78" s="22"/>
      <c r="AH78" s="22"/>
      <c r="AI78" s="22"/>
      <c r="AJ78" s="22"/>
      <c r="AK78" s="22"/>
      <c r="AL78" s="231">
        <f>$Y$78</f>
        <v>0</v>
      </c>
      <c r="AM78" s="22"/>
      <c r="AN78" s="22"/>
      <c r="AO78" s="22"/>
      <c r="AP78" s="22"/>
      <c r="AQ78" s="22"/>
      <c r="AR78" s="22"/>
      <c r="AS78" s="22"/>
      <c r="AT78" s="22"/>
      <c r="AU78" s="22"/>
      <c r="AV78" s="22"/>
      <c r="AW78" s="22"/>
      <c r="AX78" s="22"/>
      <c r="AY78" s="22"/>
      <c r="AZ78" s="22"/>
      <c r="BA78" s="22"/>
      <c r="BB78" s="22"/>
      <c r="BC78" s="22"/>
      <c r="BD78" s="22"/>
      <c r="BE78" s="22"/>
      <c r="BF78" s="22"/>
      <c r="BG78" s="22"/>
      <c r="BH78" s="22"/>
      <c r="BI78" s="22"/>
      <c r="BJ78" s="22"/>
      <c r="BK78" s="22"/>
      <c r="BL78" s="22"/>
      <c r="BM78" s="22"/>
      <c r="BN78" s="22"/>
      <c r="BO78" s="22"/>
      <c r="BP78" s="22"/>
      <c r="BQ78" s="22"/>
      <c r="BR78" s="22"/>
      <c r="BS78" s="22"/>
      <c r="BT78" s="22"/>
      <c r="BU78" s="22"/>
      <c r="BV78" s="22"/>
      <c r="BW78" s="22"/>
      <c r="BX78" s="22"/>
      <c r="BY78" s="22"/>
      <c r="BZ78" s="22"/>
      <c r="CA78" s="22"/>
      <c r="CB78" s="22"/>
      <c r="CC78" s="22"/>
      <c r="CD78" s="22"/>
      <c r="CE78" s="22"/>
      <c r="CF78" s="22"/>
      <c r="CG78" s="22"/>
      <c r="CH78" s="22"/>
      <c r="CI78" s="22"/>
      <c r="CJ78" s="22"/>
    </row>
    <row r="79" spans="1:88" customFormat="1" ht="24" customHeight="1">
      <c r="A79" s="211"/>
      <c r="B79" s="220"/>
      <c r="C79" s="433"/>
      <c r="D79" s="450"/>
      <c r="E79" s="451"/>
      <c r="F79" s="451"/>
      <c r="G79" s="451"/>
      <c r="H79" s="451"/>
      <c r="I79" s="452"/>
      <c r="J79" s="456" t="s">
        <v>5187</v>
      </c>
      <c r="K79" s="457"/>
      <c r="L79" s="458" t="s">
        <v>5188</v>
      </c>
      <c r="M79" s="459"/>
      <c r="N79" s="459"/>
      <c r="O79" s="459"/>
      <c r="P79" s="459"/>
      <c r="Q79" s="459"/>
      <c r="R79" s="459"/>
      <c r="S79" s="459"/>
      <c r="T79" s="459"/>
      <c r="U79" s="459"/>
      <c r="V79" s="459"/>
      <c r="W79" s="459"/>
      <c r="X79" s="460"/>
      <c r="Y79" s="429"/>
      <c r="Z79" s="430"/>
      <c r="AA79" s="430"/>
      <c r="AB79" s="430"/>
      <c r="AC79" s="430"/>
      <c r="AD79" s="431"/>
      <c r="AG79" s="22"/>
      <c r="AH79" s="22"/>
      <c r="AI79" s="22"/>
      <c r="AJ79" s="22"/>
      <c r="AK79" s="22"/>
      <c r="AL79" s="231">
        <f>$Y$79</f>
        <v>0</v>
      </c>
      <c r="AM79" s="22"/>
      <c r="AN79" s="22"/>
      <c r="AO79" s="22"/>
      <c r="AP79" s="22"/>
      <c r="AQ79" s="22"/>
      <c r="AR79" s="22"/>
      <c r="AS79" s="22"/>
      <c r="AT79" s="22"/>
      <c r="AU79" s="22"/>
      <c r="AV79" s="22"/>
      <c r="AW79" s="22"/>
      <c r="AX79" s="22"/>
      <c r="AY79" s="22"/>
      <c r="AZ79" s="22"/>
      <c r="BA79" s="22"/>
      <c r="BB79" s="22"/>
      <c r="BC79" s="22"/>
      <c r="BD79" s="22"/>
      <c r="BE79" s="22"/>
      <c r="BF79" s="22"/>
      <c r="BG79" s="22"/>
      <c r="BH79" s="22"/>
      <c r="BI79" s="22"/>
      <c r="BJ79" s="22"/>
      <c r="BK79" s="22"/>
      <c r="BL79" s="22"/>
      <c r="BM79" s="22"/>
      <c r="BN79" s="22"/>
      <c r="BO79" s="22"/>
      <c r="BP79" s="22"/>
      <c r="BQ79" s="22"/>
      <c r="BR79" s="22"/>
      <c r="BS79" s="22"/>
      <c r="BT79" s="22"/>
      <c r="BU79" s="22"/>
      <c r="BV79" s="22"/>
      <c r="BW79" s="22"/>
      <c r="BX79" s="22"/>
      <c r="BY79" s="22"/>
      <c r="BZ79" s="22"/>
      <c r="CA79" s="22"/>
      <c r="CB79" s="22"/>
      <c r="CC79" s="22"/>
      <c r="CD79" s="22"/>
      <c r="CE79" s="22"/>
      <c r="CF79" s="22"/>
      <c r="CG79" s="22"/>
      <c r="CH79" s="22"/>
      <c r="CI79" s="22"/>
      <c r="CJ79" s="22"/>
    </row>
    <row r="80" spans="1:88" customFormat="1" ht="24" customHeight="1">
      <c r="A80" s="211"/>
      <c r="B80" s="220"/>
      <c r="C80" s="433"/>
      <c r="D80" s="450"/>
      <c r="E80" s="451"/>
      <c r="F80" s="451"/>
      <c r="G80" s="451"/>
      <c r="H80" s="451"/>
      <c r="I80" s="452"/>
      <c r="J80" s="456" t="s">
        <v>5189</v>
      </c>
      <c r="K80" s="457"/>
      <c r="L80" s="458" t="s">
        <v>5190</v>
      </c>
      <c r="M80" s="459"/>
      <c r="N80" s="459"/>
      <c r="O80" s="459"/>
      <c r="P80" s="459"/>
      <c r="Q80" s="459"/>
      <c r="R80" s="459"/>
      <c r="S80" s="459"/>
      <c r="T80" s="459"/>
      <c r="U80" s="459"/>
      <c r="V80" s="459"/>
      <c r="W80" s="459"/>
      <c r="X80" s="460"/>
      <c r="Y80" s="429"/>
      <c r="Z80" s="430"/>
      <c r="AA80" s="430"/>
      <c r="AB80" s="430"/>
      <c r="AC80" s="430"/>
      <c r="AD80" s="431"/>
      <c r="AG80" s="22"/>
      <c r="AH80" s="22"/>
      <c r="AI80" s="22"/>
      <c r="AK80" s="22"/>
      <c r="AL80" s="231">
        <f>$Y$80</f>
        <v>0</v>
      </c>
      <c r="AM80" s="22"/>
      <c r="AN80" s="22"/>
      <c r="AO80" s="22"/>
      <c r="AP80" s="22"/>
      <c r="AQ80" s="22"/>
      <c r="AR80" s="22"/>
      <c r="AS80" s="22"/>
      <c r="AT80" s="22"/>
      <c r="AU80" s="22"/>
      <c r="AV80" s="22"/>
      <c r="AW80" s="22"/>
      <c r="AX80" s="22"/>
      <c r="AY80" s="22"/>
      <c r="AZ80" s="22"/>
      <c r="BA80" s="22"/>
      <c r="BB80" s="22"/>
      <c r="BC80" s="22"/>
      <c r="BD80" s="22"/>
      <c r="BE80" s="22"/>
      <c r="BF80" s="22"/>
      <c r="BG80" s="22"/>
      <c r="BH80" s="22"/>
      <c r="BI80" s="22"/>
      <c r="BJ80" s="22"/>
      <c r="BK80" s="22"/>
      <c r="BL80" s="22"/>
      <c r="BM80" s="22"/>
      <c r="BN80" s="22"/>
      <c r="BO80" s="22"/>
      <c r="BP80" s="22"/>
      <c r="BQ80" s="22"/>
      <c r="BR80" s="22"/>
      <c r="BS80" s="22"/>
      <c r="BT80" s="22"/>
      <c r="BU80" s="22"/>
      <c r="BV80" s="22"/>
      <c r="BW80" s="22"/>
      <c r="BX80" s="22"/>
      <c r="BY80" s="22"/>
      <c r="BZ80" s="22"/>
      <c r="CA80" s="22"/>
      <c r="CB80" s="22"/>
      <c r="CC80" s="22"/>
      <c r="CD80" s="22"/>
      <c r="CE80" s="22"/>
      <c r="CF80" s="22"/>
      <c r="CG80" s="22"/>
      <c r="CH80" s="22"/>
      <c r="CI80" s="22"/>
      <c r="CJ80" s="22"/>
    </row>
    <row r="81" spans="1:88" customFormat="1" ht="24" customHeight="1">
      <c r="A81" s="211"/>
      <c r="B81" s="220"/>
      <c r="C81" s="433"/>
      <c r="D81" s="450"/>
      <c r="E81" s="451"/>
      <c r="F81" s="451"/>
      <c r="G81" s="451"/>
      <c r="H81" s="451"/>
      <c r="I81" s="452"/>
      <c r="J81" s="456" t="s">
        <v>5191</v>
      </c>
      <c r="K81" s="457"/>
      <c r="L81" s="458" t="s">
        <v>5192</v>
      </c>
      <c r="M81" s="459"/>
      <c r="N81" s="459"/>
      <c r="O81" s="459"/>
      <c r="P81" s="459"/>
      <c r="Q81" s="459"/>
      <c r="R81" s="459"/>
      <c r="S81" s="459"/>
      <c r="T81" s="459"/>
      <c r="U81" s="459"/>
      <c r="V81" s="459"/>
      <c r="W81" s="459"/>
      <c r="X81" s="460"/>
      <c r="Y81" s="429"/>
      <c r="Z81" s="430"/>
      <c r="AA81" s="430"/>
      <c r="AB81" s="430"/>
      <c r="AC81" s="430"/>
      <c r="AD81" s="431"/>
      <c r="AG81" s="22"/>
      <c r="AH81" s="22"/>
      <c r="AI81" s="22"/>
      <c r="AJ81" s="22"/>
      <c r="AK81" s="22"/>
      <c r="AL81" s="231">
        <f>$Y$81</f>
        <v>0</v>
      </c>
      <c r="AM81" s="22"/>
      <c r="AN81" s="22"/>
      <c r="AO81" s="22"/>
      <c r="AP81" s="22"/>
      <c r="AQ81" s="22"/>
      <c r="AR81" s="22"/>
      <c r="AS81" s="22"/>
      <c r="AT81" s="22"/>
      <c r="AU81" s="22"/>
      <c r="AV81" s="22"/>
      <c r="AW81" s="22"/>
      <c r="AX81" s="22"/>
      <c r="AY81" s="22"/>
      <c r="AZ81" s="22"/>
      <c r="BA81" s="22"/>
      <c r="BB81" s="22"/>
      <c r="BC81" s="22"/>
      <c r="BD81" s="22"/>
      <c r="BE81" s="22"/>
      <c r="BF81" s="22"/>
      <c r="BG81" s="22"/>
      <c r="BH81" s="22"/>
      <c r="BI81" s="22"/>
      <c r="BJ81" s="22"/>
      <c r="BK81" s="22"/>
      <c r="BL81" s="22"/>
      <c r="BM81" s="22"/>
      <c r="BN81" s="22"/>
      <c r="BO81" s="22"/>
      <c r="BP81" s="22"/>
      <c r="BQ81" s="22"/>
      <c r="BR81" s="22"/>
      <c r="BS81" s="22"/>
      <c r="BT81" s="22"/>
      <c r="BU81" s="22"/>
      <c r="BV81" s="22"/>
      <c r="BW81" s="22"/>
      <c r="BX81" s="22"/>
      <c r="BY81" s="22"/>
      <c r="BZ81" s="22"/>
      <c r="CA81" s="22"/>
      <c r="CB81" s="22"/>
      <c r="CC81" s="22"/>
      <c r="CD81" s="22"/>
      <c r="CE81" s="22"/>
      <c r="CF81" s="22"/>
      <c r="CG81" s="22"/>
      <c r="CH81" s="22"/>
      <c r="CI81" s="22"/>
      <c r="CJ81" s="22"/>
    </row>
    <row r="82" spans="1:88" customFormat="1" ht="15" customHeight="1">
      <c r="A82" s="211"/>
      <c r="B82" s="220"/>
      <c r="C82" s="433"/>
      <c r="D82" s="453"/>
      <c r="E82" s="454"/>
      <c r="F82" s="454"/>
      <c r="G82" s="454"/>
      <c r="H82" s="454"/>
      <c r="I82" s="455"/>
      <c r="J82" s="456" t="s">
        <v>5193</v>
      </c>
      <c r="K82" s="457"/>
      <c r="L82" s="458" t="s">
        <v>5194</v>
      </c>
      <c r="M82" s="459"/>
      <c r="N82" s="459"/>
      <c r="O82" s="459"/>
      <c r="P82" s="459"/>
      <c r="Q82" s="459"/>
      <c r="R82" s="459"/>
      <c r="S82" s="459"/>
      <c r="T82" s="459"/>
      <c r="U82" s="459"/>
      <c r="V82" s="459"/>
      <c r="W82" s="459"/>
      <c r="X82" s="460"/>
      <c r="Y82" s="429"/>
      <c r="Z82" s="430"/>
      <c r="AA82" s="430"/>
      <c r="AB82" s="430"/>
      <c r="AC82" s="430"/>
      <c r="AD82" s="431"/>
      <c r="AG82" s="22"/>
      <c r="AH82" s="22"/>
      <c r="AI82" s="22"/>
      <c r="AJ82">
        <f>IF(OR(Y82="NS",Y82="NA",$AF$21&lt;&gt;1,$AG$21=0,$AG$21="NS",$AG$21="NA",$C$25=0,$C$25="NS",$C$25="NA"),0,IF((Y82*(IFERROR(100/SUM(Y71:AD82),0)))&gt;25,1,0))</f>
        <v>0</v>
      </c>
      <c r="AK82" s="22"/>
      <c r="AL82" s="231">
        <f>$Y$82</f>
        <v>0</v>
      </c>
      <c r="AM82" s="22"/>
      <c r="AN82" s="22"/>
      <c r="AO82" s="22"/>
      <c r="AP82" s="22"/>
      <c r="AQ82" s="22"/>
      <c r="AR82" s="22"/>
      <c r="AS82" s="22"/>
      <c r="AT82" s="22"/>
      <c r="AU82" s="22"/>
      <c r="AV82" s="22"/>
      <c r="AW82" s="22"/>
      <c r="AX82" s="22"/>
      <c r="AY82" s="22"/>
      <c r="AZ82" s="22"/>
      <c r="BA82" s="22"/>
      <c r="BB82" s="22"/>
      <c r="BC82" s="22"/>
      <c r="BD82" s="22"/>
      <c r="BE82" s="22"/>
      <c r="BF82" s="22"/>
      <c r="BG82" s="22"/>
      <c r="BH82" s="22"/>
      <c r="BI82" s="22"/>
      <c r="BJ82" s="22"/>
      <c r="BK82" s="22"/>
      <c r="BL82" s="22"/>
      <c r="BM82" s="22"/>
      <c r="BN82" s="22"/>
      <c r="BO82" s="22"/>
      <c r="BP82" s="22"/>
      <c r="BQ82" s="22"/>
      <c r="BR82" s="22"/>
      <c r="BS82" s="22"/>
      <c r="BT82" s="22"/>
      <c r="BU82" s="22"/>
      <c r="BV82" s="22"/>
      <c r="BW82" s="22"/>
      <c r="BX82" s="22"/>
      <c r="BY82" s="22"/>
      <c r="BZ82" s="22"/>
      <c r="CA82" s="22"/>
      <c r="CB82" s="22"/>
      <c r="CC82" s="22"/>
      <c r="CD82" s="22"/>
      <c r="CE82" s="22"/>
      <c r="CF82" s="22"/>
      <c r="CG82" s="22"/>
      <c r="CH82" s="22"/>
      <c r="CI82" s="22"/>
      <c r="CJ82" s="22"/>
    </row>
    <row r="83" spans="1:88" customFormat="1" ht="15" customHeight="1">
      <c r="A83" s="211"/>
      <c r="B83" s="220"/>
      <c r="C83" s="433" t="s">
        <v>5195</v>
      </c>
      <c r="D83" s="447" t="s">
        <v>5196</v>
      </c>
      <c r="E83" s="448"/>
      <c r="F83" s="448"/>
      <c r="G83" s="448"/>
      <c r="H83" s="448"/>
      <c r="I83" s="449"/>
      <c r="J83" s="456" t="s">
        <v>5197</v>
      </c>
      <c r="K83" s="457"/>
      <c r="L83" s="458" t="s">
        <v>5198</v>
      </c>
      <c r="M83" s="459"/>
      <c r="N83" s="459"/>
      <c r="O83" s="459"/>
      <c r="P83" s="459"/>
      <c r="Q83" s="459"/>
      <c r="R83" s="459"/>
      <c r="S83" s="459"/>
      <c r="T83" s="459"/>
      <c r="U83" s="459"/>
      <c r="V83" s="459"/>
      <c r="W83" s="459"/>
      <c r="X83" s="460"/>
      <c r="Y83" s="429"/>
      <c r="Z83" s="430"/>
      <c r="AA83" s="430"/>
      <c r="AB83" s="430"/>
      <c r="AC83" s="430"/>
      <c r="AD83" s="431"/>
      <c r="AG83" s="22"/>
      <c r="AH83" s="22"/>
      <c r="AI83" s="22"/>
      <c r="AJ83" s="22"/>
      <c r="AK83" s="22"/>
      <c r="AL83" s="231">
        <f>$Y$83</f>
        <v>0</v>
      </c>
      <c r="AM83" s="22"/>
      <c r="AN83" s="22"/>
      <c r="AO83" s="22"/>
      <c r="AP83" s="22"/>
      <c r="AQ83" s="22"/>
      <c r="AR83" s="22"/>
      <c r="AS83" s="22"/>
      <c r="AT83" s="22"/>
      <c r="AU83" s="22"/>
      <c r="AV83" s="22"/>
      <c r="AW83" s="22"/>
      <c r="AX83" s="22"/>
      <c r="AY83" s="22"/>
      <c r="AZ83" s="22"/>
      <c r="BA83" s="22"/>
      <c r="BB83" s="22"/>
      <c r="BC83" s="22"/>
      <c r="BD83" s="22"/>
      <c r="BE83" s="22"/>
      <c r="BF83" s="22"/>
      <c r="BG83" s="22"/>
      <c r="BH83" s="22"/>
      <c r="BI83" s="22"/>
      <c r="BJ83" s="22"/>
      <c r="BK83" s="22"/>
      <c r="BL83" s="22"/>
      <c r="BM83" s="22"/>
      <c r="BN83" s="22"/>
      <c r="BO83" s="22"/>
      <c r="BP83" s="22"/>
      <c r="BQ83" s="22"/>
      <c r="BR83" s="22"/>
      <c r="BS83" s="22"/>
      <c r="BT83" s="22"/>
      <c r="BU83" s="22"/>
      <c r="BV83" s="22"/>
      <c r="BW83" s="22"/>
      <c r="BX83" s="22"/>
      <c r="BY83" s="22"/>
      <c r="BZ83" s="22"/>
      <c r="CA83" s="22"/>
      <c r="CB83" s="22"/>
      <c r="CC83" s="22"/>
      <c r="CD83" s="22"/>
      <c r="CE83" s="22"/>
      <c r="CF83" s="22"/>
      <c r="CG83" s="22"/>
      <c r="CH83" s="22"/>
      <c r="CI83" s="22"/>
      <c r="CJ83" s="22"/>
    </row>
    <row r="84" spans="1:88" customFormat="1" ht="15" customHeight="1">
      <c r="A84" s="211"/>
      <c r="B84" s="220"/>
      <c r="C84" s="433"/>
      <c r="D84" s="450"/>
      <c r="E84" s="451"/>
      <c r="F84" s="451"/>
      <c r="G84" s="451"/>
      <c r="H84" s="451"/>
      <c r="I84" s="452"/>
      <c r="J84" s="456" t="s">
        <v>5199</v>
      </c>
      <c r="K84" s="457"/>
      <c r="L84" s="458" t="s">
        <v>5200</v>
      </c>
      <c r="M84" s="459"/>
      <c r="N84" s="459"/>
      <c r="O84" s="459"/>
      <c r="P84" s="459"/>
      <c r="Q84" s="459"/>
      <c r="R84" s="459"/>
      <c r="S84" s="459"/>
      <c r="T84" s="459"/>
      <c r="U84" s="459"/>
      <c r="V84" s="459"/>
      <c r="W84" s="459"/>
      <c r="X84" s="460"/>
      <c r="Y84" s="429"/>
      <c r="Z84" s="430"/>
      <c r="AA84" s="430"/>
      <c r="AB84" s="430"/>
      <c r="AC84" s="430"/>
      <c r="AD84" s="431"/>
      <c r="AG84" s="22"/>
      <c r="AH84" s="22"/>
      <c r="AI84" s="22"/>
      <c r="AJ84" s="22"/>
      <c r="AK84" s="22"/>
      <c r="AL84" s="231">
        <f>$Y$84</f>
        <v>0</v>
      </c>
      <c r="AM84" s="22"/>
      <c r="AN84" s="22"/>
      <c r="AO84" s="22"/>
      <c r="AP84" s="22"/>
      <c r="AQ84" s="22"/>
      <c r="AR84" s="22"/>
      <c r="AS84" s="22"/>
      <c r="AT84" s="22"/>
      <c r="AU84" s="22"/>
      <c r="AV84" s="22"/>
      <c r="AW84" s="22"/>
      <c r="AX84" s="22"/>
      <c r="AY84" s="22"/>
      <c r="AZ84" s="22"/>
      <c r="BA84" s="22"/>
      <c r="BB84" s="22"/>
      <c r="BC84" s="22"/>
      <c r="BD84" s="22"/>
      <c r="BE84" s="22"/>
      <c r="BF84" s="22"/>
      <c r="BG84" s="22"/>
      <c r="BH84" s="22"/>
      <c r="BI84" s="22"/>
      <c r="BJ84" s="22"/>
      <c r="BK84" s="22"/>
      <c r="BL84" s="22"/>
      <c r="BM84" s="22"/>
      <c r="BN84" s="22"/>
      <c r="BO84" s="22"/>
      <c r="BP84" s="22"/>
      <c r="BQ84" s="22"/>
      <c r="BR84" s="22"/>
      <c r="BS84" s="22"/>
      <c r="BT84" s="22"/>
      <c r="BU84" s="22"/>
      <c r="BV84" s="22"/>
      <c r="BW84" s="22"/>
      <c r="BX84" s="22"/>
      <c r="BY84" s="22"/>
      <c r="BZ84" s="22"/>
      <c r="CA84" s="22"/>
      <c r="CB84" s="22"/>
      <c r="CC84" s="22"/>
      <c r="CD84" s="22"/>
      <c r="CE84" s="22"/>
      <c r="CF84" s="22"/>
      <c r="CG84" s="22"/>
      <c r="CH84" s="22"/>
      <c r="CI84" s="22"/>
      <c r="CJ84" s="22"/>
    </row>
    <row r="85" spans="1:88" customFormat="1" ht="24" customHeight="1">
      <c r="A85" s="211"/>
      <c r="B85" s="220"/>
      <c r="C85" s="433"/>
      <c r="D85" s="450"/>
      <c r="E85" s="451"/>
      <c r="F85" s="451"/>
      <c r="G85" s="451"/>
      <c r="H85" s="451"/>
      <c r="I85" s="452"/>
      <c r="J85" s="456" t="s">
        <v>5201</v>
      </c>
      <c r="K85" s="457"/>
      <c r="L85" s="458" t="s">
        <v>5202</v>
      </c>
      <c r="M85" s="459"/>
      <c r="N85" s="459"/>
      <c r="O85" s="459"/>
      <c r="P85" s="459"/>
      <c r="Q85" s="459"/>
      <c r="R85" s="459"/>
      <c r="S85" s="459"/>
      <c r="T85" s="459"/>
      <c r="U85" s="459"/>
      <c r="V85" s="459"/>
      <c r="W85" s="459"/>
      <c r="X85" s="460"/>
      <c r="Y85" s="429"/>
      <c r="Z85" s="430"/>
      <c r="AA85" s="430"/>
      <c r="AB85" s="430"/>
      <c r="AC85" s="430"/>
      <c r="AD85" s="431"/>
      <c r="AG85" s="22"/>
      <c r="AH85" s="22"/>
      <c r="AI85" s="22"/>
      <c r="AJ85" s="22"/>
      <c r="AK85" s="22"/>
      <c r="AL85" s="231">
        <f>$Y$85</f>
        <v>0</v>
      </c>
      <c r="AM85" s="22"/>
      <c r="AN85" s="22"/>
      <c r="AO85" s="22"/>
      <c r="AP85" s="22"/>
      <c r="AQ85" s="22"/>
      <c r="AR85" s="22"/>
      <c r="AS85" s="22"/>
      <c r="AT85" s="22"/>
      <c r="AU85" s="22"/>
      <c r="AV85" s="22"/>
      <c r="AW85" s="22"/>
      <c r="AX85" s="22"/>
      <c r="AY85" s="22"/>
      <c r="AZ85" s="22"/>
      <c r="BA85" s="22"/>
      <c r="BB85" s="22"/>
      <c r="BC85" s="22"/>
      <c r="BD85" s="22"/>
      <c r="BE85" s="22"/>
      <c r="BF85" s="22"/>
      <c r="BG85" s="22"/>
      <c r="BH85" s="22"/>
      <c r="BI85" s="22"/>
      <c r="BJ85" s="22"/>
      <c r="BK85" s="22"/>
      <c r="BL85" s="22"/>
      <c r="BM85" s="22"/>
      <c r="BN85" s="22"/>
      <c r="BO85" s="22"/>
      <c r="BP85" s="22"/>
      <c r="BQ85" s="22"/>
      <c r="BR85" s="22"/>
      <c r="BS85" s="22"/>
      <c r="BT85" s="22"/>
      <c r="BU85" s="22"/>
      <c r="BV85" s="22"/>
      <c r="BW85" s="22"/>
      <c r="BX85" s="22"/>
      <c r="BY85" s="22"/>
      <c r="BZ85" s="22"/>
      <c r="CA85" s="22"/>
      <c r="CB85" s="22"/>
      <c r="CC85" s="22"/>
      <c r="CD85" s="22"/>
      <c r="CE85" s="22"/>
      <c r="CF85" s="22"/>
      <c r="CG85" s="22"/>
      <c r="CH85" s="22"/>
      <c r="CI85" s="22"/>
      <c r="CJ85" s="22"/>
    </row>
    <row r="86" spans="1:88" customFormat="1" ht="15" customHeight="1">
      <c r="A86" s="211"/>
      <c r="B86" s="220"/>
      <c r="C86" s="433"/>
      <c r="D86" s="450"/>
      <c r="E86" s="451"/>
      <c r="F86" s="451"/>
      <c r="G86" s="451"/>
      <c r="H86" s="451"/>
      <c r="I86" s="452"/>
      <c r="J86" s="456" t="s">
        <v>5203</v>
      </c>
      <c r="K86" s="457"/>
      <c r="L86" s="458" t="s">
        <v>5204</v>
      </c>
      <c r="M86" s="459"/>
      <c r="N86" s="459"/>
      <c r="O86" s="459"/>
      <c r="P86" s="459"/>
      <c r="Q86" s="459"/>
      <c r="R86" s="459"/>
      <c r="S86" s="459"/>
      <c r="T86" s="459"/>
      <c r="U86" s="459"/>
      <c r="V86" s="459"/>
      <c r="W86" s="459"/>
      <c r="X86" s="460"/>
      <c r="Y86" s="429"/>
      <c r="Z86" s="430"/>
      <c r="AA86" s="430"/>
      <c r="AB86" s="430"/>
      <c r="AC86" s="430"/>
      <c r="AD86" s="431"/>
      <c r="AG86" s="22"/>
      <c r="AH86" s="22"/>
      <c r="AI86" s="22"/>
      <c r="AK86" s="22"/>
      <c r="AL86" s="231">
        <f>$Y$86</f>
        <v>0</v>
      </c>
      <c r="AM86" s="22"/>
      <c r="AN86" s="22"/>
      <c r="AO86" s="22"/>
      <c r="AP86" s="22"/>
      <c r="AQ86" s="22"/>
      <c r="AR86" s="22"/>
      <c r="AS86" s="22"/>
      <c r="AT86" s="22"/>
      <c r="AU86" s="22"/>
      <c r="AV86" s="22"/>
      <c r="AW86" s="22"/>
      <c r="AX86" s="22"/>
      <c r="AY86" s="22"/>
      <c r="AZ86" s="22"/>
      <c r="BA86" s="22"/>
      <c r="BB86" s="22"/>
      <c r="BC86" s="22"/>
      <c r="BD86" s="22"/>
      <c r="BE86" s="22"/>
      <c r="BF86" s="22"/>
      <c r="BG86" s="22"/>
      <c r="BH86" s="22"/>
      <c r="BI86" s="22"/>
      <c r="BJ86" s="22"/>
      <c r="BK86" s="22"/>
      <c r="BL86" s="22"/>
      <c r="BM86" s="22"/>
      <c r="BN86" s="22"/>
      <c r="BO86" s="22"/>
      <c r="BP86" s="22"/>
      <c r="BQ86" s="22"/>
      <c r="BR86" s="22"/>
      <c r="BS86" s="22"/>
      <c r="BT86" s="22"/>
      <c r="BU86" s="22"/>
      <c r="BV86" s="22"/>
      <c r="BW86" s="22"/>
      <c r="BX86" s="22"/>
      <c r="BY86" s="22"/>
      <c r="BZ86" s="22"/>
      <c r="CA86" s="22"/>
      <c r="CB86" s="22"/>
      <c r="CC86" s="22"/>
      <c r="CD86" s="22"/>
      <c r="CE86" s="22"/>
      <c r="CF86" s="22"/>
      <c r="CG86" s="22"/>
      <c r="CH86" s="22"/>
      <c r="CI86" s="22"/>
      <c r="CJ86" s="22"/>
    </row>
    <row r="87" spans="1:88" customFormat="1" ht="24" customHeight="1">
      <c r="A87" s="211"/>
      <c r="B87" s="220"/>
      <c r="C87" s="433"/>
      <c r="D87" s="450"/>
      <c r="E87" s="451"/>
      <c r="F87" s="451"/>
      <c r="G87" s="451"/>
      <c r="H87" s="451"/>
      <c r="I87" s="452"/>
      <c r="J87" s="456" t="s">
        <v>5205</v>
      </c>
      <c r="K87" s="457"/>
      <c r="L87" s="458" t="s">
        <v>5206</v>
      </c>
      <c r="M87" s="459"/>
      <c r="N87" s="459"/>
      <c r="O87" s="459"/>
      <c r="P87" s="459"/>
      <c r="Q87" s="459"/>
      <c r="R87" s="459"/>
      <c r="S87" s="459"/>
      <c r="T87" s="459"/>
      <c r="U87" s="459"/>
      <c r="V87" s="459"/>
      <c r="W87" s="459"/>
      <c r="X87" s="460"/>
      <c r="Y87" s="429"/>
      <c r="Z87" s="430"/>
      <c r="AA87" s="430"/>
      <c r="AB87" s="430"/>
      <c r="AC87" s="430"/>
      <c r="AD87" s="431"/>
      <c r="AG87" s="22"/>
      <c r="AH87" s="22"/>
      <c r="AI87" s="22"/>
      <c r="AJ87" s="22"/>
      <c r="AK87" s="22"/>
      <c r="AL87" s="231">
        <f>$Y$87</f>
        <v>0</v>
      </c>
      <c r="AM87" s="22"/>
      <c r="AN87" s="22"/>
      <c r="AO87" s="22"/>
      <c r="AP87" s="22"/>
      <c r="AQ87" s="22"/>
      <c r="AR87" s="22"/>
      <c r="AS87" s="22"/>
      <c r="AT87" s="22"/>
      <c r="AU87" s="22"/>
      <c r="AV87" s="22"/>
      <c r="AW87" s="22"/>
      <c r="AX87" s="22"/>
      <c r="AY87" s="22"/>
      <c r="AZ87" s="22"/>
      <c r="BA87" s="22"/>
      <c r="BB87" s="22"/>
      <c r="BC87" s="22"/>
      <c r="BD87" s="22"/>
      <c r="BE87" s="22"/>
      <c r="BF87" s="22"/>
      <c r="BG87" s="22"/>
      <c r="BH87" s="22"/>
      <c r="BI87" s="22"/>
      <c r="BJ87" s="22"/>
      <c r="BK87" s="22"/>
      <c r="BL87" s="22"/>
      <c r="BM87" s="22"/>
      <c r="BN87" s="22"/>
      <c r="BO87" s="22"/>
      <c r="BP87" s="22"/>
      <c r="BQ87" s="22"/>
      <c r="BR87" s="22"/>
      <c r="BS87" s="22"/>
      <c r="BT87" s="22"/>
      <c r="BU87" s="22"/>
      <c r="BV87" s="22"/>
      <c r="BW87" s="22"/>
      <c r="BX87" s="22"/>
      <c r="BY87" s="22"/>
      <c r="BZ87" s="22"/>
      <c r="CA87" s="22"/>
      <c r="CB87" s="22"/>
      <c r="CC87" s="22"/>
      <c r="CD87" s="22"/>
      <c r="CE87" s="22"/>
      <c r="CF87" s="22"/>
      <c r="CG87" s="22"/>
      <c r="CH87" s="22"/>
      <c r="CI87" s="22"/>
      <c r="CJ87" s="22"/>
    </row>
    <row r="88" spans="1:88" customFormat="1" ht="15" customHeight="1">
      <c r="A88" s="211"/>
      <c r="B88" s="220"/>
      <c r="C88" s="433"/>
      <c r="D88" s="453"/>
      <c r="E88" s="454"/>
      <c r="F88" s="454"/>
      <c r="G88" s="454"/>
      <c r="H88" s="454"/>
      <c r="I88" s="455"/>
      <c r="J88" s="456" t="s">
        <v>5207</v>
      </c>
      <c r="K88" s="457"/>
      <c r="L88" s="458" t="s">
        <v>5208</v>
      </c>
      <c r="M88" s="459"/>
      <c r="N88" s="459"/>
      <c r="O88" s="459"/>
      <c r="P88" s="459"/>
      <c r="Q88" s="459"/>
      <c r="R88" s="459"/>
      <c r="S88" s="459"/>
      <c r="T88" s="459"/>
      <c r="U88" s="459"/>
      <c r="V88" s="459"/>
      <c r="W88" s="459"/>
      <c r="X88" s="460"/>
      <c r="Y88" s="429"/>
      <c r="Z88" s="430"/>
      <c r="AA88" s="430"/>
      <c r="AB88" s="430"/>
      <c r="AC88" s="430"/>
      <c r="AD88" s="431"/>
      <c r="AG88" s="22"/>
      <c r="AH88" s="22"/>
      <c r="AI88" s="22"/>
      <c r="AJ88">
        <f>IF(OR(Y88="NS",Y88="NA",$AF$21&lt;&gt;1,$AG$21=0,$AG$21="NS",$AG$21="NA",$C$25=0,$C$25="NS",$C$25="NA"),0,IF((Y88*(IFERROR(100/SUM(Y83:AD88),0)))&gt;25,1,0))</f>
        <v>0</v>
      </c>
      <c r="AK88" s="22"/>
      <c r="AL88" s="231">
        <f>$Y$88</f>
        <v>0</v>
      </c>
      <c r="AM88" s="22"/>
      <c r="AN88" s="22"/>
      <c r="AO88" s="22"/>
      <c r="AP88" s="22"/>
      <c r="AQ88" s="22"/>
      <c r="AR88" s="22"/>
      <c r="AS88" s="22"/>
      <c r="AT88" s="22"/>
      <c r="AU88" s="22"/>
      <c r="AV88" s="22"/>
      <c r="AW88" s="22"/>
      <c r="AX88" s="22"/>
      <c r="AY88" s="22"/>
      <c r="AZ88" s="22"/>
      <c r="BA88" s="22"/>
      <c r="BB88" s="22"/>
      <c r="BC88" s="22"/>
      <c r="BD88" s="22"/>
      <c r="BE88" s="22"/>
      <c r="BF88" s="22"/>
      <c r="BG88" s="22"/>
      <c r="BH88" s="22"/>
      <c r="BI88" s="22"/>
      <c r="BJ88" s="22"/>
      <c r="BK88" s="22"/>
      <c r="BL88" s="22"/>
      <c r="BM88" s="22"/>
      <c r="BN88" s="22"/>
      <c r="BO88" s="22"/>
      <c r="BP88" s="22"/>
      <c r="BQ88" s="22"/>
      <c r="BR88" s="22"/>
      <c r="BS88" s="22"/>
      <c r="BT88" s="22"/>
      <c r="BU88" s="22"/>
      <c r="BV88" s="22"/>
      <c r="BW88" s="22"/>
      <c r="BX88" s="22"/>
      <c r="BY88" s="22"/>
      <c r="BZ88" s="22"/>
      <c r="CA88" s="22"/>
      <c r="CB88" s="22"/>
      <c r="CC88" s="22"/>
      <c r="CD88" s="22"/>
      <c r="CE88" s="22"/>
      <c r="CF88" s="22"/>
      <c r="CG88" s="22"/>
      <c r="CH88" s="22"/>
      <c r="CI88" s="22"/>
      <c r="CJ88" s="22"/>
    </row>
    <row r="89" spans="1:88" customFormat="1" ht="36" customHeight="1">
      <c r="A89" s="211"/>
      <c r="B89" s="220"/>
      <c r="C89" s="461" t="s">
        <v>5209</v>
      </c>
      <c r="D89" s="447" t="s">
        <v>5210</v>
      </c>
      <c r="E89" s="448"/>
      <c r="F89" s="448"/>
      <c r="G89" s="448"/>
      <c r="H89" s="448"/>
      <c r="I89" s="449"/>
      <c r="J89" s="456" t="s">
        <v>5211</v>
      </c>
      <c r="K89" s="457"/>
      <c r="L89" s="458" t="s">
        <v>5212</v>
      </c>
      <c r="M89" s="459"/>
      <c r="N89" s="459"/>
      <c r="O89" s="459"/>
      <c r="P89" s="459"/>
      <c r="Q89" s="459"/>
      <c r="R89" s="459"/>
      <c r="S89" s="459"/>
      <c r="T89" s="459"/>
      <c r="U89" s="459"/>
      <c r="V89" s="459"/>
      <c r="W89" s="459"/>
      <c r="X89" s="460"/>
      <c r="Y89" s="429"/>
      <c r="Z89" s="430"/>
      <c r="AA89" s="430"/>
      <c r="AB89" s="430"/>
      <c r="AC89" s="430"/>
      <c r="AD89" s="431"/>
      <c r="AG89" s="22"/>
      <c r="AH89" s="22"/>
      <c r="AI89" s="22"/>
      <c r="AJ89" s="22"/>
      <c r="AK89" s="22"/>
      <c r="AL89" s="231">
        <f>$Y$89</f>
        <v>0</v>
      </c>
      <c r="AM89" s="22"/>
      <c r="AN89" s="22"/>
      <c r="AO89" s="22"/>
      <c r="AP89" s="22"/>
      <c r="AQ89" s="22"/>
      <c r="AR89" s="22"/>
      <c r="AS89" s="22"/>
      <c r="AT89" s="22"/>
      <c r="AU89" s="22"/>
      <c r="AV89" s="22"/>
      <c r="AW89" s="22"/>
      <c r="AX89" s="22"/>
      <c r="AY89" s="22"/>
      <c r="AZ89" s="22"/>
      <c r="BA89" s="22"/>
      <c r="BB89" s="22"/>
      <c r="BC89" s="22"/>
      <c r="BD89" s="22"/>
      <c r="BE89" s="22"/>
      <c r="BF89" s="22"/>
      <c r="BG89" s="22"/>
      <c r="BH89" s="22"/>
      <c r="BI89" s="22"/>
      <c r="BJ89" s="22"/>
      <c r="BK89" s="22"/>
      <c r="BL89" s="22"/>
      <c r="BM89" s="22"/>
      <c r="BN89" s="22"/>
      <c r="BO89" s="22"/>
      <c r="BP89" s="22"/>
      <c r="BQ89" s="22"/>
      <c r="BR89" s="22"/>
      <c r="BS89" s="22"/>
      <c r="BT89" s="22"/>
      <c r="BU89" s="22"/>
      <c r="BV89" s="22"/>
      <c r="BW89" s="22"/>
      <c r="BX89" s="22"/>
      <c r="BY89" s="22"/>
      <c r="BZ89" s="22"/>
      <c r="CA89" s="22"/>
      <c r="CB89" s="22"/>
      <c r="CC89" s="22"/>
      <c r="CD89" s="22"/>
      <c r="CE89" s="22"/>
      <c r="CF89" s="22"/>
      <c r="CG89" s="22"/>
      <c r="CH89" s="22"/>
      <c r="CI89" s="22"/>
      <c r="CJ89" s="22"/>
    </row>
    <row r="90" spans="1:88" customFormat="1" ht="24" customHeight="1">
      <c r="A90" s="211"/>
      <c r="B90" s="220"/>
      <c r="C90" s="462"/>
      <c r="D90" s="450"/>
      <c r="E90" s="451"/>
      <c r="F90" s="451"/>
      <c r="G90" s="451"/>
      <c r="H90" s="451"/>
      <c r="I90" s="452"/>
      <c r="J90" s="456" t="s">
        <v>5213</v>
      </c>
      <c r="K90" s="457"/>
      <c r="L90" s="458" t="s">
        <v>5214</v>
      </c>
      <c r="M90" s="459"/>
      <c r="N90" s="459"/>
      <c r="O90" s="459"/>
      <c r="P90" s="459"/>
      <c r="Q90" s="459"/>
      <c r="R90" s="459"/>
      <c r="S90" s="459"/>
      <c r="T90" s="459"/>
      <c r="U90" s="459"/>
      <c r="V90" s="459"/>
      <c r="W90" s="459"/>
      <c r="X90" s="460"/>
      <c r="Y90" s="429"/>
      <c r="Z90" s="430"/>
      <c r="AA90" s="430"/>
      <c r="AB90" s="430"/>
      <c r="AC90" s="430"/>
      <c r="AD90" s="431"/>
      <c r="AG90" s="22"/>
      <c r="AH90" s="22"/>
      <c r="AI90" s="22"/>
      <c r="AJ90" s="22"/>
      <c r="AK90" s="22"/>
      <c r="AL90" s="231">
        <f>$Y$90</f>
        <v>0</v>
      </c>
      <c r="AM90" s="22"/>
      <c r="AN90" s="22"/>
      <c r="AO90" s="22"/>
      <c r="AP90" s="22"/>
      <c r="AQ90" s="22"/>
      <c r="AR90" s="22"/>
      <c r="AS90" s="22"/>
      <c r="AT90" s="22"/>
      <c r="AU90" s="22"/>
      <c r="AV90" s="22"/>
      <c r="AW90" s="22"/>
      <c r="AX90" s="22"/>
      <c r="AY90" s="22"/>
      <c r="AZ90" s="22"/>
      <c r="BA90" s="22"/>
      <c r="BB90" s="22"/>
      <c r="BC90" s="22"/>
      <c r="BD90" s="22"/>
      <c r="BE90" s="22"/>
      <c r="BF90" s="22"/>
      <c r="BG90" s="22"/>
      <c r="BH90" s="22"/>
      <c r="BI90" s="22"/>
      <c r="BJ90" s="22"/>
      <c r="BK90" s="22"/>
      <c r="BL90" s="22"/>
      <c r="BM90" s="22"/>
      <c r="BN90" s="22"/>
      <c r="BO90" s="22"/>
      <c r="BP90" s="22"/>
      <c r="BQ90" s="22"/>
      <c r="BR90" s="22"/>
      <c r="BS90" s="22"/>
      <c r="BT90" s="22"/>
      <c r="BU90" s="22"/>
      <c r="BV90" s="22"/>
      <c r="BW90" s="22"/>
      <c r="BX90" s="22"/>
      <c r="BY90" s="22"/>
      <c r="BZ90" s="22"/>
      <c r="CA90" s="22"/>
      <c r="CB90" s="22"/>
      <c r="CC90" s="22"/>
      <c r="CD90" s="22"/>
      <c r="CE90" s="22"/>
      <c r="CF90" s="22"/>
      <c r="CG90" s="22"/>
      <c r="CH90" s="22"/>
      <c r="CI90" s="22"/>
      <c r="CJ90" s="22"/>
    </row>
    <row r="91" spans="1:88" customFormat="1" ht="24" customHeight="1">
      <c r="A91" s="211"/>
      <c r="B91" s="220"/>
      <c r="C91" s="462"/>
      <c r="D91" s="450"/>
      <c r="E91" s="451"/>
      <c r="F91" s="451"/>
      <c r="G91" s="451"/>
      <c r="H91" s="451"/>
      <c r="I91" s="452"/>
      <c r="J91" s="456" t="s">
        <v>5215</v>
      </c>
      <c r="K91" s="457"/>
      <c r="L91" s="458" t="s">
        <v>5216</v>
      </c>
      <c r="M91" s="459"/>
      <c r="N91" s="459"/>
      <c r="O91" s="459"/>
      <c r="P91" s="459"/>
      <c r="Q91" s="459"/>
      <c r="R91" s="459"/>
      <c r="S91" s="459"/>
      <c r="T91" s="459"/>
      <c r="U91" s="459"/>
      <c r="V91" s="459"/>
      <c r="W91" s="459"/>
      <c r="X91" s="460"/>
      <c r="Y91" s="429"/>
      <c r="Z91" s="430"/>
      <c r="AA91" s="430"/>
      <c r="AB91" s="430"/>
      <c r="AC91" s="430"/>
      <c r="AD91" s="431"/>
      <c r="AG91" s="22"/>
      <c r="AH91" s="22"/>
      <c r="AI91" s="22"/>
      <c r="AJ91" s="22"/>
      <c r="AK91" s="22"/>
      <c r="AL91" s="231">
        <f>$Y$91</f>
        <v>0</v>
      </c>
      <c r="AM91" s="22"/>
      <c r="AN91" s="22"/>
      <c r="AO91" s="22"/>
      <c r="AP91" s="22"/>
      <c r="AQ91" s="22"/>
      <c r="AR91" s="22"/>
      <c r="AS91" s="22"/>
      <c r="AT91" s="22"/>
      <c r="AU91" s="22"/>
      <c r="AV91" s="22"/>
      <c r="AW91" s="22"/>
      <c r="AX91" s="22"/>
      <c r="AY91" s="22"/>
      <c r="AZ91" s="22"/>
      <c r="BA91" s="22"/>
      <c r="BB91" s="22"/>
      <c r="BC91" s="22"/>
      <c r="BD91" s="22"/>
      <c r="BE91" s="22"/>
      <c r="BF91" s="22"/>
      <c r="BG91" s="22"/>
      <c r="BH91" s="22"/>
      <c r="BI91" s="22"/>
      <c r="BJ91" s="22"/>
      <c r="BK91" s="22"/>
      <c r="BL91" s="22"/>
      <c r="BM91" s="22"/>
      <c r="BN91" s="22"/>
      <c r="BO91" s="22"/>
      <c r="BP91" s="22"/>
      <c r="BQ91" s="22"/>
      <c r="BR91" s="22"/>
      <c r="BS91" s="22"/>
      <c r="BT91" s="22"/>
      <c r="BU91" s="22"/>
      <c r="BV91" s="22"/>
      <c r="BW91" s="22"/>
      <c r="BX91" s="22"/>
      <c r="BY91" s="22"/>
      <c r="BZ91" s="22"/>
      <c r="CA91" s="22"/>
      <c r="CB91" s="22"/>
      <c r="CC91" s="22"/>
      <c r="CD91" s="22"/>
      <c r="CE91" s="22"/>
      <c r="CF91" s="22"/>
      <c r="CG91" s="22"/>
      <c r="CH91" s="22"/>
      <c r="CI91" s="22"/>
      <c r="CJ91" s="22"/>
    </row>
    <row r="92" spans="1:88" customFormat="1" ht="36" customHeight="1">
      <c r="A92" s="211"/>
      <c r="B92" s="220"/>
      <c r="C92" s="462"/>
      <c r="D92" s="450"/>
      <c r="E92" s="451"/>
      <c r="F92" s="451"/>
      <c r="G92" s="451"/>
      <c r="H92" s="451"/>
      <c r="I92" s="452"/>
      <c r="J92" s="456" t="s">
        <v>5217</v>
      </c>
      <c r="K92" s="457"/>
      <c r="L92" s="458" t="s">
        <v>5218</v>
      </c>
      <c r="M92" s="459"/>
      <c r="N92" s="459"/>
      <c r="O92" s="459"/>
      <c r="P92" s="459"/>
      <c r="Q92" s="459"/>
      <c r="R92" s="459"/>
      <c r="S92" s="459"/>
      <c r="T92" s="459"/>
      <c r="U92" s="459"/>
      <c r="V92" s="459"/>
      <c r="W92" s="459"/>
      <c r="X92" s="460"/>
      <c r="Y92" s="429"/>
      <c r="Z92" s="430"/>
      <c r="AA92" s="430"/>
      <c r="AB92" s="430"/>
      <c r="AC92" s="430"/>
      <c r="AD92" s="431"/>
      <c r="AG92" s="22"/>
      <c r="AH92" s="22"/>
      <c r="AI92" s="22"/>
      <c r="AJ92" s="22"/>
      <c r="AK92" s="22"/>
      <c r="AL92" s="231">
        <f>$Y$92</f>
        <v>0</v>
      </c>
      <c r="AM92" s="22"/>
      <c r="AN92" s="22"/>
      <c r="AO92" s="22"/>
      <c r="AP92" s="22"/>
      <c r="AQ92" s="22"/>
      <c r="AR92" s="22"/>
      <c r="AS92" s="22"/>
      <c r="AT92" s="22"/>
      <c r="AU92" s="22"/>
      <c r="AV92" s="22"/>
      <c r="AW92" s="22"/>
      <c r="AX92" s="22"/>
      <c r="AY92" s="22"/>
      <c r="AZ92" s="22"/>
      <c r="BA92" s="22"/>
      <c r="BB92" s="22"/>
      <c r="BC92" s="22"/>
      <c r="BD92" s="22"/>
      <c r="BE92" s="22"/>
      <c r="BF92" s="22"/>
      <c r="BG92" s="22"/>
      <c r="BH92" s="22"/>
      <c r="BI92" s="22"/>
      <c r="BJ92" s="22"/>
      <c r="BK92" s="22"/>
      <c r="BL92" s="22"/>
      <c r="BM92" s="22"/>
      <c r="BN92" s="22"/>
      <c r="BO92" s="22"/>
      <c r="BP92" s="22"/>
      <c r="BQ92" s="22"/>
      <c r="BR92" s="22"/>
      <c r="BS92" s="22"/>
      <c r="BT92" s="22"/>
      <c r="BU92" s="22"/>
      <c r="BV92" s="22"/>
      <c r="BW92" s="22"/>
      <c r="BX92" s="22"/>
      <c r="BY92" s="22"/>
      <c r="BZ92" s="22"/>
      <c r="CA92" s="22"/>
      <c r="CB92" s="22"/>
      <c r="CC92" s="22"/>
      <c r="CD92" s="22"/>
      <c r="CE92" s="22"/>
      <c r="CF92" s="22"/>
      <c r="CG92" s="22"/>
      <c r="CH92" s="22"/>
      <c r="CI92" s="22"/>
      <c r="CJ92" s="22"/>
    </row>
    <row r="93" spans="1:88" customFormat="1" ht="36" customHeight="1">
      <c r="A93" s="211"/>
      <c r="B93" s="220"/>
      <c r="C93" s="462"/>
      <c r="D93" s="450"/>
      <c r="E93" s="451"/>
      <c r="F93" s="451"/>
      <c r="G93" s="451"/>
      <c r="H93" s="451"/>
      <c r="I93" s="452"/>
      <c r="J93" s="456" t="s">
        <v>5219</v>
      </c>
      <c r="K93" s="457"/>
      <c r="L93" s="458" t="s">
        <v>5220</v>
      </c>
      <c r="M93" s="459"/>
      <c r="N93" s="459"/>
      <c r="O93" s="459"/>
      <c r="P93" s="459"/>
      <c r="Q93" s="459"/>
      <c r="R93" s="459"/>
      <c r="S93" s="459"/>
      <c r="T93" s="459"/>
      <c r="U93" s="459"/>
      <c r="V93" s="459"/>
      <c r="W93" s="459"/>
      <c r="X93" s="460"/>
      <c r="Y93" s="429"/>
      <c r="Z93" s="430"/>
      <c r="AA93" s="430"/>
      <c r="AB93" s="430"/>
      <c r="AC93" s="430"/>
      <c r="AD93" s="431"/>
      <c r="AG93" s="22"/>
      <c r="AH93" s="22"/>
      <c r="AI93" s="22"/>
      <c r="AK93" s="22"/>
      <c r="AL93" s="231">
        <f>$Y$93</f>
        <v>0</v>
      </c>
      <c r="AM93" s="22"/>
      <c r="AN93" s="22"/>
      <c r="AO93" s="22"/>
      <c r="AP93" s="22"/>
      <c r="AQ93" s="22"/>
      <c r="AR93" s="22"/>
      <c r="AS93" s="22"/>
      <c r="AT93" s="22"/>
      <c r="AU93" s="22"/>
      <c r="AV93" s="22"/>
      <c r="AW93" s="22"/>
      <c r="AX93" s="22"/>
      <c r="AY93" s="22"/>
      <c r="AZ93" s="22"/>
      <c r="BA93" s="22"/>
      <c r="BB93" s="22"/>
      <c r="BC93" s="22"/>
      <c r="BD93" s="22"/>
      <c r="BE93" s="22"/>
      <c r="BF93" s="22"/>
      <c r="BG93" s="22"/>
      <c r="BH93" s="22"/>
      <c r="BI93" s="22"/>
      <c r="BJ93" s="22"/>
      <c r="BK93" s="22"/>
      <c r="BL93" s="22"/>
      <c r="BM93" s="22"/>
      <c r="BN93" s="22"/>
      <c r="BO93" s="22"/>
      <c r="BP93" s="22"/>
      <c r="BQ93" s="22"/>
      <c r="BR93" s="22"/>
      <c r="BS93" s="22"/>
      <c r="BT93" s="22"/>
      <c r="BU93" s="22"/>
      <c r="BV93" s="22"/>
      <c r="BW93" s="22"/>
      <c r="BX93" s="22"/>
      <c r="BY93" s="22"/>
      <c r="BZ93" s="22"/>
      <c r="CA93" s="22"/>
      <c r="CB93" s="22"/>
      <c r="CC93" s="22"/>
      <c r="CD93" s="22"/>
      <c r="CE93" s="22"/>
      <c r="CF93" s="22"/>
      <c r="CG93" s="22"/>
      <c r="CH93" s="22"/>
      <c r="CI93" s="22"/>
      <c r="CJ93" s="22"/>
    </row>
    <row r="94" spans="1:88" customFormat="1" ht="15" customHeight="1">
      <c r="A94" s="211"/>
      <c r="B94" s="220"/>
      <c r="C94" s="462"/>
      <c r="D94" s="450"/>
      <c r="E94" s="451"/>
      <c r="F94" s="451"/>
      <c r="G94" s="451"/>
      <c r="H94" s="451"/>
      <c r="I94" s="452"/>
      <c r="J94" s="456" t="s">
        <v>5221</v>
      </c>
      <c r="K94" s="457"/>
      <c r="L94" s="458" t="s">
        <v>5222</v>
      </c>
      <c r="M94" s="459"/>
      <c r="N94" s="459"/>
      <c r="O94" s="459"/>
      <c r="P94" s="459"/>
      <c r="Q94" s="459"/>
      <c r="R94" s="459"/>
      <c r="S94" s="459"/>
      <c r="T94" s="459"/>
      <c r="U94" s="459"/>
      <c r="V94" s="459"/>
      <c r="W94" s="459"/>
      <c r="X94" s="460"/>
      <c r="Y94" s="429"/>
      <c r="Z94" s="430"/>
      <c r="AA94" s="430"/>
      <c r="AB94" s="430"/>
      <c r="AC94" s="430"/>
      <c r="AD94" s="431"/>
      <c r="AG94" s="22"/>
      <c r="AH94" s="22"/>
      <c r="AI94" s="22"/>
      <c r="AJ94" s="22"/>
      <c r="AK94" s="22"/>
      <c r="AL94" s="231">
        <f>$Y$94</f>
        <v>0</v>
      </c>
      <c r="AM94" s="22"/>
      <c r="AN94" s="22"/>
      <c r="AO94" s="22"/>
      <c r="AP94" s="22"/>
      <c r="AQ94" s="22"/>
      <c r="AR94" s="22"/>
      <c r="AS94" s="22"/>
      <c r="AT94" s="22"/>
      <c r="AU94" s="22"/>
      <c r="AV94" s="22"/>
      <c r="AW94" s="22"/>
      <c r="AX94" s="22"/>
      <c r="AY94" s="22"/>
      <c r="AZ94" s="22"/>
      <c r="BA94" s="22"/>
      <c r="BB94" s="22"/>
      <c r="BC94" s="22"/>
      <c r="BD94" s="22"/>
      <c r="BE94" s="22"/>
      <c r="BF94" s="22"/>
      <c r="BG94" s="22"/>
      <c r="BH94" s="22"/>
      <c r="BI94" s="22"/>
      <c r="BJ94" s="22"/>
      <c r="BK94" s="22"/>
      <c r="BL94" s="22"/>
      <c r="BM94" s="22"/>
      <c r="BN94" s="22"/>
      <c r="BO94" s="22"/>
      <c r="BP94" s="22"/>
      <c r="BQ94" s="22"/>
      <c r="BR94" s="22"/>
      <c r="BS94" s="22"/>
      <c r="BT94" s="22"/>
      <c r="BU94" s="22"/>
      <c r="BV94" s="22"/>
      <c r="BW94" s="22"/>
      <c r="BX94" s="22"/>
      <c r="BY94" s="22"/>
      <c r="BZ94" s="22"/>
      <c r="CA94" s="22"/>
      <c r="CB94" s="22"/>
      <c r="CC94" s="22"/>
      <c r="CD94" s="22"/>
      <c r="CE94" s="22"/>
      <c r="CF94" s="22"/>
      <c r="CG94" s="22"/>
      <c r="CH94" s="22"/>
      <c r="CI94" s="22"/>
      <c r="CJ94" s="22"/>
    </row>
    <row r="95" spans="1:88" customFormat="1" ht="15" customHeight="1">
      <c r="A95" s="211"/>
      <c r="B95" s="220"/>
      <c r="C95" s="462"/>
      <c r="D95" s="453"/>
      <c r="E95" s="454"/>
      <c r="F95" s="454"/>
      <c r="G95" s="454"/>
      <c r="H95" s="454"/>
      <c r="I95" s="455"/>
      <c r="J95" s="456" t="s">
        <v>5223</v>
      </c>
      <c r="K95" s="457"/>
      <c r="L95" s="458" t="s">
        <v>5224</v>
      </c>
      <c r="M95" s="459"/>
      <c r="N95" s="459"/>
      <c r="O95" s="459"/>
      <c r="P95" s="459"/>
      <c r="Q95" s="459"/>
      <c r="R95" s="459"/>
      <c r="S95" s="459"/>
      <c r="T95" s="459"/>
      <c r="U95" s="459"/>
      <c r="V95" s="459"/>
      <c r="W95" s="459"/>
      <c r="X95" s="460"/>
      <c r="Y95" s="429"/>
      <c r="Z95" s="430"/>
      <c r="AA95" s="430"/>
      <c r="AB95" s="430"/>
      <c r="AC95" s="430"/>
      <c r="AD95" s="431"/>
      <c r="AG95" s="22"/>
      <c r="AH95" s="22"/>
      <c r="AI95" s="22"/>
      <c r="AJ95">
        <f>IF(OR(Y95="NS",Y95="NA",$AF$21&lt;&gt;1,$AG$21=0,$AG$21="NS",$AG$21="NA",$C$25=0,$C$25="NS",$C$25="NA"),0,IF((Y95*(IFERROR(100/SUM(Y89:AD95),0)))&gt;25,1,0))</f>
        <v>0</v>
      </c>
      <c r="AK95" s="22"/>
      <c r="AL95" s="231">
        <f>$Y$95</f>
        <v>0</v>
      </c>
      <c r="AM95" s="22"/>
      <c r="AN95" s="22"/>
      <c r="AO95" s="22"/>
      <c r="AP95" s="22"/>
      <c r="AQ95" s="22"/>
      <c r="AR95" s="22"/>
      <c r="AS95" s="22"/>
      <c r="AT95" s="22"/>
      <c r="AU95" s="22"/>
      <c r="AV95" s="22"/>
      <c r="AW95" s="22"/>
      <c r="AX95" s="22"/>
      <c r="AY95" s="22"/>
      <c r="AZ95" s="22"/>
      <c r="BA95" s="22"/>
      <c r="BB95" s="22"/>
      <c r="BC95" s="22"/>
      <c r="BD95" s="22"/>
      <c r="BE95" s="22"/>
      <c r="BF95" s="22"/>
      <c r="BG95" s="22"/>
      <c r="BH95" s="22"/>
      <c r="BI95" s="22"/>
      <c r="BJ95" s="22"/>
      <c r="BK95" s="22"/>
      <c r="BL95" s="22"/>
      <c r="BM95" s="22"/>
      <c r="BN95" s="22"/>
      <c r="BO95" s="22"/>
      <c r="BP95" s="22"/>
      <c r="BQ95" s="22"/>
      <c r="BR95" s="22"/>
      <c r="BS95" s="22"/>
      <c r="BT95" s="22"/>
      <c r="BU95" s="22"/>
      <c r="BV95" s="22"/>
      <c r="BW95" s="22"/>
      <c r="BX95" s="22"/>
      <c r="BY95" s="22"/>
      <c r="BZ95" s="22"/>
      <c r="CA95" s="22"/>
      <c r="CB95" s="22"/>
      <c r="CC95" s="22"/>
      <c r="CD95" s="22"/>
      <c r="CE95" s="22"/>
      <c r="CF95" s="22"/>
      <c r="CG95" s="22"/>
      <c r="CH95" s="22"/>
      <c r="CI95" s="22"/>
      <c r="CJ95" s="22"/>
    </row>
    <row r="96" spans="1:88" customFormat="1" ht="15" customHeight="1">
      <c r="A96" s="211"/>
      <c r="B96" s="220"/>
      <c r="C96" s="232" t="s">
        <v>5225</v>
      </c>
      <c r="D96" s="412" t="s">
        <v>5226</v>
      </c>
      <c r="E96" s="413"/>
      <c r="F96" s="413"/>
      <c r="G96" s="413"/>
      <c r="H96" s="413"/>
      <c r="I96" s="414"/>
      <c r="J96" s="456" t="s">
        <v>5227</v>
      </c>
      <c r="K96" s="457"/>
      <c r="L96" s="458" t="s">
        <v>5228</v>
      </c>
      <c r="M96" s="459"/>
      <c r="N96" s="459"/>
      <c r="O96" s="459"/>
      <c r="P96" s="459"/>
      <c r="Q96" s="459"/>
      <c r="R96" s="459"/>
      <c r="S96" s="459"/>
      <c r="T96" s="459"/>
      <c r="U96" s="459"/>
      <c r="V96" s="459"/>
      <c r="W96" s="459"/>
      <c r="X96" s="460"/>
      <c r="Y96" s="429"/>
      <c r="Z96" s="430"/>
      <c r="AA96" s="430"/>
      <c r="AB96" s="430"/>
      <c r="AC96" s="430"/>
      <c r="AD96" s="431"/>
      <c r="AG96" s="22"/>
      <c r="AH96" s="22"/>
      <c r="AI96" s="22"/>
      <c r="AJ96">
        <f>IF(OR(Y96="NS",Y96="NA",$AF$21&lt;&gt;1,$AG$21=0,$AG$21="NS",$AG$21="NA",$C$25=0,$C$25="NS",$C$25="NA"),0,IF((Y96*(IFERROR(100/SUM(Y96),0)))&gt;25,1,0))</f>
        <v>0</v>
      </c>
      <c r="AK96" s="22"/>
      <c r="AL96" s="231">
        <f>$Y$96</f>
        <v>0</v>
      </c>
      <c r="AM96" s="22"/>
      <c r="AN96" s="22"/>
      <c r="AO96" s="22"/>
      <c r="AP96" s="22"/>
      <c r="AQ96" s="22"/>
      <c r="AR96" s="22"/>
      <c r="AS96" s="22"/>
      <c r="AT96" s="22"/>
      <c r="AU96" s="22"/>
      <c r="AV96" s="22"/>
      <c r="AW96" s="22"/>
      <c r="AX96" s="22"/>
      <c r="AY96" s="22"/>
      <c r="AZ96" s="22"/>
      <c r="BA96" s="22"/>
      <c r="BB96" s="22"/>
      <c r="BC96" s="22"/>
      <c r="BD96" s="22"/>
      <c r="BE96" s="22"/>
      <c r="BF96" s="22"/>
      <c r="BG96" s="22"/>
      <c r="BH96" s="22"/>
      <c r="BI96" s="22"/>
      <c r="BJ96" s="22"/>
      <c r="BK96" s="22"/>
      <c r="BL96" s="22"/>
      <c r="BM96" s="22"/>
      <c r="BN96" s="22"/>
      <c r="BO96" s="22"/>
      <c r="BP96" s="22"/>
      <c r="BQ96" s="22"/>
      <c r="BR96" s="22"/>
      <c r="BS96" s="22"/>
      <c r="BT96" s="22"/>
      <c r="BU96" s="22"/>
      <c r="BV96" s="22"/>
      <c r="BW96" s="22"/>
      <c r="BX96" s="22"/>
      <c r="BY96" s="22"/>
      <c r="BZ96" s="22"/>
      <c r="CA96" s="22"/>
      <c r="CB96" s="22"/>
      <c r="CC96" s="22"/>
      <c r="CD96" s="22"/>
      <c r="CE96" s="22"/>
      <c r="CF96" s="22"/>
      <c r="CG96" s="22"/>
      <c r="CH96" s="22"/>
      <c r="CI96" s="22"/>
      <c r="CJ96" s="22"/>
    </row>
    <row r="97" spans="1:88" customFormat="1" ht="15" customHeight="1">
      <c r="A97" s="211"/>
      <c r="B97" s="220"/>
      <c r="C97" s="412" t="s">
        <v>5229</v>
      </c>
      <c r="D97" s="413"/>
      <c r="E97" s="413"/>
      <c r="F97" s="413"/>
      <c r="G97" s="413"/>
      <c r="H97" s="413"/>
      <c r="I97" s="413"/>
      <c r="J97" s="413"/>
      <c r="K97" s="414"/>
      <c r="L97" s="458" t="s">
        <v>401</v>
      </c>
      <c r="M97" s="459"/>
      <c r="N97" s="459"/>
      <c r="O97" s="459"/>
      <c r="P97" s="459"/>
      <c r="Q97" s="459"/>
      <c r="R97" s="459"/>
      <c r="S97" s="459"/>
      <c r="T97" s="459"/>
      <c r="U97" s="459"/>
      <c r="V97" s="459"/>
      <c r="W97" s="459"/>
      <c r="X97" s="460"/>
      <c r="Y97" s="429"/>
      <c r="Z97" s="430"/>
      <c r="AA97" s="430"/>
      <c r="AB97" s="430"/>
      <c r="AC97" s="430"/>
      <c r="AD97" s="431"/>
      <c r="AG97" s="22"/>
      <c r="AH97" s="22"/>
      <c r="AI97" s="22"/>
      <c r="AJ97" s="22"/>
      <c r="AK97" s="22"/>
      <c r="AL97" s="231">
        <f>$Y$97</f>
        <v>0</v>
      </c>
      <c r="AM97" s="22"/>
      <c r="AN97" s="22"/>
      <c r="AO97" s="22"/>
      <c r="AP97" s="22"/>
      <c r="AQ97" s="22"/>
      <c r="AR97" s="22"/>
      <c r="AS97" s="22"/>
      <c r="AT97" s="22"/>
      <c r="AU97" s="22"/>
      <c r="AV97" s="22"/>
      <c r="AW97" s="22"/>
      <c r="AX97" s="22"/>
      <c r="AY97" s="22"/>
      <c r="AZ97" s="22"/>
      <c r="BA97" s="22"/>
      <c r="BB97" s="22"/>
      <c r="BC97" s="22"/>
      <c r="BD97" s="22"/>
      <c r="BE97" s="22"/>
      <c r="BF97" s="22"/>
      <c r="BG97" s="22"/>
      <c r="BH97" s="22"/>
      <c r="BI97" s="22"/>
      <c r="BJ97" s="22"/>
      <c r="BK97" s="22"/>
      <c r="BL97" s="22"/>
      <c r="BM97" s="22"/>
      <c r="BN97" s="22"/>
      <c r="BO97" s="22"/>
      <c r="BP97" s="22"/>
      <c r="BQ97" s="22"/>
      <c r="BR97" s="22"/>
      <c r="BS97" s="22"/>
      <c r="BT97" s="22"/>
      <c r="BU97" s="22"/>
      <c r="BV97" s="22"/>
      <c r="BW97" s="22"/>
      <c r="BX97" s="22"/>
      <c r="BY97" s="22"/>
      <c r="BZ97" s="22"/>
      <c r="CA97" s="22"/>
      <c r="CB97" s="22"/>
      <c r="CC97" s="22"/>
      <c r="CD97" s="22"/>
      <c r="CE97" s="22"/>
      <c r="CF97" s="22"/>
      <c r="CG97" s="22"/>
      <c r="CH97" s="22"/>
      <c r="CI97" s="22"/>
      <c r="CJ97" s="22"/>
    </row>
    <row r="98" spans="1:88" customFormat="1" ht="15" customHeight="1">
      <c r="A98" s="211"/>
      <c r="B98" s="220"/>
      <c r="C98" s="196"/>
      <c r="D98" s="196"/>
      <c r="E98" s="196"/>
      <c r="F98" s="196"/>
      <c r="G98" s="196"/>
      <c r="H98" s="196"/>
      <c r="I98" s="196"/>
      <c r="J98" s="196"/>
      <c r="K98" s="196"/>
      <c r="L98" s="196"/>
      <c r="M98" s="196"/>
      <c r="N98" s="196"/>
      <c r="O98" s="196"/>
      <c r="P98" s="196"/>
      <c r="Q98" s="196"/>
      <c r="R98" s="196"/>
      <c r="S98" s="196"/>
      <c r="T98" s="196"/>
      <c r="U98" s="196"/>
      <c r="V98" s="196"/>
      <c r="W98" s="196"/>
      <c r="X98" s="233" t="s">
        <v>5230</v>
      </c>
      <c r="Y98" s="464">
        <f>IF(AND(SUM(Y46:Y97)=0,COUNTIF(Y46:Y97,"NS")&gt;0),"NS",IF(AND(SUM(Y46:Y97)=0,COUNTIF(Y46:Y97,0)&gt;0),0,IF(AND(SUM(Y46:Y97)=0,COUNTIF(Y46:Y97,"NA")&gt;0),"NA",SUM(Y46:Y97))))</f>
        <v>0</v>
      </c>
      <c r="Z98" s="465"/>
      <c r="AA98" s="465"/>
      <c r="AB98" s="465"/>
      <c r="AC98" s="465"/>
      <c r="AD98" s="466"/>
      <c r="AJ98" s="234">
        <f>SUM(AJ45:AJ97)</f>
        <v>0</v>
      </c>
    </row>
    <row r="99" spans="1:88" customFormat="1" ht="15" customHeight="1">
      <c r="A99" s="211"/>
      <c r="B99" s="220"/>
      <c r="C99" s="220"/>
      <c r="D99" s="220"/>
      <c r="E99" s="220"/>
      <c r="F99" s="220"/>
      <c r="G99" s="220"/>
      <c r="H99" s="220"/>
      <c r="I99" s="220"/>
      <c r="J99" s="220"/>
      <c r="K99" s="220"/>
      <c r="L99" s="220"/>
      <c r="M99" s="220"/>
      <c r="N99" s="220"/>
      <c r="O99" s="220"/>
      <c r="P99" s="220"/>
      <c r="Q99" s="220"/>
      <c r="R99" s="220"/>
      <c r="S99" s="220"/>
      <c r="T99" s="220"/>
      <c r="U99" s="235"/>
      <c r="V99" s="31"/>
      <c r="W99" s="31"/>
      <c r="X99" s="235"/>
      <c r="Y99" s="236"/>
      <c r="Z99" s="236"/>
      <c r="AA99" s="236"/>
      <c r="AB99" s="236"/>
      <c r="AC99" s="236"/>
      <c r="AD99" s="236"/>
    </row>
    <row r="100" spans="1:88" customFormat="1" ht="24" customHeight="1">
      <c r="A100" s="219"/>
      <c r="B100" s="220"/>
      <c r="C100" s="405" t="s">
        <v>5086</v>
      </c>
      <c r="D100" s="405"/>
      <c r="E100" s="405"/>
      <c r="F100" s="405"/>
      <c r="G100" s="405"/>
      <c r="H100" s="405"/>
      <c r="I100" s="405"/>
      <c r="J100" s="405"/>
      <c r="K100" s="405"/>
      <c r="L100" s="405"/>
      <c r="M100" s="405"/>
      <c r="N100" s="405"/>
      <c r="O100" s="405"/>
      <c r="P100" s="405"/>
      <c r="Q100" s="405"/>
      <c r="R100" s="405"/>
      <c r="S100" s="405"/>
      <c r="T100" s="405"/>
      <c r="U100" s="405"/>
      <c r="V100" s="405"/>
      <c r="W100" s="405"/>
      <c r="X100" s="405"/>
      <c r="Y100" s="405"/>
      <c r="Z100" s="405"/>
      <c r="AA100" s="405"/>
      <c r="AB100" s="405"/>
      <c r="AC100" s="405"/>
      <c r="AD100" s="405"/>
    </row>
    <row r="101" spans="1:88" customFormat="1" ht="60" customHeight="1">
      <c r="A101" s="219"/>
      <c r="B101" s="220"/>
      <c r="C101" s="411"/>
      <c r="D101" s="411"/>
      <c r="E101" s="411"/>
      <c r="F101" s="411"/>
      <c r="G101" s="411"/>
      <c r="H101" s="411"/>
      <c r="I101" s="411"/>
      <c r="J101" s="411"/>
      <c r="K101" s="411"/>
      <c r="L101" s="411"/>
      <c r="M101" s="411"/>
      <c r="N101" s="411"/>
      <c r="O101" s="411"/>
      <c r="P101" s="411"/>
      <c r="Q101" s="411"/>
      <c r="R101" s="411"/>
      <c r="S101" s="411"/>
      <c r="T101" s="411"/>
      <c r="U101" s="411"/>
      <c r="V101" s="411"/>
      <c r="W101" s="411"/>
      <c r="X101" s="411"/>
      <c r="Y101" s="411"/>
      <c r="Z101" s="411"/>
      <c r="AA101" s="411"/>
      <c r="AB101" s="411"/>
      <c r="AC101" s="411"/>
      <c r="AD101" s="411"/>
    </row>
    <row r="102" spans="1:88" customFormat="1" ht="15" customHeight="1">
      <c r="A102" s="211"/>
      <c r="B102" s="392" t="str">
        <f>IF(AG45=0,"","Favor de ingresar toda la información requerida en la pregunta")</f>
        <v/>
      </c>
      <c r="C102" s="392"/>
      <c r="D102" s="392"/>
      <c r="E102" s="392"/>
      <c r="F102" s="392"/>
      <c r="G102" s="392"/>
      <c r="H102" s="392"/>
      <c r="I102" s="392"/>
      <c r="J102" s="392"/>
      <c r="K102" s="392"/>
      <c r="L102" s="392"/>
      <c r="M102" s="392"/>
      <c r="N102" s="392"/>
      <c r="O102" s="392"/>
      <c r="P102" s="392"/>
      <c r="Q102" s="392"/>
      <c r="R102" s="392"/>
      <c r="S102" s="392"/>
      <c r="T102" s="392"/>
      <c r="U102" s="392"/>
      <c r="V102" s="392"/>
      <c r="W102" s="392"/>
      <c r="X102" s="392"/>
      <c r="Y102" s="392"/>
      <c r="Z102" s="392"/>
      <c r="AA102" s="392"/>
      <c r="AB102" s="392"/>
      <c r="AC102" s="392"/>
      <c r="AD102" s="392"/>
      <c r="AE102" s="392"/>
    </row>
    <row r="103" spans="1:88" customFormat="1" ht="15" customHeight="1">
      <c r="A103" s="211"/>
      <c r="B103" s="393" t="str">
        <f>IF(COUNTIF(Y46:AD97,"NS")&lt;&gt;0,"Alerta: debido a que cuenta con registros NS, debe proporcionar una justificación en el area de comentarios al final de la pregunta","")</f>
        <v/>
      </c>
      <c r="C103" s="393"/>
      <c r="D103" s="393"/>
      <c r="E103" s="393"/>
      <c r="F103" s="393"/>
      <c r="G103" s="393"/>
      <c r="H103" s="393"/>
      <c r="I103" s="393"/>
      <c r="J103" s="393"/>
      <c r="K103" s="393"/>
      <c r="L103" s="393"/>
      <c r="M103" s="393"/>
      <c r="N103" s="393"/>
      <c r="O103" s="393"/>
      <c r="P103" s="393"/>
      <c r="Q103" s="393"/>
      <c r="R103" s="393"/>
      <c r="S103" s="393"/>
      <c r="T103" s="393"/>
      <c r="U103" s="393"/>
      <c r="V103" s="393"/>
      <c r="W103" s="393"/>
      <c r="X103" s="393"/>
      <c r="Y103" s="393"/>
      <c r="Z103" s="393"/>
      <c r="AA103" s="393"/>
      <c r="AB103" s="393"/>
      <c r="AC103" s="393"/>
      <c r="AD103" s="393"/>
      <c r="AE103" s="393"/>
    </row>
    <row r="104" spans="1:88" customFormat="1" ht="15" customHeight="1">
      <c r="A104" s="211"/>
      <c r="B104" s="394" t="str">
        <f>IF(AH45&gt;0,"Revise la información capturada, ya que tiene datos ingresados en celdas que están sombreadas","")</f>
        <v/>
      </c>
      <c r="C104" s="394"/>
      <c r="D104" s="394"/>
      <c r="E104" s="394"/>
      <c r="F104" s="394"/>
      <c r="G104" s="394"/>
      <c r="H104" s="394"/>
      <c r="I104" s="394"/>
      <c r="J104" s="394"/>
      <c r="K104" s="394"/>
      <c r="L104" s="394"/>
      <c r="M104" s="394"/>
      <c r="N104" s="394"/>
      <c r="O104" s="394"/>
      <c r="P104" s="394"/>
      <c r="Q104" s="394"/>
      <c r="R104" s="394"/>
      <c r="S104" s="394"/>
      <c r="T104" s="394"/>
      <c r="U104" s="394"/>
      <c r="V104" s="394"/>
      <c r="W104" s="394"/>
      <c r="X104" s="394"/>
      <c r="Y104" s="394"/>
      <c r="Z104" s="394"/>
      <c r="AA104" s="394"/>
      <c r="AB104" s="394"/>
      <c r="AC104" s="394"/>
      <c r="AD104" s="394"/>
      <c r="AE104" s="394"/>
    </row>
    <row r="105" spans="1:88" customFormat="1" ht="15" customHeight="1">
      <c r="A105" s="211"/>
      <c r="B105" s="428" t="str">
        <f>IF(AI45&gt;0,"Favor de revisar la instrucción 3, debido a que no se cumplen con los criterios mencionados","")</f>
        <v/>
      </c>
      <c r="C105" s="428"/>
      <c r="D105" s="428"/>
      <c r="E105" s="428"/>
      <c r="F105" s="428"/>
      <c r="G105" s="428"/>
      <c r="H105" s="428"/>
      <c r="I105" s="428"/>
      <c r="J105" s="428"/>
      <c r="K105" s="428"/>
      <c r="L105" s="428"/>
      <c r="M105" s="428"/>
      <c r="N105" s="428"/>
      <c r="O105" s="428"/>
      <c r="P105" s="428"/>
      <c r="Q105" s="428"/>
      <c r="R105" s="428"/>
      <c r="S105" s="428"/>
      <c r="T105" s="428"/>
      <c r="U105" s="428"/>
      <c r="V105" s="428"/>
      <c r="W105" s="428"/>
      <c r="X105" s="428"/>
      <c r="Y105" s="428"/>
      <c r="Z105" s="428"/>
      <c r="AA105" s="428"/>
      <c r="AB105" s="428"/>
      <c r="AC105" s="428"/>
      <c r="AD105" s="428"/>
      <c r="AE105" s="428"/>
    </row>
    <row r="106" spans="1:88" customFormat="1" ht="15" customHeight="1">
      <c r="A106" s="211"/>
      <c r="B106" s="393" t="str">
        <f>IF(AJ98&gt;0,"Alerta: si el total en Otras infracc. es mayor al 25% por grupo de afectación, anote el n. de la o de las infracc. en la casilla al final de la preg.","")</f>
        <v/>
      </c>
      <c r="C106" s="393"/>
      <c r="D106" s="393"/>
      <c r="E106" s="393"/>
      <c r="F106" s="393"/>
      <c r="G106" s="393"/>
      <c r="H106" s="393"/>
      <c r="I106" s="393"/>
      <c r="J106" s="393"/>
      <c r="K106" s="393"/>
      <c r="L106" s="393"/>
      <c r="M106" s="393"/>
      <c r="N106" s="393"/>
      <c r="O106" s="393"/>
      <c r="P106" s="393"/>
      <c r="Q106" s="393"/>
      <c r="R106" s="393"/>
      <c r="S106" s="393"/>
      <c r="T106" s="393"/>
      <c r="U106" s="393"/>
      <c r="V106" s="393"/>
      <c r="W106" s="393"/>
      <c r="X106" s="393"/>
      <c r="Y106" s="393"/>
      <c r="Z106" s="393"/>
      <c r="AA106" s="393"/>
      <c r="AB106" s="393"/>
      <c r="AC106" s="393"/>
      <c r="AD106" s="393"/>
      <c r="AE106" s="393"/>
    </row>
    <row r="107" spans="1:88" customFormat="1" ht="15" customHeight="1">
      <c r="A107" s="211"/>
      <c r="B107" s="222"/>
      <c r="C107" s="222"/>
      <c r="D107" s="222"/>
      <c r="E107" s="222"/>
      <c r="F107" s="222"/>
      <c r="G107" s="222"/>
      <c r="H107" s="222"/>
      <c r="I107" s="222"/>
      <c r="J107" s="222"/>
      <c r="K107" s="222"/>
      <c r="L107" s="222"/>
      <c r="M107" s="222"/>
      <c r="N107" s="222"/>
      <c r="O107" s="222"/>
      <c r="P107" s="222"/>
      <c r="Q107" s="222"/>
      <c r="R107" s="222"/>
      <c r="S107" s="222"/>
      <c r="T107" s="222"/>
      <c r="U107" s="222"/>
      <c r="V107" s="222"/>
      <c r="W107" s="222"/>
      <c r="X107" s="222"/>
      <c r="Y107" s="222"/>
      <c r="Z107" s="222"/>
      <c r="AA107" s="222"/>
      <c r="AB107" s="222"/>
      <c r="AC107" s="222"/>
      <c r="AD107" s="222"/>
    </row>
    <row r="108" spans="1:88" customFormat="1" ht="24" customHeight="1">
      <c r="A108" s="211" t="s">
        <v>5231</v>
      </c>
      <c r="B108" s="425" t="s">
        <v>5232</v>
      </c>
      <c r="C108" s="425"/>
      <c r="D108" s="425"/>
      <c r="E108" s="425"/>
      <c r="F108" s="425"/>
      <c r="G108" s="425"/>
      <c r="H108" s="425"/>
      <c r="I108" s="425"/>
      <c r="J108" s="425"/>
      <c r="K108" s="425"/>
      <c r="L108" s="425"/>
      <c r="M108" s="425"/>
      <c r="N108" s="425"/>
      <c r="O108" s="425"/>
      <c r="P108" s="425"/>
      <c r="Q108" s="425"/>
      <c r="R108" s="425"/>
      <c r="S108" s="425"/>
      <c r="T108" s="425"/>
      <c r="U108" s="425"/>
      <c r="V108" s="425"/>
      <c r="W108" s="425"/>
      <c r="X108" s="425"/>
      <c r="Y108" s="425"/>
      <c r="Z108" s="425"/>
      <c r="AA108" s="425"/>
      <c r="AB108" s="425"/>
      <c r="AC108" s="425"/>
      <c r="AD108" s="425"/>
    </row>
    <row r="109" spans="1:88" customFormat="1" ht="24" customHeight="1">
      <c r="A109" s="195"/>
      <c r="B109" s="196"/>
      <c r="C109" s="405" t="s">
        <v>5233</v>
      </c>
      <c r="D109" s="405"/>
      <c r="E109" s="405"/>
      <c r="F109" s="405"/>
      <c r="G109" s="405"/>
      <c r="H109" s="405"/>
      <c r="I109" s="405"/>
      <c r="J109" s="405"/>
      <c r="K109" s="405"/>
      <c r="L109" s="405"/>
      <c r="M109" s="405"/>
      <c r="N109" s="405"/>
      <c r="O109" s="405"/>
      <c r="P109" s="405"/>
      <c r="Q109" s="405"/>
      <c r="R109" s="405"/>
      <c r="S109" s="405"/>
      <c r="T109" s="405"/>
      <c r="U109" s="405"/>
      <c r="V109" s="405"/>
      <c r="W109" s="405"/>
      <c r="X109" s="405"/>
      <c r="Y109" s="405"/>
      <c r="Z109" s="405"/>
      <c r="AA109" s="405"/>
      <c r="AB109" s="405"/>
      <c r="AC109" s="405"/>
      <c r="AD109" s="405"/>
    </row>
    <row r="110" spans="1:88" customFormat="1" ht="24" customHeight="1">
      <c r="A110" s="195"/>
      <c r="B110" s="196"/>
      <c r="C110" s="405" t="s">
        <v>5234</v>
      </c>
      <c r="D110" s="405"/>
      <c r="E110" s="405"/>
      <c r="F110" s="405"/>
      <c r="G110" s="405"/>
      <c r="H110" s="405"/>
      <c r="I110" s="405"/>
      <c r="J110" s="405"/>
      <c r="K110" s="405"/>
      <c r="L110" s="405"/>
      <c r="M110" s="405"/>
      <c r="N110" s="405"/>
      <c r="O110" s="405"/>
      <c r="P110" s="405"/>
      <c r="Q110" s="405"/>
      <c r="R110" s="405"/>
      <c r="S110" s="405"/>
      <c r="T110" s="405"/>
      <c r="U110" s="405"/>
      <c r="V110" s="405"/>
      <c r="W110" s="405"/>
      <c r="X110" s="405"/>
      <c r="Y110" s="405"/>
      <c r="Z110" s="405"/>
      <c r="AA110" s="405"/>
      <c r="AB110" s="405"/>
      <c r="AC110" s="405"/>
      <c r="AD110" s="405"/>
    </row>
    <row r="111" spans="1:88" customFormat="1" ht="24" customHeight="1">
      <c r="A111" s="195"/>
      <c r="B111" s="196"/>
      <c r="C111" s="405" t="s">
        <v>5235</v>
      </c>
      <c r="D111" s="405"/>
      <c r="E111" s="405"/>
      <c r="F111" s="405"/>
      <c r="G111" s="405"/>
      <c r="H111" s="405"/>
      <c r="I111" s="405"/>
      <c r="J111" s="405"/>
      <c r="K111" s="405"/>
      <c r="L111" s="405"/>
      <c r="M111" s="405"/>
      <c r="N111" s="405"/>
      <c r="O111" s="405"/>
      <c r="P111" s="405"/>
      <c r="Q111" s="405"/>
      <c r="R111" s="405"/>
      <c r="S111" s="405"/>
      <c r="T111" s="405"/>
      <c r="U111" s="405"/>
      <c r="V111" s="405"/>
      <c r="W111" s="405"/>
      <c r="X111" s="405"/>
      <c r="Y111" s="405"/>
      <c r="Z111" s="405"/>
      <c r="AA111" s="405"/>
      <c r="AB111" s="405"/>
      <c r="AC111" s="405"/>
      <c r="AD111" s="405"/>
    </row>
    <row r="112" spans="1:88" customFormat="1" ht="15" customHeight="1">
      <c r="A112" s="195"/>
      <c r="B112" s="196"/>
      <c r="C112" s="196"/>
      <c r="D112" s="196"/>
      <c r="E112" s="196"/>
      <c r="F112" s="196"/>
      <c r="G112" s="196"/>
      <c r="H112" s="196"/>
      <c r="I112" s="196"/>
      <c r="J112" s="196"/>
      <c r="K112" s="196"/>
      <c r="L112" s="196"/>
      <c r="M112" s="196"/>
      <c r="N112" s="196"/>
      <c r="O112" s="196"/>
      <c r="P112" s="196"/>
      <c r="Q112" s="196"/>
      <c r="R112" s="196"/>
      <c r="S112" s="196"/>
      <c r="T112" s="196"/>
      <c r="U112" s="196"/>
      <c r="V112" s="196"/>
      <c r="W112" s="196"/>
      <c r="X112" s="196"/>
      <c r="Y112" s="196"/>
      <c r="Z112" s="196"/>
      <c r="AA112" s="196"/>
      <c r="AB112" s="196"/>
      <c r="AC112" s="196"/>
      <c r="AD112" s="196"/>
    </row>
    <row r="113" spans="1:57" customFormat="1" ht="24" customHeight="1">
      <c r="A113" s="195"/>
      <c r="B113" s="196"/>
      <c r="C113" s="467" t="s">
        <v>5236</v>
      </c>
      <c r="D113" s="467"/>
      <c r="E113" s="467"/>
      <c r="F113" s="467"/>
      <c r="G113" s="467"/>
      <c r="H113" s="467"/>
      <c r="I113" s="467"/>
      <c r="J113" s="467"/>
      <c r="K113" s="467"/>
      <c r="L113" s="467"/>
      <c r="M113" s="467"/>
      <c r="N113" s="467"/>
      <c r="O113" s="467"/>
      <c r="P113" s="467"/>
      <c r="Q113" s="467"/>
      <c r="R113" s="467"/>
      <c r="S113" s="467"/>
      <c r="T113" s="467"/>
      <c r="U113" s="467"/>
      <c r="V113" s="467"/>
      <c r="W113" s="467"/>
      <c r="X113" s="467"/>
      <c r="Y113" s="412" t="s">
        <v>5114</v>
      </c>
      <c r="Z113" s="413"/>
      <c r="AA113" s="413"/>
      <c r="AB113" s="413"/>
      <c r="AC113" s="413"/>
      <c r="AD113" s="414"/>
      <c r="AF113" s="22"/>
      <c r="AG113" t="s">
        <v>5083</v>
      </c>
      <c r="AH113" t="s">
        <v>5084</v>
      </c>
      <c r="AI113" t="s">
        <v>5097</v>
      </c>
      <c r="AJ113" t="s">
        <v>5237</v>
      </c>
      <c r="AK113" s="22"/>
      <c r="AL113" s="38"/>
      <c r="AM113" s="22"/>
      <c r="AN113" s="22"/>
      <c r="AO113" s="22"/>
      <c r="AP113" s="22"/>
      <c r="AQ113" s="22"/>
      <c r="AR113" s="22"/>
      <c r="AS113" s="22"/>
      <c r="AT113" s="22"/>
      <c r="AU113" s="22"/>
      <c r="AV113" s="22"/>
      <c r="AW113" s="22"/>
      <c r="AX113" s="22"/>
      <c r="AY113" s="22"/>
      <c r="AZ113" s="22"/>
      <c r="BA113" s="22"/>
      <c r="BB113" s="22"/>
      <c r="BC113" s="22"/>
      <c r="BD113" s="22"/>
      <c r="BE113" s="22"/>
    </row>
    <row r="114" spans="1:57" customFormat="1" ht="14.25">
      <c r="A114" s="195"/>
      <c r="B114" s="196"/>
      <c r="C114" s="238" t="s">
        <v>5019</v>
      </c>
      <c r="D114" s="463" t="s">
        <v>5238</v>
      </c>
      <c r="E114" s="463"/>
      <c r="F114" s="463"/>
      <c r="G114" s="463"/>
      <c r="H114" s="463"/>
      <c r="I114" s="463"/>
      <c r="J114" s="463"/>
      <c r="K114" s="463"/>
      <c r="L114" s="463"/>
      <c r="M114" s="463"/>
      <c r="N114" s="463"/>
      <c r="O114" s="463"/>
      <c r="P114" s="463"/>
      <c r="Q114" s="463"/>
      <c r="R114" s="463"/>
      <c r="S114" s="463"/>
      <c r="T114" s="463"/>
      <c r="U114" s="463"/>
      <c r="V114" s="463"/>
      <c r="W114" s="463"/>
      <c r="X114" s="463"/>
      <c r="Y114" s="429"/>
      <c r="Z114" s="430"/>
      <c r="AA114" s="430"/>
      <c r="AB114" s="430"/>
      <c r="AC114" s="430"/>
      <c r="AD114" s="431"/>
      <c r="AF114" s="22"/>
      <c r="AG114" s="216">
        <f>IF(AND($AF$21=1,$AG$21&gt;0,$AG$21&lt;&gt;"NS",$AG$21&lt;&gt;"NA",$C$25&gt;0,$C$25&lt;&gt;"NS",$C$25&lt;&gt;"NA"),IF(COUNTA(Y114:AD122)=9,0,1),0)</f>
        <v>0</v>
      </c>
      <c r="AH114" s="216">
        <f>IF(OR($AF$21&lt;&gt;1,$AG$21=0,$AG$21="NS",$AG$21="NA",$C$25=0,$C$25="NS",$C$25="NA"),IF(COUNTA(Y114:AD122)=0,0,1),0)</f>
        <v>0</v>
      </c>
      <c r="AI114" s="216" cm="1">
        <f t="array" ref="AI114">IF(OR(Y123={"NS","NA"},C25={"NS","NA"}),0,IF(Y123&gt;=C25,0,1))</f>
        <v>0</v>
      </c>
      <c r="AJ114" cm="1">
        <f t="array" ref="AJ114">IF(OR(Y114={"NS","NA"},$C$25={"NS","NA"}),0,IF(Y114&lt;=$C$25,0,1))</f>
        <v>0</v>
      </c>
      <c r="AK114" s="22"/>
      <c r="AL114" s="22">
        <f>$Y$114</f>
        <v>0</v>
      </c>
      <c r="AM114" s="22"/>
      <c r="AN114" s="22"/>
      <c r="AO114" s="22"/>
      <c r="AP114" s="22"/>
      <c r="AQ114" s="22"/>
      <c r="AR114" s="22"/>
      <c r="AS114" s="22"/>
      <c r="AT114" s="22"/>
      <c r="AU114" s="22"/>
      <c r="AV114" s="22"/>
      <c r="AW114" s="22"/>
      <c r="AX114" s="22"/>
      <c r="AY114" s="22"/>
      <c r="AZ114" s="22"/>
      <c r="BA114" s="22"/>
      <c r="BB114" s="22"/>
      <c r="BC114" s="22"/>
      <c r="BD114" s="22"/>
      <c r="BE114" s="22"/>
    </row>
    <row r="115" spans="1:57" customFormat="1" ht="14.25">
      <c r="A115" s="195"/>
      <c r="B115" s="196"/>
      <c r="C115" s="239" t="s">
        <v>5021</v>
      </c>
      <c r="D115" s="463" t="s">
        <v>5239</v>
      </c>
      <c r="E115" s="463"/>
      <c r="F115" s="463"/>
      <c r="G115" s="463"/>
      <c r="H115" s="463"/>
      <c r="I115" s="463"/>
      <c r="J115" s="463"/>
      <c r="K115" s="463"/>
      <c r="L115" s="463"/>
      <c r="M115" s="463"/>
      <c r="N115" s="463"/>
      <c r="O115" s="463"/>
      <c r="P115" s="463"/>
      <c r="Q115" s="463"/>
      <c r="R115" s="463"/>
      <c r="S115" s="463"/>
      <c r="T115" s="463"/>
      <c r="U115" s="463"/>
      <c r="V115" s="463"/>
      <c r="W115" s="463"/>
      <c r="X115" s="463"/>
      <c r="Y115" s="429"/>
      <c r="Z115" s="430"/>
      <c r="AA115" s="430"/>
      <c r="AB115" s="430"/>
      <c r="AC115" s="430"/>
      <c r="AD115" s="431"/>
      <c r="AF115" s="22"/>
      <c r="AG115" s="22"/>
      <c r="AH115" s="22"/>
      <c r="AI115" s="22"/>
      <c r="AJ115" cm="1">
        <f t="array" ref="AJ115">IF(OR(Y115={"NS","NA"},$C$25={"NS","NA"}),0,IF(Y115&lt;=$C$25,0,1))</f>
        <v>0</v>
      </c>
      <c r="AK115" s="22"/>
      <c r="AL115" s="22">
        <f>$Y$115</f>
        <v>0</v>
      </c>
      <c r="AM115" s="22"/>
      <c r="AN115" s="22"/>
      <c r="AO115" s="22"/>
      <c r="AP115" s="22"/>
      <c r="AQ115" s="22"/>
      <c r="AR115" s="22"/>
      <c r="AS115" s="22"/>
      <c r="AT115" s="22"/>
      <c r="AU115" s="22"/>
      <c r="AV115" s="22"/>
      <c r="AW115" s="22"/>
      <c r="AX115" s="22"/>
      <c r="AY115" s="22"/>
      <c r="AZ115" s="22"/>
      <c r="BA115" s="22"/>
      <c r="BB115" s="22"/>
      <c r="BC115" s="22"/>
      <c r="BD115" s="22"/>
      <c r="BE115" s="22"/>
    </row>
    <row r="116" spans="1:57" customFormat="1" ht="14.25">
      <c r="A116" s="195"/>
      <c r="B116" s="196"/>
      <c r="C116" s="239" t="s">
        <v>5023</v>
      </c>
      <c r="D116" s="463" t="s">
        <v>5240</v>
      </c>
      <c r="E116" s="463"/>
      <c r="F116" s="463"/>
      <c r="G116" s="463"/>
      <c r="H116" s="463"/>
      <c r="I116" s="463"/>
      <c r="J116" s="463"/>
      <c r="K116" s="463"/>
      <c r="L116" s="463"/>
      <c r="M116" s="463"/>
      <c r="N116" s="463"/>
      <c r="O116" s="463"/>
      <c r="P116" s="463"/>
      <c r="Q116" s="463"/>
      <c r="R116" s="463"/>
      <c r="S116" s="463"/>
      <c r="T116" s="463"/>
      <c r="U116" s="463"/>
      <c r="V116" s="463"/>
      <c r="W116" s="463"/>
      <c r="X116" s="463"/>
      <c r="Y116" s="429"/>
      <c r="Z116" s="430"/>
      <c r="AA116" s="430"/>
      <c r="AB116" s="430"/>
      <c r="AC116" s="430"/>
      <c r="AD116" s="431"/>
      <c r="AF116" s="22"/>
      <c r="AG116" s="22"/>
      <c r="AH116" s="22"/>
      <c r="AI116" s="22"/>
      <c r="AJ116" cm="1">
        <f t="array" ref="AJ116">IF(OR(Y116={"NS","NA"},$C$25={"NS","NA"}),0,IF(Y116&lt;=$C$25,0,1))</f>
        <v>0</v>
      </c>
      <c r="AK116" s="22"/>
      <c r="AL116" s="22">
        <f>$Y$116</f>
        <v>0</v>
      </c>
      <c r="AM116" s="22"/>
      <c r="AN116" s="22"/>
      <c r="AO116" s="22"/>
      <c r="AP116" s="22"/>
      <c r="AQ116" s="22"/>
      <c r="AR116" s="22"/>
      <c r="AS116" s="22"/>
      <c r="AT116" s="22"/>
      <c r="AU116" s="22"/>
      <c r="AV116" s="22"/>
      <c r="AW116" s="22"/>
      <c r="AX116" s="22"/>
      <c r="AY116" s="22"/>
      <c r="AZ116" s="22"/>
      <c r="BA116" s="22"/>
      <c r="BB116" s="22"/>
      <c r="BC116" s="22"/>
      <c r="BD116" s="22"/>
      <c r="BE116" s="22"/>
    </row>
    <row r="117" spans="1:57" customFormat="1" ht="14.25">
      <c r="A117" s="195"/>
      <c r="B117" s="196"/>
      <c r="C117" s="239" t="s">
        <v>5025</v>
      </c>
      <c r="D117" s="463" t="s">
        <v>5241</v>
      </c>
      <c r="E117" s="463"/>
      <c r="F117" s="463"/>
      <c r="G117" s="463"/>
      <c r="H117" s="463"/>
      <c r="I117" s="463"/>
      <c r="J117" s="463"/>
      <c r="K117" s="463"/>
      <c r="L117" s="463"/>
      <c r="M117" s="463"/>
      <c r="N117" s="463"/>
      <c r="O117" s="463"/>
      <c r="P117" s="463"/>
      <c r="Q117" s="463"/>
      <c r="R117" s="463"/>
      <c r="S117" s="463"/>
      <c r="T117" s="463"/>
      <c r="U117" s="463"/>
      <c r="V117" s="463"/>
      <c r="W117" s="463"/>
      <c r="X117" s="463"/>
      <c r="Y117" s="429"/>
      <c r="Z117" s="430"/>
      <c r="AA117" s="430"/>
      <c r="AB117" s="430"/>
      <c r="AC117" s="430"/>
      <c r="AD117" s="431"/>
      <c r="AF117" s="22"/>
      <c r="AG117" s="22"/>
      <c r="AH117" s="22"/>
      <c r="AI117" s="22"/>
      <c r="AJ117" cm="1">
        <f t="array" ref="AJ117">IF(OR(Y117={"NS","NA"},$C$25={"NS","NA"}),0,IF(Y117&lt;=$C$25,0,1))</f>
        <v>0</v>
      </c>
      <c r="AK117" s="22"/>
      <c r="AL117" s="22">
        <f>$Y$117</f>
        <v>0</v>
      </c>
      <c r="AM117" s="22"/>
      <c r="AN117" s="22"/>
      <c r="AO117" s="22"/>
      <c r="AP117" s="22"/>
      <c r="AQ117" s="22"/>
      <c r="AR117" s="22"/>
      <c r="AS117" s="22"/>
      <c r="AT117" s="22"/>
      <c r="AU117" s="22"/>
      <c r="AV117" s="22"/>
      <c r="AW117" s="22"/>
      <c r="AX117" s="22"/>
      <c r="AY117" s="22"/>
      <c r="AZ117" s="22"/>
      <c r="BA117" s="22"/>
      <c r="BB117" s="22"/>
      <c r="BC117" s="22"/>
      <c r="BD117" s="22"/>
      <c r="BE117" s="22"/>
    </row>
    <row r="118" spans="1:57" customFormat="1" ht="14.25">
      <c r="A118" s="195"/>
      <c r="B118" s="196"/>
      <c r="C118" s="239" t="s">
        <v>5027</v>
      </c>
      <c r="D118" s="463" t="s">
        <v>5242</v>
      </c>
      <c r="E118" s="463"/>
      <c r="F118" s="463"/>
      <c r="G118" s="463"/>
      <c r="H118" s="463"/>
      <c r="I118" s="463"/>
      <c r="J118" s="463"/>
      <c r="K118" s="463"/>
      <c r="L118" s="463"/>
      <c r="M118" s="463"/>
      <c r="N118" s="463"/>
      <c r="O118" s="463"/>
      <c r="P118" s="463"/>
      <c r="Q118" s="463"/>
      <c r="R118" s="463"/>
      <c r="S118" s="463"/>
      <c r="T118" s="463"/>
      <c r="U118" s="463"/>
      <c r="V118" s="463"/>
      <c r="W118" s="463"/>
      <c r="X118" s="463"/>
      <c r="Y118" s="429"/>
      <c r="Z118" s="430"/>
      <c r="AA118" s="430"/>
      <c r="AB118" s="430"/>
      <c r="AC118" s="430"/>
      <c r="AD118" s="431"/>
      <c r="AF118" s="22"/>
      <c r="AG118" s="22"/>
      <c r="AH118" s="22"/>
      <c r="AI118" s="22"/>
      <c r="AJ118" cm="1">
        <f t="array" ref="AJ118">IF(OR(Y118={"NS","NA"},$C$25={"NS","NA"}),0,IF(Y118&lt;=$C$25,0,1))</f>
        <v>0</v>
      </c>
      <c r="AK118" s="22"/>
      <c r="AL118" s="22">
        <f>$Y$118</f>
        <v>0</v>
      </c>
      <c r="AM118" s="22"/>
      <c r="AN118" s="22"/>
      <c r="AO118" s="22"/>
      <c r="AP118" s="22"/>
      <c r="AQ118" s="22"/>
      <c r="AR118" s="22"/>
      <c r="AS118" s="22"/>
      <c r="AT118" s="22"/>
      <c r="AU118" s="22"/>
      <c r="AV118" s="22"/>
      <c r="AW118" s="22"/>
      <c r="AX118" s="22"/>
      <c r="AY118" s="22"/>
      <c r="AZ118" s="22"/>
      <c r="BA118" s="22"/>
      <c r="BB118" s="22"/>
      <c r="BC118" s="22"/>
      <c r="BD118" s="22"/>
      <c r="BE118" s="22"/>
    </row>
    <row r="119" spans="1:57" customFormat="1" ht="14.25">
      <c r="A119" s="195"/>
      <c r="B119" s="196"/>
      <c r="C119" s="239" t="s">
        <v>5029</v>
      </c>
      <c r="D119" s="463" t="s">
        <v>5243</v>
      </c>
      <c r="E119" s="463"/>
      <c r="F119" s="463"/>
      <c r="G119" s="463"/>
      <c r="H119" s="463"/>
      <c r="I119" s="463"/>
      <c r="J119" s="463"/>
      <c r="K119" s="463"/>
      <c r="L119" s="463"/>
      <c r="M119" s="463"/>
      <c r="N119" s="463"/>
      <c r="O119" s="463"/>
      <c r="P119" s="463"/>
      <c r="Q119" s="463"/>
      <c r="R119" s="463"/>
      <c r="S119" s="463"/>
      <c r="T119" s="463"/>
      <c r="U119" s="463"/>
      <c r="V119" s="463"/>
      <c r="W119" s="463"/>
      <c r="X119" s="463"/>
      <c r="Y119" s="429"/>
      <c r="Z119" s="430"/>
      <c r="AA119" s="430"/>
      <c r="AB119" s="430"/>
      <c r="AC119" s="430"/>
      <c r="AD119" s="431"/>
      <c r="AF119" s="22"/>
      <c r="AG119" s="22"/>
      <c r="AH119" s="22"/>
      <c r="AI119" s="22"/>
      <c r="AJ119" cm="1">
        <f t="array" ref="AJ119">IF(OR(Y119={"NS","NA"},$C$25={"NS","NA"}),0,IF(Y119&lt;=$C$25,0,1))</f>
        <v>0</v>
      </c>
      <c r="AK119" s="22"/>
      <c r="AL119" s="22">
        <f>$Y$119</f>
        <v>0</v>
      </c>
      <c r="AM119" s="22"/>
      <c r="AN119" s="22"/>
      <c r="AO119" s="22"/>
      <c r="AP119" s="22"/>
      <c r="AQ119" s="22"/>
      <c r="AR119" s="22"/>
      <c r="AS119" s="22"/>
      <c r="AT119" s="22"/>
      <c r="AU119" s="22"/>
      <c r="AV119" s="22"/>
      <c r="AW119" s="22"/>
      <c r="AX119" s="22"/>
      <c r="AY119" s="22"/>
      <c r="AZ119" s="22"/>
      <c r="BA119" s="22"/>
      <c r="BB119" s="22"/>
      <c r="BC119" s="22"/>
      <c r="BD119" s="22"/>
      <c r="BE119" s="22"/>
    </row>
    <row r="120" spans="1:57" customFormat="1" ht="15" customHeight="1">
      <c r="A120" s="195"/>
      <c r="B120" s="196"/>
      <c r="C120" s="239" t="s">
        <v>5031</v>
      </c>
      <c r="D120" s="463" t="s">
        <v>5244</v>
      </c>
      <c r="E120" s="463"/>
      <c r="F120" s="463"/>
      <c r="G120" s="463"/>
      <c r="H120" s="463"/>
      <c r="I120" s="463"/>
      <c r="J120" s="463"/>
      <c r="K120" s="463"/>
      <c r="L120" s="463"/>
      <c r="M120" s="463"/>
      <c r="N120" s="463"/>
      <c r="O120" s="463"/>
      <c r="P120" s="463"/>
      <c r="Q120" s="463"/>
      <c r="R120" s="463"/>
      <c r="S120" s="463"/>
      <c r="T120" s="463"/>
      <c r="U120" s="463"/>
      <c r="V120" s="463"/>
      <c r="W120" s="463"/>
      <c r="X120" s="463"/>
      <c r="Y120" s="429"/>
      <c r="Z120" s="430"/>
      <c r="AA120" s="430"/>
      <c r="AB120" s="430"/>
      <c r="AC120" s="430"/>
      <c r="AD120" s="431"/>
      <c r="AF120" s="22"/>
      <c r="AG120" s="22"/>
      <c r="AH120" s="22"/>
      <c r="AI120" s="22"/>
      <c r="AJ120" cm="1">
        <f t="array" ref="AJ120">IF(OR(Y120={"NS","NA"},$C$25={"NS","NA"}),0,IF(Y120&lt;=$C$25,0,1))</f>
        <v>0</v>
      </c>
      <c r="AK120" s="22"/>
      <c r="AL120" s="22">
        <f>$Y$120</f>
        <v>0</v>
      </c>
      <c r="AM120" s="22"/>
      <c r="AN120" s="22"/>
      <c r="AO120" s="22"/>
      <c r="AP120" s="22"/>
      <c r="AQ120" s="22"/>
      <c r="AR120" s="22"/>
      <c r="AS120" s="22"/>
      <c r="AT120" s="22"/>
      <c r="AU120" s="22"/>
      <c r="AV120" s="22"/>
      <c r="AW120" s="22"/>
      <c r="AX120" s="22"/>
      <c r="AY120" s="22"/>
      <c r="AZ120" s="22"/>
      <c r="BA120" s="22"/>
      <c r="BB120" s="22"/>
      <c r="BC120" s="22"/>
      <c r="BD120" s="22"/>
      <c r="BE120" s="22"/>
    </row>
    <row r="121" spans="1:57" customFormat="1" ht="14.25">
      <c r="A121" s="195"/>
      <c r="B121" s="196"/>
      <c r="C121" s="239" t="s">
        <v>5033</v>
      </c>
      <c r="D121" s="463" t="s">
        <v>5245</v>
      </c>
      <c r="E121" s="463"/>
      <c r="F121" s="463"/>
      <c r="G121" s="463"/>
      <c r="H121" s="463"/>
      <c r="I121" s="463"/>
      <c r="J121" s="463"/>
      <c r="K121" s="463"/>
      <c r="L121" s="463"/>
      <c r="M121" s="463"/>
      <c r="N121" s="463"/>
      <c r="O121" s="463"/>
      <c r="P121" s="463"/>
      <c r="Q121" s="463"/>
      <c r="R121" s="463"/>
      <c r="S121" s="463"/>
      <c r="T121" s="463"/>
      <c r="U121" s="463"/>
      <c r="V121" s="463"/>
      <c r="W121" s="463"/>
      <c r="X121" s="463"/>
      <c r="Y121" s="429"/>
      <c r="Z121" s="430"/>
      <c r="AA121" s="430"/>
      <c r="AB121" s="430"/>
      <c r="AC121" s="430"/>
      <c r="AD121" s="431"/>
      <c r="AF121" s="22"/>
      <c r="AG121" s="22"/>
      <c r="AH121" s="22"/>
      <c r="AI121" s="22"/>
      <c r="AJ121" cm="1">
        <f t="array" ref="AJ121">IF(OR(Y121={"NS","NA"},$C$25={"NS","NA"}),0,IF(Y121&lt;=$C$25,0,1))</f>
        <v>0</v>
      </c>
      <c r="AK121" s="22"/>
      <c r="AL121" s="22">
        <f>$Y$121</f>
        <v>0</v>
      </c>
      <c r="AM121" s="22"/>
      <c r="AN121" s="22"/>
      <c r="AO121" s="22"/>
      <c r="AP121" s="22"/>
      <c r="AQ121" s="22"/>
      <c r="AR121" s="22"/>
      <c r="AS121" s="22"/>
      <c r="AT121" s="22"/>
      <c r="AU121" s="22"/>
      <c r="AV121" s="22"/>
      <c r="AW121" s="22"/>
      <c r="AX121" s="22"/>
      <c r="AY121" s="22"/>
      <c r="AZ121" s="22"/>
      <c r="BA121" s="22"/>
      <c r="BB121" s="22"/>
      <c r="BC121" s="22"/>
      <c r="BD121" s="22"/>
      <c r="BE121" s="22"/>
    </row>
    <row r="122" spans="1:57" customFormat="1" ht="14.25">
      <c r="A122" s="195"/>
      <c r="B122" s="196"/>
      <c r="C122" s="239" t="s">
        <v>5035</v>
      </c>
      <c r="D122" s="463" t="s">
        <v>401</v>
      </c>
      <c r="E122" s="463"/>
      <c r="F122" s="463"/>
      <c r="G122" s="463"/>
      <c r="H122" s="463"/>
      <c r="I122" s="463"/>
      <c r="J122" s="463"/>
      <c r="K122" s="463"/>
      <c r="L122" s="463"/>
      <c r="M122" s="463"/>
      <c r="N122" s="463"/>
      <c r="O122" s="463"/>
      <c r="P122" s="463"/>
      <c r="Q122" s="463"/>
      <c r="R122" s="463"/>
      <c r="S122" s="463"/>
      <c r="T122" s="463"/>
      <c r="U122" s="463"/>
      <c r="V122" s="463"/>
      <c r="W122" s="463"/>
      <c r="X122" s="463"/>
      <c r="Y122" s="429"/>
      <c r="Z122" s="430"/>
      <c r="AA122" s="430"/>
      <c r="AB122" s="430"/>
      <c r="AC122" s="430"/>
      <c r="AD122" s="431"/>
      <c r="AF122" s="22"/>
      <c r="AG122" s="22"/>
      <c r="AH122" s="22"/>
      <c r="AI122" s="22"/>
      <c r="AJ122" cm="1">
        <f t="array" ref="AJ122">IF(OR(Y122={"NS","NA"},$C$25={"NS","NA"}),0,IF(Y122&lt;=$C$25,0,1))</f>
        <v>0</v>
      </c>
      <c r="AK122" s="22"/>
      <c r="AL122" s="22">
        <f>$Y$122</f>
        <v>0</v>
      </c>
      <c r="AM122" s="22"/>
      <c r="AN122" s="22"/>
      <c r="AO122" s="22"/>
      <c r="AP122" s="22"/>
      <c r="AQ122" s="22"/>
      <c r="AR122" s="22"/>
      <c r="AS122" s="22"/>
      <c r="AT122" s="22"/>
      <c r="AU122" s="22"/>
      <c r="AV122" s="22"/>
      <c r="AW122" s="22"/>
      <c r="AX122" s="22"/>
      <c r="AY122" s="22"/>
      <c r="AZ122" s="22"/>
      <c r="BA122" s="22"/>
      <c r="BB122" s="22"/>
      <c r="BC122" s="22"/>
      <c r="BD122" s="22"/>
      <c r="BE122" s="22"/>
    </row>
    <row r="123" spans="1:57" customFormat="1">
      <c r="A123" s="195"/>
      <c r="B123" s="196"/>
      <c r="C123" s="196"/>
      <c r="D123" s="196"/>
      <c r="E123" s="196"/>
      <c r="F123" s="196"/>
      <c r="G123" s="196"/>
      <c r="H123" s="196"/>
      <c r="I123" s="196"/>
      <c r="J123" s="196"/>
      <c r="K123" s="196"/>
      <c r="L123" s="196"/>
      <c r="M123" s="196"/>
      <c r="N123" s="196"/>
      <c r="O123" s="196"/>
      <c r="P123" s="196"/>
      <c r="Q123" s="196"/>
      <c r="R123" s="196"/>
      <c r="S123" s="196"/>
      <c r="T123" s="196"/>
      <c r="U123" s="196"/>
      <c r="V123" s="196"/>
      <c r="W123" s="196"/>
      <c r="X123" s="233" t="s">
        <v>5230</v>
      </c>
      <c r="Y123" s="464">
        <f>IF(AND(SUM(Y114:Y122)=0,COUNTIF(Y114:Y122,"NS")&gt;0),"NS",IF(AND(SUM(Y114:Y122)=0,COUNTIF(Y114:Y122,0)&gt;0),0,IF(AND(SUM(Y114:Y122)=0,COUNTIF(Y114:Y122,"NA")&gt;0),"NA",SUM(Y114:Y122))))</f>
        <v>0</v>
      </c>
      <c r="Z123" s="465"/>
      <c r="AA123" s="465"/>
      <c r="AB123" s="465"/>
      <c r="AC123" s="465"/>
      <c r="AD123" s="466"/>
      <c r="AF123" s="22"/>
      <c r="AG123" s="22"/>
      <c r="AH123" s="22"/>
      <c r="AI123" s="22"/>
      <c r="AJ123" s="234">
        <f>SUM(AJ114:AJ122)</f>
        <v>0</v>
      </c>
      <c r="AK123" s="22"/>
      <c r="AL123" s="240">
        <f>$Y$123</f>
        <v>0</v>
      </c>
      <c r="AM123" s="22"/>
      <c r="AN123" s="22"/>
      <c r="AO123" s="22"/>
      <c r="AP123" s="22"/>
      <c r="AQ123" s="22"/>
      <c r="AR123" s="22"/>
      <c r="AS123" s="22"/>
      <c r="AT123" s="22"/>
      <c r="AU123" s="22"/>
      <c r="AV123" s="22"/>
      <c r="AW123" s="22"/>
      <c r="AX123" s="22"/>
      <c r="AY123" s="22"/>
      <c r="AZ123" s="22"/>
      <c r="BA123" s="22"/>
      <c r="BB123" s="22"/>
      <c r="BC123" s="22"/>
      <c r="BD123" s="22"/>
      <c r="BE123" s="22"/>
    </row>
    <row r="124" spans="1:57" customFormat="1" ht="14.25">
      <c r="A124" s="195"/>
      <c r="B124" s="196"/>
      <c r="C124" s="196"/>
      <c r="D124" s="196"/>
      <c r="E124" s="196"/>
      <c r="F124" s="196"/>
      <c r="G124" s="196"/>
      <c r="H124" s="196"/>
      <c r="I124" s="196"/>
      <c r="J124" s="196"/>
      <c r="K124" s="196"/>
      <c r="L124" s="196"/>
      <c r="M124" s="196"/>
      <c r="N124" s="196"/>
      <c r="O124" s="196"/>
      <c r="P124" s="196"/>
      <c r="Q124" s="196"/>
      <c r="R124" s="196"/>
      <c r="S124" s="196"/>
      <c r="T124" s="196"/>
      <c r="U124" s="196"/>
      <c r="V124" s="196"/>
      <c r="W124" s="196"/>
      <c r="X124" s="196"/>
      <c r="Y124" s="196"/>
      <c r="Z124" s="196"/>
      <c r="AA124" s="196"/>
      <c r="AB124" s="196"/>
      <c r="AC124" s="196"/>
      <c r="AD124" s="196"/>
      <c r="AF124" s="22"/>
      <c r="AG124" s="22"/>
      <c r="AH124" s="22"/>
      <c r="AI124" s="22"/>
      <c r="AJ124" s="22"/>
      <c r="AK124" s="22"/>
      <c r="AL124" s="22"/>
      <c r="AM124" s="22"/>
      <c r="AN124" s="22"/>
      <c r="AO124" s="22"/>
      <c r="AP124" s="22"/>
      <c r="AQ124" s="22"/>
      <c r="AR124" s="22"/>
      <c r="AS124" s="22"/>
      <c r="AT124" s="22"/>
      <c r="AU124" s="22"/>
      <c r="AV124" s="22"/>
      <c r="AW124" s="22"/>
      <c r="AX124" s="22"/>
      <c r="AY124" s="22"/>
      <c r="AZ124" s="22"/>
      <c r="BA124" s="22"/>
      <c r="BB124" s="22"/>
      <c r="BC124" s="22"/>
      <c r="BD124" s="22"/>
      <c r="BE124" s="22"/>
    </row>
    <row r="125" spans="1:57" customFormat="1" ht="45" customHeight="1">
      <c r="A125" s="195"/>
      <c r="B125" s="196"/>
      <c r="C125" s="469" t="s">
        <v>5246</v>
      </c>
      <c r="D125" s="469"/>
      <c r="E125" s="469"/>
      <c r="F125" s="415"/>
      <c r="G125" s="416"/>
      <c r="H125" s="416"/>
      <c r="I125" s="416"/>
      <c r="J125" s="416"/>
      <c r="K125" s="416"/>
      <c r="L125" s="416"/>
      <c r="M125" s="416"/>
      <c r="N125" s="416"/>
      <c r="O125" s="416"/>
      <c r="P125" s="416"/>
      <c r="Q125" s="416"/>
      <c r="R125" s="416"/>
      <c r="S125" s="416"/>
      <c r="T125" s="416"/>
      <c r="U125" s="416"/>
      <c r="V125" s="416"/>
      <c r="W125" s="416"/>
      <c r="X125" s="416"/>
      <c r="Y125" s="416"/>
      <c r="Z125" s="416"/>
      <c r="AA125" s="416"/>
      <c r="AB125" s="416"/>
      <c r="AC125" s="416"/>
      <c r="AD125" s="417"/>
      <c r="AF125" s="22"/>
      <c r="AG125" s="22"/>
      <c r="AH125" s="22"/>
      <c r="AI125" s="22"/>
      <c r="AJ125" s="22"/>
      <c r="AK125" s="22"/>
      <c r="AL125" s="22"/>
      <c r="AM125" s="22"/>
      <c r="AN125" s="22"/>
      <c r="AO125" s="22"/>
      <c r="AP125" s="22"/>
      <c r="AQ125" s="22"/>
      <c r="AR125" s="22"/>
      <c r="AS125" s="22"/>
      <c r="AT125" s="22"/>
      <c r="AU125" s="22"/>
      <c r="AV125" s="22"/>
      <c r="AW125" s="22"/>
      <c r="AX125" s="22"/>
      <c r="AY125" s="22"/>
      <c r="AZ125" s="22"/>
      <c r="BA125" s="22"/>
      <c r="BB125" s="22"/>
      <c r="BC125" s="22"/>
      <c r="BD125" s="22"/>
      <c r="BE125" s="22"/>
    </row>
    <row r="126" spans="1:57" customFormat="1" ht="14.25">
      <c r="A126" s="195"/>
      <c r="B126" s="394" t="str">
        <f>IF(AND(Y121&gt;0,Y121&lt;&gt;"NA",Y121&lt;&gt;"NS",F125=""),"Debido a que cuenta con un valor mayor a cero en el numeral 8, debe anotar el nombre de dicho(s) tipo(s) de sanción(es)","")</f>
        <v/>
      </c>
      <c r="C126" s="394"/>
      <c r="D126" s="394"/>
      <c r="E126" s="394"/>
      <c r="F126" s="394"/>
      <c r="G126" s="394"/>
      <c r="H126" s="394"/>
      <c r="I126" s="394"/>
      <c r="J126" s="394"/>
      <c r="K126" s="394"/>
      <c r="L126" s="394"/>
      <c r="M126" s="394"/>
      <c r="N126" s="394"/>
      <c r="O126" s="394"/>
      <c r="P126" s="394"/>
      <c r="Q126" s="394"/>
      <c r="R126" s="394"/>
      <c r="S126" s="394"/>
      <c r="T126" s="394"/>
      <c r="U126" s="394"/>
      <c r="V126" s="394"/>
      <c r="W126" s="394"/>
      <c r="X126" s="394"/>
      <c r="Y126" s="394"/>
      <c r="Z126" s="394"/>
      <c r="AA126" s="394"/>
      <c r="AB126" s="394"/>
      <c r="AC126" s="394"/>
      <c r="AD126" s="394"/>
      <c r="AE126" s="394"/>
      <c r="AF126" s="22"/>
      <c r="AG126" s="22"/>
      <c r="AH126" s="22"/>
      <c r="AI126" s="22"/>
      <c r="AJ126" s="22"/>
      <c r="AK126" s="22"/>
      <c r="AL126" s="22"/>
      <c r="AM126" s="22"/>
      <c r="AN126" s="22"/>
      <c r="AO126" s="22"/>
      <c r="AP126" s="22"/>
      <c r="AQ126" s="22"/>
      <c r="AR126" s="22"/>
      <c r="AS126" s="22"/>
      <c r="AT126" s="22"/>
      <c r="AU126" s="22"/>
      <c r="AV126" s="22"/>
      <c r="AW126" s="22"/>
      <c r="AX126" s="22"/>
      <c r="AY126" s="22"/>
      <c r="AZ126" s="22"/>
      <c r="BA126" s="22"/>
      <c r="BB126" s="22"/>
      <c r="BC126" s="22"/>
      <c r="BD126" s="22"/>
      <c r="BE126" s="22"/>
    </row>
    <row r="127" spans="1:57" customFormat="1" ht="24" customHeight="1">
      <c r="A127" s="195"/>
      <c r="B127" s="196"/>
      <c r="C127" s="405" t="s">
        <v>5086</v>
      </c>
      <c r="D127" s="405"/>
      <c r="E127" s="405"/>
      <c r="F127" s="405"/>
      <c r="G127" s="405"/>
      <c r="H127" s="405"/>
      <c r="I127" s="405"/>
      <c r="J127" s="405"/>
      <c r="K127" s="405"/>
      <c r="L127" s="405"/>
      <c r="M127" s="405"/>
      <c r="N127" s="405"/>
      <c r="O127" s="405"/>
      <c r="P127" s="405"/>
      <c r="Q127" s="405"/>
      <c r="R127" s="405"/>
      <c r="S127" s="405"/>
      <c r="T127" s="405"/>
      <c r="U127" s="405"/>
      <c r="V127" s="405"/>
      <c r="W127" s="405"/>
      <c r="X127" s="405"/>
      <c r="Y127" s="405"/>
      <c r="Z127" s="405"/>
      <c r="AA127" s="405"/>
      <c r="AB127" s="405"/>
      <c r="AC127" s="405"/>
      <c r="AD127" s="405"/>
      <c r="AF127" s="22"/>
      <c r="AG127" s="22"/>
      <c r="AH127" s="22"/>
      <c r="AI127" s="22"/>
      <c r="AJ127" s="22"/>
      <c r="AK127" s="22"/>
      <c r="AL127" s="22"/>
      <c r="AM127" s="22"/>
      <c r="AN127" s="22"/>
      <c r="AO127" s="22"/>
      <c r="AP127" s="22"/>
      <c r="AQ127" s="22"/>
      <c r="AR127" s="22"/>
      <c r="AS127" s="22"/>
      <c r="AT127" s="22"/>
      <c r="AU127" s="22"/>
      <c r="AV127" s="22"/>
      <c r="AW127" s="22"/>
      <c r="AX127" s="22"/>
      <c r="AY127" s="22"/>
      <c r="AZ127" s="22"/>
      <c r="BA127" s="22"/>
      <c r="BB127" s="22"/>
      <c r="BC127" s="22"/>
      <c r="BD127" s="22"/>
      <c r="BE127" s="22"/>
    </row>
    <row r="128" spans="1:57" customFormat="1" ht="60" customHeight="1">
      <c r="A128" s="195"/>
      <c r="B128" s="196"/>
      <c r="C128" s="435"/>
      <c r="D128" s="435"/>
      <c r="E128" s="435"/>
      <c r="F128" s="435"/>
      <c r="G128" s="435"/>
      <c r="H128" s="435"/>
      <c r="I128" s="435"/>
      <c r="J128" s="435"/>
      <c r="K128" s="435"/>
      <c r="L128" s="435"/>
      <c r="M128" s="435"/>
      <c r="N128" s="435"/>
      <c r="O128" s="435"/>
      <c r="P128" s="435"/>
      <c r="Q128" s="435"/>
      <c r="R128" s="435"/>
      <c r="S128" s="435"/>
      <c r="T128" s="435"/>
      <c r="U128" s="435"/>
      <c r="V128" s="435"/>
      <c r="W128" s="435"/>
      <c r="X128" s="435"/>
      <c r="Y128" s="435"/>
      <c r="Z128" s="435"/>
      <c r="AA128" s="435"/>
      <c r="AB128" s="435"/>
      <c r="AC128" s="435"/>
      <c r="AD128" s="435"/>
      <c r="AF128" s="22"/>
      <c r="AG128" s="22"/>
      <c r="AH128" s="22"/>
      <c r="AI128" s="22"/>
      <c r="AJ128" s="22"/>
      <c r="AK128" s="22"/>
      <c r="AL128" s="22"/>
      <c r="AM128" s="22"/>
      <c r="AN128" s="22"/>
      <c r="AO128" s="22"/>
      <c r="AP128" s="22"/>
      <c r="AQ128" s="22"/>
      <c r="AR128" s="22"/>
      <c r="AS128" s="22"/>
      <c r="AT128" s="22"/>
      <c r="AU128" s="22"/>
      <c r="AV128" s="22"/>
      <c r="AW128" s="22"/>
      <c r="AX128" s="22"/>
      <c r="AY128" s="22"/>
      <c r="AZ128" s="22"/>
      <c r="BA128" s="22"/>
      <c r="BB128" s="22"/>
      <c r="BC128" s="22"/>
      <c r="BD128" s="22"/>
      <c r="BE128" s="22"/>
    </row>
    <row r="129" spans="1:57" customFormat="1" ht="14.25">
      <c r="A129" s="195"/>
      <c r="B129" s="392" t="str">
        <f>IF(AG114=0,"","Favor de ingresar toda la información requerida en la pregunta")</f>
        <v/>
      </c>
      <c r="C129" s="392"/>
      <c r="D129" s="392"/>
      <c r="E129" s="392"/>
      <c r="F129" s="392"/>
      <c r="G129" s="392"/>
      <c r="H129" s="392"/>
      <c r="I129" s="392"/>
      <c r="J129" s="392"/>
      <c r="K129" s="392"/>
      <c r="L129" s="392"/>
      <c r="M129" s="392"/>
      <c r="N129" s="392"/>
      <c r="O129" s="392"/>
      <c r="P129" s="392"/>
      <c r="Q129" s="392"/>
      <c r="R129" s="392"/>
      <c r="S129" s="392"/>
      <c r="T129" s="392"/>
      <c r="U129" s="392"/>
      <c r="V129" s="392"/>
      <c r="W129" s="392"/>
      <c r="X129" s="392"/>
      <c r="Y129" s="392"/>
      <c r="Z129" s="392"/>
      <c r="AA129" s="392"/>
      <c r="AB129" s="392"/>
      <c r="AC129" s="392"/>
      <c r="AD129" s="392"/>
      <c r="AE129" s="392"/>
      <c r="AF129" s="22"/>
      <c r="AG129" s="22"/>
      <c r="AH129" s="22"/>
      <c r="AI129" s="22"/>
      <c r="AJ129" s="22"/>
      <c r="AK129" s="22"/>
      <c r="AL129" s="22"/>
      <c r="AM129" s="22"/>
      <c r="AN129" s="22"/>
      <c r="AO129" s="22"/>
      <c r="AP129" s="22"/>
      <c r="AQ129" s="22"/>
      <c r="AR129" s="22"/>
      <c r="AS129" s="22"/>
      <c r="AT129" s="22"/>
      <c r="AU129" s="22"/>
      <c r="AV129" s="22"/>
      <c r="AW129" s="22"/>
      <c r="AX129" s="22"/>
      <c r="AY129" s="22"/>
      <c r="AZ129" s="22"/>
      <c r="BA129" s="22"/>
      <c r="BB129" s="22"/>
      <c r="BC129" s="22"/>
      <c r="BD129" s="22"/>
      <c r="BE129" s="22"/>
    </row>
    <row r="130" spans="1:57" customFormat="1" ht="14.25">
      <c r="A130" s="195"/>
      <c r="B130" s="393" t="str">
        <f>IF(COUNTIF(Y114:AD122,"NS")&lt;&gt;0,"Alerta: debido a que cuenta con registros NS, debe proporcionar una justificación en el area de comentarios al final de la pregunta","")</f>
        <v/>
      </c>
      <c r="C130" s="393"/>
      <c r="D130" s="393"/>
      <c r="E130" s="393"/>
      <c r="F130" s="393"/>
      <c r="G130" s="393"/>
      <c r="H130" s="393"/>
      <c r="I130" s="393"/>
      <c r="J130" s="393"/>
      <c r="K130" s="393"/>
      <c r="L130" s="393"/>
      <c r="M130" s="393"/>
      <c r="N130" s="393"/>
      <c r="O130" s="393"/>
      <c r="P130" s="393"/>
      <c r="Q130" s="393"/>
      <c r="R130" s="393"/>
      <c r="S130" s="393"/>
      <c r="T130" s="393"/>
      <c r="U130" s="393"/>
      <c r="V130" s="393"/>
      <c r="W130" s="393"/>
      <c r="X130" s="393"/>
      <c r="Y130" s="393"/>
      <c r="Z130" s="393"/>
      <c r="AA130" s="393"/>
      <c r="AB130" s="393"/>
      <c r="AC130" s="393"/>
      <c r="AD130" s="393"/>
      <c r="AE130" s="393"/>
      <c r="AF130" s="22"/>
      <c r="AG130" s="22"/>
      <c r="AH130" s="22"/>
      <c r="AI130" s="22"/>
      <c r="AJ130" s="22"/>
      <c r="AK130" s="22"/>
      <c r="AL130" s="22"/>
      <c r="AM130" s="22"/>
      <c r="AN130" s="22"/>
      <c r="AO130" s="22"/>
      <c r="AP130" s="22"/>
      <c r="AQ130" s="22"/>
      <c r="AR130" s="22"/>
      <c r="AS130" s="22"/>
      <c r="AT130" s="22"/>
      <c r="AU130" s="22"/>
      <c r="AV130" s="22"/>
      <c r="AW130" s="22"/>
      <c r="AX130" s="22"/>
      <c r="AY130" s="22"/>
      <c r="AZ130" s="22"/>
      <c r="BA130" s="22"/>
      <c r="BB130" s="22"/>
      <c r="BC130" s="22"/>
      <c r="BD130" s="22"/>
      <c r="BE130" s="22"/>
    </row>
    <row r="131" spans="1:57" customFormat="1" ht="14.25">
      <c r="A131" s="195"/>
      <c r="B131" s="394" t="str">
        <f>IF(AH114&gt;0,"Revise la información capturada, ya que tiene datos ingresados en celdas que están sombreadas","")</f>
        <v/>
      </c>
      <c r="C131" s="394"/>
      <c r="D131" s="394"/>
      <c r="E131" s="394"/>
      <c r="F131" s="394"/>
      <c r="G131" s="394"/>
      <c r="H131" s="394"/>
      <c r="I131" s="394"/>
      <c r="J131" s="394"/>
      <c r="K131" s="394"/>
      <c r="L131" s="394"/>
      <c r="M131" s="394"/>
      <c r="N131" s="394"/>
      <c r="O131" s="394"/>
      <c r="P131" s="394"/>
      <c r="Q131" s="394"/>
      <c r="R131" s="394"/>
      <c r="S131" s="394"/>
      <c r="T131" s="394"/>
      <c r="U131" s="394"/>
      <c r="V131" s="394"/>
      <c r="W131" s="394"/>
      <c r="X131" s="394"/>
      <c r="Y131" s="394"/>
      <c r="Z131" s="394"/>
      <c r="AA131" s="394"/>
      <c r="AB131" s="394"/>
      <c r="AC131" s="394"/>
      <c r="AD131" s="394"/>
      <c r="AE131" s="394"/>
      <c r="AF131" s="22"/>
      <c r="AG131" s="22"/>
      <c r="AH131" s="22"/>
      <c r="AI131" s="22"/>
      <c r="AJ131" s="22"/>
      <c r="AK131" s="22"/>
      <c r="AL131" s="22"/>
      <c r="AM131" s="22"/>
      <c r="AN131" s="22"/>
      <c r="AO131" s="22"/>
      <c r="AP131" s="22"/>
      <c r="AQ131" s="22"/>
      <c r="AR131" s="22"/>
      <c r="AS131" s="22"/>
      <c r="AT131" s="22"/>
      <c r="AU131" s="22"/>
      <c r="AV131" s="22"/>
      <c r="AW131" s="22"/>
      <c r="AX131" s="22"/>
      <c r="AY131" s="22"/>
      <c r="AZ131" s="22"/>
      <c r="BA131" s="22"/>
      <c r="BB131" s="22"/>
      <c r="BC131" s="22"/>
      <c r="BD131" s="22"/>
      <c r="BE131" s="22"/>
    </row>
    <row r="132" spans="1:57" customFormat="1" ht="14.25">
      <c r="A132" s="195"/>
      <c r="B132" s="428" t="str">
        <f>IF(AI114&gt;0,"Favor de revisar la instrucción 1, debido a que no se cumplen con los criterios mencionados","")</f>
        <v/>
      </c>
      <c r="C132" s="428"/>
      <c r="D132" s="428"/>
      <c r="E132" s="428"/>
      <c r="F132" s="428"/>
      <c r="G132" s="428"/>
      <c r="H132" s="428"/>
      <c r="I132" s="428"/>
      <c r="J132" s="428"/>
      <c r="K132" s="428"/>
      <c r="L132" s="428"/>
      <c r="M132" s="428"/>
      <c r="N132" s="428"/>
      <c r="O132" s="428"/>
      <c r="P132" s="428"/>
      <c r="Q132" s="428"/>
      <c r="R132" s="428"/>
      <c r="S132" s="428"/>
      <c r="T132" s="428"/>
      <c r="U132" s="428"/>
      <c r="V132" s="428"/>
      <c r="W132" s="428"/>
      <c r="X132" s="428"/>
      <c r="Y132" s="428"/>
      <c r="Z132" s="428"/>
      <c r="AA132" s="428"/>
      <c r="AB132" s="428"/>
      <c r="AC132" s="428"/>
      <c r="AD132" s="428"/>
      <c r="AE132" s="428"/>
      <c r="AF132" s="22"/>
      <c r="AG132" s="22"/>
      <c r="AH132" s="22"/>
      <c r="AI132" s="22"/>
      <c r="AJ132" s="22"/>
      <c r="AK132" s="22"/>
      <c r="AL132" s="22"/>
      <c r="AM132" s="22"/>
      <c r="AN132" s="22"/>
      <c r="AO132" s="22"/>
      <c r="AP132" s="22"/>
      <c r="AQ132" s="22"/>
      <c r="AR132" s="22"/>
      <c r="AS132" s="22"/>
      <c r="AT132" s="22"/>
      <c r="AU132" s="22"/>
      <c r="AV132" s="22"/>
      <c r="AW132" s="22"/>
      <c r="AX132" s="22"/>
      <c r="AY132" s="22"/>
      <c r="AZ132" s="22"/>
      <c r="BA132" s="22"/>
      <c r="BB132" s="22"/>
      <c r="BC132" s="22"/>
      <c r="BD132" s="22"/>
      <c r="BE132" s="22"/>
    </row>
    <row r="133" spans="1:57" customFormat="1" ht="14.25">
      <c r="A133" s="195"/>
      <c r="B133" s="427" t="str">
        <f>IF(AJ123&gt;0,"Alerta: debe de proporcionar una justificación de acuerdo a lo establecido en la instrucción 2","")</f>
        <v/>
      </c>
      <c r="C133" s="427"/>
      <c r="D133" s="427"/>
      <c r="E133" s="427"/>
      <c r="F133" s="427"/>
      <c r="G133" s="427"/>
      <c r="H133" s="427"/>
      <c r="I133" s="427"/>
      <c r="J133" s="427"/>
      <c r="K133" s="427"/>
      <c r="L133" s="427"/>
      <c r="M133" s="427"/>
      <c r="N133" s="427"/>
      <c r="O133" s="427"/>
      <c r="P133" s="427"/>
      <c r="Q133" s="427"/>
      <c r="R133" s="427"/>
      <c r="S133" s="427"/>
      <c r="T133" s="427"/>
      <c r="U133" s="427"/>
      <c r="V133" s="427"/>
      <c r="W133" s="427"/>
      <c r="X133" s="427"/>
      <c r="Y133" s="427"/>
      <c r="Z133" s="427"/>
      <c r="AA133" s="427"/>
      <c r="AB133" s="427"/>
      <c r="AC133" s="427"/>
      <c r="AD133" s="427"/>
      <c r="AE133" s="427"/>
      <c r="AF133" s="22"/>
      <c r="AG133" s="22"/>
      <c r="AH133" s="22"/>
      <c r="AI133" s="22"/>
      <c r="AJ133" s="22"/>
      <c r="AK133" s="22"/>
      <c r="AL133" s="22"/>
      <c r="AM133" s="22"/>
      <c r="AN133" s="22"/>
      <c r="AO133" s="22"/>
      <c r="AP133" s="22"/>
      <c r="AQ133" s="22"/>
      <c r="AR133" s="22"/>
      <c r="AS133" s="22"/>
      <c r="AT133" s="22"/>
      <c r="AU133" s="22"/>
      <c r="AV133" s="22"/>
      <c r="AW133" s="22"/>
      <c r="AX133" s="22"/>
      <c r="AY133" s="22"/>
      <c r="AZ133" s="22"/>
      <c r="BA133" s="22"/>
      <c r="BB133" s="22"/>
      <c r="BC133" s="22"/>
      <c r="BD133" s="22"/>
      <c r="BE133" s="22"/>
    </row>
    <row r="134" spans="1:57" customFormat="1" ht="14.25">
      <c r="A134" s="195"/>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F134" s="22"/>
      <c r="AG134" s="22"/>
      <c r="AH134" s="22"/>
      <c r="AI134" s="22"/>
      <c r="AJ134" s="22"/>
      <c r="AK134" s="22"/>
      <c r="AL134" s="22"/>
      <c r="AM134" s="22"/>
      <c r="AN134" s="22"/>
      <c r="AO134" s="22"/>
      <c r="AP134" s="22"/>
      <c r="AQ134" s="22"/>
      <c r="AR134" s="22"/>
      <c r="AS134" s="22"/>
      <c r="AT134" s="22"/>
      <c r="AU134" s="22"/>
      <c r="AV134" s="22"/>
      <c r="AW134" s="22"/>
      <c r="AX134" s="22"/>
      <c r="AY134" s="22"/>
      <c r="AZ134" s="22"/>
      <c r="BA134" s="22"/>
      <c r="BB134" s="22"/>
      <c r="BC134" s="22"/>
      <c r="BD134" s="22"/>
      <c r="BE134" s="22"/>
    </row>
    <row r="135" spans="1:57" customFormat="1" ht="24" customHeight="1">
      <c r="A135" s="227" t="s">
        <v>5247</v>
      </c>
      <c r="B135" s="468" t="s">
        <v>5248</v>
      </c>
      <c r="C135" s="468"/>
      <c r="D135" s="468"/>
      <c r="E135" s="468"/>
      <c r="F135" s="468"/>
      <c r="G135" s="468"/>
      <c r="H135" s="468"/>
      <c r="I135" s="468"/>
      <c r="J135" s="468"/>
      <c r="K135" s="468"/>
      <c r="L135" s="468"/>
      <c r="M135" s="468"/>
      <c r="N135" s="468"/>
      <c r="O135" s="468"/>
      <c r="P135" s="468"/>
      <c r="Q135" s="468"/>
      <c r="R135" s="468"/>
      <c r="S135" s="468"/>
      <c r="T135" s="468"/>
      <c r="U135" s="468"/>
      <c r="V135" s="468"/>
      <c r="W135" s="468"/>
      <c r="X135" s="468"/>
      <c r="Y135" s="468"/>
      <c r="Z135" s="468"/>
      <c r="AA135" s="468"/>
      <c r="AB135" s="468"/>
      <c r="AC135" s="468"/>
      <c r="AD135" s="468"/>
      <c r="AF135" s="22"/>
      <c r="AG135" s="22"/>
      <c r="AH135" s="22"/>
      <c r="AI135" s="22"/>
      <c r="AJ135" s="22"/>
      <c r="AK135" s="22"/>
      <c r="AL135" s="22"/>
      <c r="AM135" s="22"/>
      <c r="AN135" s="22"/>
      <c r="AO135" s="22"/>
      <c r="AP135" s="22"/>
      <c r="AQ135" s="22"/>
      <c r="AR135" s="22"/>
      <c r="AS135" s="22"/>
      <c r="AT135" s="22"/>
      <c r="AU135" s="22"/>
      <c r="AV135" s="22"/>
      <c r="AW135" s="22"/>
      <c r="AX135" s="22"/>
      <c r="AY135" s="22"/>
      <c r="AZ135" s="22"/>
      <c r="BA135" s="22"/>
      <c r="BB135" s="22"/>
      <c r="BC135" s="22"/>
      <c r="BD135" s="22"/>
      <c r="BE135" s="22"/>
    </row>
    <row r="136" spans="1:57" customFormat="1" ht="36" customHeight="1">
      <c r="A136" s="195"/>
      <c r="B136" s="196"/>
      <c r="C136" s="405" t="s">
        <v>5249</v>
      </c>
      <c r="D136" s="405"/>
      <c r="E136" s="405"/>
      <c r="F136" s="405"/>
      <c r="G136" s="405"/>
      <c r="H136" s="405"/>
      <c r="I136" s="405"/>
      <c r="J136" s="405"/>
      <c r="K136" s="405"/>
      <c r="L136" s="405"/>
      <c r="M136" s="405"/>
      <c r="N136" s="405"/>
      <c r="O136" s="405"/>
      <c r="P136" s="405"/>
      <c r="Q136" s="405"/>
      <c r="R136" s="405"/>
      <c r="S136" s="405"/>
      <c r="T136" s="405"/>
      <c r="U136" s="405"/>
      <c r="V136" s="405"/>
      <c r="W136" s="405"/>
      <c r="X136" s="405"/>
      <c r="Y136" s="405"/>
      <c r="Z136" s="405"/>
      <c r="AA136" s="405"/>
      <c r="AB136" s="405"/>
      <c r="AC136" s="405"/>
      <c r="AD136" s="405"/>
      <c r="AF136" s="22"/>
      <c r="AG136" s="22"/>
      <c r="AH136" s="22"/>
      <c r="AI136" s="22"/>
      <c r="AJ136" s="22"/>
      <c r="AK136" s="22"/>
      <c r="AL136" s="22"/>
      <c r="AM136" s="22"/>
      <c r="AN136" s="22"/>
      <c r="AO136" s="22"/>
      <c r="AP136" s="22"/>
      <c r="AQ136" s="22"/>
      <c r="AR136" s="22"/>
      <c r="AS136" s="22"/>
      <c r="AT136" s="22"/>
      <c r="AU136" s="22"/>
      <c r="AV136" s="22"/>
      <c r="AW136" s="22"/>
      <c r="AX136" s="22"/>
      <c r="AY136" s="22"/>
      <c r="AZ136" s="22"/>
      <c r="BA136" s="22"/>
      <c r="BB136" s="22"/>
      <c r="BC136" s="22"/>
      <c r="BD136" s="22"/>
      <c r="BE136" s="22"/>
    </row>
    <row r="137" spans="1:57" customFormat="1" ht="36" customHeight="1">
      <c r="A137" s="195"/>
      <c r="B137" s="196"/>
      <c r="C137" s="405" t="s">
        <v>5250</v>
      </c>
      <c r="D137" s="405"/>
      <c r="E137" s="405"/>
      <c r="F137" s="405"/>
      <c r="G137" s="405"/>
      <c r="H137" s="405"/>
      <c r="I137" s="405"/>
      <c r="J137" s="405"/>
      <c r="K137" s="405"/>
      <c r="L137" s="405"/>
      <c r="M137" s="405"/>
      <c r="N137" s="405"/>
      <c r="O137" s="405"/>
      <c r="P137" s="405"/>
      <c r="Q137" s="405"/>
      <c r="R137" s="405"/>
      <c r="S137" s="405"/>
      <c r="T137" s="405"/>
      <c r="U137" s="405"/>
      <c r="V137" s="405"/>
      <c r="W137" s="405"/>
      <c r="X137" s="405"/>
      <c r="Y137" s="405"/>
      <c r="Z137" s="405"/>
      <c r="AA137" s="405"/>
      <c r="AB137" s="405"/>
      <c r="AC137" s="405"/>
      <c r="AD137" s="405"/>
      <c r="AF137" s="22"/>
      <c r="AG137" s="22"/>
      <c r="AH137" s="22"/>
      <c r="AI137" s="22"/>
      <c r="AJ137" s="22"/>
      <c r="AK137" s="22"/>
      <c r="AL137" s="22"/>
      <c r="AM137" s="22"/>
      <c r="AN137" s="22"/>
      <c r="AO137" s="22"/>
      <c r="AP137" s="22"/>
      <c r="AQ137" s="22"/>
      <c r="AR137" s="22"/>
      <c r="AS137" s="22"/>
      <c r="AT137" s="22"/>
      <c r="AU137" s="22"/>
      <c r="AV137" s="22"/>
      <c r="AW137" s="22"/>
      <c r="AX137" s="22"/>
      <c r="AY137" s="22"/>
      <c r="AZ137" s="22"/>
      <c r="BA137" s="22"/>
      <c r="BB137" s="22"/>
      <c r="BC137" s="22"/>
      <c r="BD137" s="22"/>
      <c r="BE137" s="22"/>
    </row>
    <row r="138" spans="1:57" customFormat="1" ht="36" customHeight="1">
      <c r="A138" s="195"/>
      <c r="B138" s="196"/>
      <c r="C138" s="405" t="s">
        <v>5251</v>
      </c>
      <c r="D138" s="405"/>
      <c r="E138" s="405"/>
      <c r="F138" s="405"/>
      <c r="G138" s="405"/>
      <c r="H138" s="405"/>
      <c r="I138" s="405"/>
      <c r="J138" s="405"/>
      <c r="K138" s="405"/>
      <c r="L138" s="405"/>
      <c r="M138" s="405"/>
      <c r="N138" s="405"/>
      <c r="O138" s="405"/>
      <c r="P138" s="405"/>
      <c r="Q138" s="405"/>
      <c r="R138" s="405"/>
      <c r="S138" s="405"/>
      <c r="T138" s="405"/>
      <c r="U138" s="405"/>
      <c r="V138" s="405"/>
      <c r="W138" s="405"/>
      <c r="X138" s="405"/>
      <c r="Y138" s="405"/>
      <c r="Z138" s="405"/>
      <c r="AA138" s="405"/>
      <c r="AB138" s="405"/>
      <c r="AC138" s="405"/>
      <c r="AD138" s="405"/>
      <c r="AF138" s="22"/>
      <c r="AG138" s="22"/>
      <c r="AH138" s="22"/>
      <c r="AI138" s="22"/>
      <c r="AJ138" s="22"/>
      <c r="AK138" s="22"/>
      <c r="AL138" s="22"/>
      <c r="AM138" s="22"/>
      <c r="AN138" s="22"/>
      <c r="AO138" s="22"/>
      <c r="AP138" s="22"/>
      <c r="AQ138" s="22"/>
      <c r="AR138" s="22"/>
      <c r="AS138" s="22"/>
      <c r="AT138" s="22"/>
      <c r="AU138" s="22"/>
      <c r="AV138" s="22"/>
      <c r="AW138" s="22"/>
      <c r="AX138" s="22"/>
      <c r="AY138" s="22"/>
      <c r="AZ138" s="22"/>
      <c r="BA138" s="22"/>
      <c r="BB138" s="22"/>
      <c r="BC138" s="22"/>
      <c r="BD138" s="22"/>
      <c r="BE138" s="22"/>
    </row>
    <row r="139" spans="1:57" customFormat="1" ht="15" customHeight="1">
      <c r="A139" s="195"/>
      <c r="B139" s="196"/>
      <c r="C139" s="196"/>
      <c r="D139" s="196"/>
      <c r="E139" s="196"/>
      <c r="F139" s="196"/>
      <c r="G139" s="196"/>
      <c r="H139" s="196"/>
      <c r="I139" s="196"/>
      <c r="J139" s="196"/>
      <c r="K139" s="196"/>
      <c r="L139" s="196"/>
      <c r="M139" s="196"/>
      <c r="N139" s="196"/>
      <c r="O139" s="196"/>
      <c r="P139" s="196"/>
      <c r="Q139" s="196"/>
      <c r="R139" s="196"/>
      <c r="S139" s="196"/>
      <c r="T139" s="196"/>
      <c r="U139" s="196"/>
      <c r="V139" s="196"/>
      <c r="W139" s="196"/>
      <c r="X139" s="196"/>
      <c r="Y139" s="196"/>
      <c r="Z139" s="196"/>
      <c r="AA139" s="196"/>
      <c r="AB139" s="196"/>
      <c r="AC139" s="196"/>
      <c r="AD139" s="196"/>
      <c r="AF139" s="22"/>
      <c r="AG139" s="22"/>
      <c r="AH139" s="22"/>
      <c r="AI139" s="22"/>
      <c r="AJ139" s="22"/>
      <c r="AK139" s="22"/>
      <c r="AL139" s="22"/>
      <c r="AM139" s="22"/>
      <c r="AN139" s="22"/>
      <c r="AO139" s="22"/>
      <c r="AP139" s="22"/>
      <c r="AQ139" s="22"/>
      <c r="AR139" s="22"/>
      <c r="AS139" s="22"/>
      <c r="AT139" s="22" t="s">
        <v>5252</v>
      </c>
      <c r="AU139" s="22"/>
      <c r="AV139" s="22"/>
      <c r="AW139" s="22"/>
      <c r="AX139" s="22"/>
      <c r="AY139" s="22"/>
      <c r="AZ139" s="22"/>
      <c r="BA139" s="22"/>
      <c r="BB139" s="22"/>
      <c r="BC139" s="22"/>
      <c r="BD139" s="22"/>
      <c r="BE139" s="22"/>
    </row>
    <row r="140" spans="1:57" customFormat="1" ht="24" customHeight="1">
      <c r="A140" s="195"/>
      <c r="B140" s="196"/>
      <c r="C140" s="433" t="s">
        <v>5111</v>
      </c>
      <c r="D140" s="433"/>
      <c r="E140" s="433"/>
      <c r="F140" s="433"/>
      <c r="G140" s="433" t="s">
        <v>5112</v>
      </c>
      <c r="H140" s="433"/>
      <c r="I140" s="433" t="s">
        <v>5113</v>
      </c>
      <c r="J140" s="433"/>
      <c r="K140" s="433"/>
      <c r="L140" s="433"/>
      <c r="M140" s="433"/>
      <c r="N140" s="433"/>
      <c r="O140" s="433"/>
      <c r="P140" s="433"/>
      <c r="Q140" s="433"/>
      <c r="R140" s="433"/>
      <c r="S140" s="433"/>
      <c r="T140" s="433"/>
      <c r="U140" s="433" t="s">
        <v>5253</v>
      </c>
      <c r="V140" s="433"/>
      <c r="W140" s="433"/>
      <c r="X140" s="433"/>
      <c r="Y140" s="433"/>
      <c r="Z140" s="433"/>
      <c r="AA140" s="433"/>
      <c r="AB140" s="433"/>
      <c r="AC140" s="433"/>
      <c r="AD140" s="433"/>
      <c r="AF140" s="22"/>
      <c r="AG140" s="22"/>
      <c r="AH140" s="22"/>
      <c r="AI140" s="22"/>
      <c r="AJ140" s="22"/>
      <c r="AK140" s="22"/>
      <c r="AL140" s="22"/>
      <c r="AM140" s="22"/>
      <c r="AN140" s="22"/>
      <c r="AO140" s="22"/>
      <c r="AP140" s="22"/>
      <c r="AQ140" s="22"/>
      <c r="AR140" s="22"/>
      <c r="AS140" s="22"/>
      <c r="AT140" s="242">
        <f>$Y$123</f>
        <v>0</v>
      </c>
      <c r="AU140" s="22">
        <f>$Y$114</f>
        <v>0</v>
      </c>
      <c r="AV140" s="22">
        <f>$Y$115</f>
        <v>0</v>
      </c>
      <c r="AW140" s="22">
        <f>$Y$116</f>
        <v>0</v>
      </c>
      <c r="AX140" s="22">
        <f>$Y$117</f>
        <v>0</v>
      </c>
      <c r="AY140" s="22">
        <f>$Y$118</f>
        <v>0</v>
      </c>
      <c r="AZ140" s="22">
        <f>$Y$119</f>
        <v>0</v>
      </c>
      <c r="BA140" s="22">
        <f>$Y$120</f>
        <v>0</v>
      </c>
      <c r="BB140" s="22">
        <f>$Y$121</f>
        <v>0</v>
      </c>
      <c r="BC140" s="22">
        <f>$Y$122</f>
        <v>0</v>
      </c>
      <c r="BD140" s="22"/>
      <c r="BE140" s="22"/>
    </row>
    <row r="141" spans="1:57" customFormat="1" ht="141.94999999999999" customHeight="1">
      <c r="A141" s="195"/>
      <c r="B141" s="196"/>
      <c r="C141" s="433"/>
      <c r="D141" s="433"/>
      <c r="E141" s="433"/>
      <c r="F141" s="433"/>
      <c r="G141" s="433"/>
      <c r="H141" s="433"/>
      <c r="I141" s="433"/>
      <c r="J141" s="433"/>
      <c r="K141" s="433"/>
      <c r="L141" s="433"/>
      <c r="M141" s="433"/>
      <c r="N141" s="433"/>
      <c r="O141" s="433"/>
      <c r="P141" s="433"/>
      <c r="Q141" s="433"/>
      <c r="R141" s="433"/>
      <c r="S141" s="433"/>
      <c r="T141" s="433"/>
      <c r="U141" s="243" t="s">
        <v>5254</v>
      </c>
      <c r="V141" s="244" t="s">
        <v>5238</v>
      </c>
      <c r="W141" s="244" t="s">
        <v>5239</v>
      </c>
      <c r="X141" s="244" t="s">
        <v>5240</v>
      </c>
      <c r="Y141" s="244" t="s">
        <v>5241</v>
      </c>
      <c r="Z141" s="244" t="s">
        <v>5242</v>
      </c>
      <c r="AA141" s="244" t="s">
        <v>5243</v>
      </c>
      <c r="AB141" s="244" t="s">
        <v>5244</v>
      </c>
      <c r="AC141" s="244" t="s">
        <v>5255</v>
      </c>
      <c r="AD141" s="244" t="s">
        <v>401</v>
      </c>
      <c r="AF141" s="22"/>
      <c r="AG141" t="s">
        <v>5083</v>
      </c>
      <c r="AH141" s="245" t="s">
        <v>5256</v>
      </c>
      <c r="AI141" s="38"/>
      <c r="AJ141" t="s">
        <v>5097</v>
      </c>
      <c r="AK141" t="s">
        <v>5237</v>
      </c>
      <c r="AL141" s="22"/>
      <c r="AM141" s="22"/>
      <c r="AN141" s="22"/>
      <c r="AO141" s="22"/>
      <c r="AP141" s="22"/>
      <c r="AQ141" s="22"/>
      <c r="AR141" s="22"/>
      <c r="AS141" s="22"/>
      <c r="AT141" t="s">
        <v>5108</v>
      </c>
      <c r="AU141" s="22"/>
      <c r="AV141" s="22"/>
      <c r="AW141" s="22"/>
      <c r="AX141" s="22"/>
      <c r="AY141" s="22"/>
      <c r="AZ141" s="22"/>
      <c r="BA141" s="22"/>
      <c r="BB141" s="22"/>
      <c r="BC141" s="22"/>
      <c r="BD141" t="s">
        <v>5257</v>
      </c>
      <c r="BE141" t="s">
        <v>5258</v>
      </c>
    </row>
    <row r="142" spans="1:57" customFormat="1" ht="14.25">
      <c r="A142" s="195"/>
      <c r="B142" s="196"/>
      <c r="C142" s="433" t="s">
        <v>5115</v>
      </c>
      <c r="D142" s="472" t="s">
        <v>5116</v>
      </c>
      <c r="E142" s="472"/>
      <c r="F142" s="472"/>
      <c r="G142" s="470" t="s">
        <v>5117</v>
      </c>
      <c r="H142" s="470"/>
      <c r="I142" s="471" t="s">
        <v>5118</v>
      </c>
      <c r="J142" s="471"/>
      <c r="K142" s="471"/>
      <c r="L142" s="471"/>
      <c r="M142" s="471"/>
      <c r="N142" s="471"/>
      <c r="O142" s="471"/>
      <c r="P142" s="471"/>
      <c r="Q142" s="471"/>
      <c r="R142" s="471"/>
      <c r="S142" s="471"/>
      <c r="T142" s="471"/>
      <c r="U142" s="1"/>
      <c r="V142" s="1"/>
      <c r="W142" s="1"/>
      <c r="X142" s="1"/>
      <c r="Y142" s="1"/>
      <c r="Z142" s="1"/>
      <c r="AA142" s="1"/>
      <c r="AB142" s="1"/>
      <c r="AC142" s="1"/>
      <c r="AD142" s="1"/>
      <c r="AF142" s="22"/>
      <c r="AG142" s="216">
        <f>IF(OR($AF$21&lt;&gt;1,$AG$21=0,$AG$21="NS",$AG$21="NA",$C$25=0,$C$25="NS",$C$25="NA"),0,IF(COUNTA(U142:AD193)=520,0,1))</f>
        <v>0</v>
      </c>
      <c r="AH142" s="216">
        <f>IF(OR($AF$21&lt;&gt;1,$AG$21=0,$AG$21="NS",$AG$21="NA",$C$25=0,$C$25="NS",$C$25="NA"),IF(COUNTA(U142:AD193)=0,0,1),0)</f>
        <v>0</v>
      </c>
      <c r="AI142" s="38"/>
      <c r="AJ142" cm="1">
        <f t="array" ref="AJ142">IF(OR(U142={"NS","NA"},Y46={"NS","NA"}),0,IF(U142&gt;=Y46,0,1))</f>
        <v>0</v>
      </c>
      <c r="AK142" cm="1">
        <f t="array" ref="AK142">IF(OR(V142={"NS","NA"},$Y46={"NS","NA"}),0,IF(V142&lt;=$Y46,0,1))</f>
        <v>0</v>
      </c>
      <c r="AL142" cm="1">
        <f t="array" ref="AL142">IF(OR(W142={"NS","NA"},$Y46={"NS","NA"}),0,IF(W142&lt;=$Y46,0,1))</f>
        <v>0</v>
      </c>
      <c r="AM142" cm="1">
        <f t="array" ref="AM142">IF(OR(X142={"NS","NA"},$Y46={"NS","NA"}),0,IF(X142&lt;=$Y46,0,1))</f>
        <v>0</v>
      </c>
      <c r="AN142" cm="1">
        <f t="array" ref="AN142">IF(OR(Y142={"NS","NA"},$Y46={"NS","NA"}),0,IF(Y142&lt;=$Y46,0,1))</f>
        <v>0</v>
      </c>
      <c r="AO142" cm="1">
        <f t="array" ref="AO142">IF(OR(Z142={"NS","NA"},$Y46={"NS","NA"}),0,IF(Z142&lt;=$Y46,0,1))</f>
        <v>0</v>
      </c>
      <c r="AP142" cm="1">
        <f t="array" ref="AP142">IF(OR(AA142={"NS","NA"},$Y46={"NS","NA"}),0,IF(AA142&lt;=$Y46,0,1))</f>
        <v>0</v>
      </c>
      <c r="AQ142" cm="1">
        <f t="array" ref="AQ142">IF(OR(AB142={"NS","NA"},$Y46={"NS","NA"}),0,IF(AB142&lt;=$Y46,0,1))</f>
        <v>0</v>
      </c>
      <c r="AR142" cm="1">
        <f t="array" ref="AR142">IF(OR(AC142={"NS","NA"},$Y46={"NS","NA"}),0,IF(AC142&lt;=$Y46,0,1))</f>
        <v>0</v>
      </c>
      <c r="AS142" cm="1">
        <f t="array" ref="AS142">IF(OR(AD142={"NS","NA"},$Y46={"NS","NA"}),0,IF(AD142&lt;=$Y46,0,1))</f>
        <v>0</v>
      </c>
      <c r="AT142">
        <f>IF(U194=AT140,0,1)</f>
        <v>0</v>
      </c>
      <c r="AU142">
        <f t="shared" ref="AU142:BB142" si="0">IF(V194=AU140,0,1)</f>
        <v>0</v>
      </c>
      <c r="AV142">
        <f t="shared" si="0"/>
        <v>0</v>
      </c>
      <c r="AW142">
        <f t="shared" si="0"/>
        <v>0</v>
      </c>
      <c r="AX142">
        <f t="shared" si="0"/>
        <v>0</v>
      </c>
      <c r="AY142">
        <f t="shared" si="0"/>
        <v>0</v>
      </c>
      <c r="AZ142">
        <f t="shared" si="0"/>
        <v>0</v>
      </c>
      <c r="BA142">
        <f t="shared" si="0"/>
        <v>0</v>
      </c>
      <c r="BB142">
        <f t="shared" si="0"/>
        <v>0</v>
      </c>
      <c r="BC142">
        <f>IF(AD194=BC140,0,1)</f>
        <v>0</v>
      </c>
      <c r="BD142" cm="1">
        <f t="array" ref="BD142">IF(AND(U142&gt;0,U142&lt;&gt;{"NS","NA"},SUM(V142:AD142)=0),1,0)</f>
        <v>0</v>
      </c>
      <c r="BE142">
        <f>IF(AND(SUM(V142:AD142)=0,COUNTIF(U142:AD142,"NS")&gt;0,U142=0),1,0)</f>
        <v>0</v>
      </c>
    </row>
    <row r="143" spans="1:57" customFormat="1" ht="14.25">
      <c r="A143" s="195"/>
      <c r="B143" s="196"/>
      <c r="C143" s="433"/>
      <c r="D143" s="472"/>
      <c r="E143" s="472"/>
      <c r="F143" s="472"/>
      <c r="G143" s="470" t="s">
        <v>5119</v>
      </c>
      <c r="H143" s="470"/>
      <c r="I143" s="471" t="s">
        <v>5120</v>
      </c>
      <c r="J143" s="471"/>
      <c r="K143" s="471"/>
      <c r="L143" s="471"/>
      <c r="M143" s="471"/>
      <c r="N143" s="471"/>
      <c r="O143" s="471"/>
      <c r="P143" s="471"/>
      <c r="Q143" s="471"/>
      <c r="R143" s="471"/>
      <c r="S143" s="471"/>
      <c r="T143" s="471"/>
      <c r="U143" s="1"/>
      <c r="V143" s="1"/>
      <c r="W143" s="1"/>
      <c r="X143" s="1"/>
      <c r="Y143" s="1"/>
      <c r="Z143" s="1"/>
      <c r="AA143" s="1"/>
      <c r="AB143" s="1"/>
      <c r="AC143" s="1"/>
      <c r="AD143" s="1"/>
      <c r="AF143" s="22"/>
      <c r="AI143" s="22"/>
      <c r="AJ143" cm="1">
        <f t="array" ref="AJ143">IF(OR(U143={"NS","NA"},Y47={"NS","NA"}),0,IF(U143&gt;=Y47,0,1))</f>
        <v>0</v>
      </c>
      <c r="AK143" cm="1">
        <f t="array" ref="AK143">IF(OR(V143={"NS","NA"},$Y47={"NS","NA"}),0,IF(V143&lt;=$Y47,0,1))</f>
        <v>0</v>
      </c>
      <c r="AL143" cm="1">
        <f t="array" ref="AL143">IF(OR(W143={"NS","NA"},$Y47={"NS","NA"}),0,IF(W143&lt;=$Y47,0,1))</f>
        <v>0</v>
      </c>
      <c r="AM143" cm="1">
        <f t="array" ref="AM143">IF(OR(X143={"NS","NA"},$Y47={"NS","NA"}),0,IF(X143&lt;=$Y47,0,1))</f>
        <v>0</v>
      </c>
      <c r="AN143" cm="1">
        <f t="array" ref="AN143">IF(OR(Y143={"NS","NA"},$Y47={"NS","NA"}),0,IF(Y143&lt;=$Y47,0,1))</f>
        <v>0</v>
      </c>
      <c r="AO143" cm="1">
        <f t="array" ref="AO143">IF(OR(Z143={"NS","NA"},$Y47={"NS","NA"}),0,IF(Z143&lt;=$Y47,0,1))</f>
        <v>0</v>
      </c>
      <c r="AP143" cm="1">
        <f t="array" ref="AP143">IF(OR(AA143={"NS","NA"},$Y47={"NS","NA"}),0,IF(AA143&lt;=$Y47,0,1))</f>
        <v>0</v>
      </c>
      <c r="AQ143" cm="1">
        <f t="array" ref="AQ143">IF(OR(AB143={"NS","NA"},$Y47={"NS","NA"}),0,IF(AB143&lt;=$Y47,0,1))</f>
        <v>0</v>
      </c>
      <c r="AR143" cm="1">
        <f t="array" ref="AR143">IF(OR(AC143={"NS","NA"},$Y47={"NS","NA"}),0,IF(AC143&lt;=$Y47,0,1))</f>
        <v>0</v>
      </c>
      <c r="AS143" cm="1">
        <f t="array" ref="AS143">IF(OR(AD143={"NS","NA"},$Y47={"NS","NA"}),0,IF(AD143&lt;=$Y47,0,1))</f>
        <v>0</v>
      </c>
      <c r="AT143" s="22"/>
      <c r="AU143" s="22"/>
      <c r="AV143" s="22"/>
      <c r="AW143" s="22"/>
      <c r="AX143" s="22"/>
      <c r="AY143" s="22"/>
      <c r="AZ143" s="22"/>
      <c r="BA143" s="22"/>
      <c r="BB143" s="22"/>
      <c r="BC143" s="234">
        <f>IF(OR($AF$21&lt;&gt;1,$AG$21=0,$AG$21="NS",$AG$21="NA",$C$25=0,$C$25="NS",$C$25="NA"),0,SUM(AT142:BC142))</f>
        <v>0</v>
      </c>
      <c r="BD143" cm="1">
        <f t="array" ref="BD143">IF(AND(U143&gt;0,U143&lt;&gt;{"NS","NA"},SUM(V143:AD143)=0),1,0)</f>
        <v>0</v>
      </c>
      <c r="BE143">
        <f t="shared" ref="BE143:BE192" si="1">IF(AND(SUM(V143:AD143)=0,COUNTIF(U143:AD143,"NS")&gt;0,U143=0),1,0)</f>
        <v>0</v>
      </c>
    </row>
    <row r="144" spans="1:57" customFormat="1" ht="24" customHeight="1">
      <c r="A144" s="195"/>
      <c r="B144" s="196"/>
      <c r="C144" s="433"/>
      <c r="D144" s="472"/>
      <c r="E144" s="472"/>
      <c r="F144" s="472"/>
      <c r="G144" s="470" t="s">
        <v>5121</v>
      </c>
      <c r="H144" s="470"/>
      <c r="I144" s="471" t="s">
        <v>5122</v>
      </c>
      <c r="J144" s="471"/>
      <c r="K144" s="471"/>
      <c r="L144" s="471"/>
      <c r="M144" s="471"/>
      <c r="N144" s="471"/>
      <c r="O144" s="471"/>
      <c r="P144" s="471"/>
      <c r="Q144" s="471"/>
      <c r="R144" s="471"/>
      <c r="S144" s="471"/>
      <c r="T144" s="471"/>
      <c r="U144" s="1"/>
      <c r="V144" s="1"/>
      <c r="W144" s="1"/>
      <c r="X144" s="1"/>
      <c r="Y144" s="1"/>
      <c r="Z144" s="1"/>
      <c r="AA144" s="1"/>
      <c r="AB144" s="1"/>
      <c r="AC144" s="1"/>
      <c r="AD144" s="1"/>
      <c r="AF144" s="22"/>
      <c r="AI144" s="22"/>
      <c r="AJ144" cm="1">
        <f t="array" ref="AJ144">IF(OR(U144={"NS","NA"},Y48={"NS","NA"}),0,IF(U144&gt;=Y48,0,1))</f>
        <v>0</v>
      </c>
      <c r="AK144" cm="1">
        <f t="array" ref="AK144">IF(OR(V144={"NS","NA"},$Y48={"NS","NA"}),0,IF(V144&lt;=$Y48,0,1))</f>
        <v>0</v>
      </c>
      <c r="AL144" cm="1">
        <f t="array" ref="AL144">IF(OR(W144={"NS","NA"},$Y48={"NS","NA"}),0,IF(W144&lt;=$Y48,0,1))</f>
        <v>0</v>
      </c>
      <c r="AM144" cm="1">
        <f t="array" ref="AM144">IF(OR(X144={"NS","NA"},$Y48={"NS","NA"}),0,IF(X144&lt;=$Y48,0,1))</f>
        <v>0</v>
      </c>
      <c r="AN144" cm="1">
        <f t="array" ref="AN144">IF(OR(Y144={"NS","NA"},$Y48={"NS","NA"}),0,IF(Y144&lt;=$Y48,0,1))</f>
        <v>0</v>
      </c>
      <c r="AO144" cm="1">
        <f t="array" ref="AO144">IF(OR(Z144={"NS","NA"},$Y48={"NS","NA"}),0,IF(Z144&lt;=$Y48,0,1))</f>
        <v>0</v>
      </c>
      <c r="AP144" cm="1">
        <f t="array" ref="AP144">IF(OR(AA144={"NS","NA"},$Y48={"NS","NA"}),0,IF(AA144&lt;=$Y48,0,1))</f>
        <v>0</v>
      </c>
      <c r="AQ144" cm="1">
        <f t="array" ref="AQ144">IF(OR(AB144={"NS","NA"},$Y48={"NS","NA"}),0,IF(AB144&lt;=$Y48,0,1))</f>
        <v>0</v>
      </c>
      <c r="AR144" cm="1">
        <f t="array" ref="AR144">IF(OR(AC144={"NS","NA"},$Y48={"NS","NA"}),0,IF(AC144&lt;=$Y48,0,1))</f>
        <v>0</v>
      </c>
      <c r="AS144" cm="1">
        <f t="array" ref="AS144">IF(OR(AD144={"NS","NA"},$Y48={"NS","NA"}),0,IF(AD144&lt;=$Y48,0,1))</f>
        <v>0</v>
      </c>
      <c r="AT144" s="22"/>
      <c r="AU144" s="22"/>
      <c r="AV144" s="22"/>
      <c r="AW144" s="22"/>
      <c r="AX144" s="22"/>
      <c r="AY144" s="22"/>
      <c r="AZ144" s="22"/>
      <c r="BA144" s="22"/>
      <c r="BB144" s="22"/>
      <c r="BC144" s="22"/>
      <c r="BD144" cm="1">
        <f t="array" ref="BD144">IF(AND(U144&gt;0,U144&lt;&gt;{"NS","NA"},SUM(V144:AD144)=0),1,0)</f>
        <v>0</v>
      </c>
      <c r="BE144">
        <f t="shared" si="1"/>
        <v>0</v>
      </c>
    </row>
    <row r="145" spans="1:57" customFormat="1" ht="24" customHeight="1">
      <c r="A145" s="195"/>
      <c r="B145" s="196"/>
      <c r="C145" s="433"/>
      <c r="D145" s="472"/>
      <c r="E145" s="472"/>
      <c r="F145" s="472"/>
      <c r="G145" s="470" t="s">
        <v>5123</v>
      </c>
      <c r="H145" s="470"/>
      <c r="I145" s="471" t="s">
        <v>5124</v>
      </c>
      <c r="J145" s="471"/>
      <c r="K145" s="471"/>
      <c r="L145" s="471"/>
      <c r="M145" s="471"/>
      <c r="N145" s="471"/>
      <c r="O145" s="471"/>
      <c r="P145" s="471"/>
      <c r="Q145" s="471"/>
      <c r="R145" s="471"/>
      <c r="S145" s="471"/>
      <c r="T145" s="471"/>
      <c r="U145" s="1"/>
      <c r="V145" s="1"/>
      <c r="W145" s="1"/>
      <c r="X145" s="1"/>
      <c r="Y145" s="1"/>
      <c r="Z145" s="1"/>
      <c r="AA145" s="1"/>
      <c r="AB145" s="1"/>
      <c r="AC145" s="1"/>
      <c r="AD145" s="1"/>
      <c r="AF145" s="22"/>
      <c r="AI145" s="22"/>
      <c r="AJ145" cm="1">
        <f t="array" ref="AJ145">IF(OR(U145={"NS","NA"},Y49={"NS","NA"}),0,IF(U145&gt;=Y49,0,1))</f>
        <v>0</v>
      </c>
      <c r="AK145" cm="1">
        <f t="array" ref="AK145">IF(OR(V145={"NS","NA"},$Y49={"NS","NA"}),0,IF(V145&lt;=$Y49,0,1))</f>
        <v>0</v>
      </c>
      <c r="AL145" cm="1">
        <f t="array" ref="AL145">IF(OR(W145={"NS","NA"},$Y49={"NS","NA"}),0,IF(W145&lt;=$Y49,0,1))</f>
        <v>0</v>
      </c>
      <c r="AM145" cm="1">
        <f t="array" ref="AM145">IF(OR(X145={"NS","NA"},$Y49={"NS","NA"}),0,IF(X145&lt;=$Y49,0,1))</f>
        <v>0</v>
      </c>
      <c r="AN145" cm="1">
        <f t="array" ref="AN145">IF(OR(Y145={"NS","NA"},$Y49={"NS","NA"}),0,IF(Y145&lt;=$Y49,0,1))</f>
        <v>0</v>
      </c>
      <c r="AO145" cm="1">
        <f t="array" ref="AO145">IF(OR(Z145={"NS","NA"},$Y49={"NS","NA"}),0,IF(Z145&lt;=$Y49,0,1))</f>
        <v>0</v>
      </c>
      <c r="AP145" cm="1">
        <f t="array" ref="AP145">IF(OR(AA145={"NS","NA"},$Y49={"NS","NA"}),0,IF(AA145&lt;=$Y49,0,1))</f>
        <v>0</v>
      </c>
      <c r="AQ145" cm="1">
        <f t="array" ref="AQ145">IF(OR(AB145={"NS","NA"},$Y49={"NS","NA"}),0,IF(AB145&lt;=$Y49,0,1))</f>
        <v>0</v>
      </c>
      <c r="AR145" cm="1">
        <f t="array" ref="AR145">IF(OR(AC145={"NS","NA"},$Y49={"NS","NA"}),0,IF(AC145&lt;=$Y49,0,1))</f>
        <v>0</v>
      </c>
      <c r="AS145" cm="1">
        <f t="array" ref="AS145">IF(OR(AD145={"NS","NA"},$Y49={"NS","NA"}),0,IF(AD145&lt;=$Y49,0,1))</f>
        <v>0</v>
      </c>
      <c r="AT145" s="22"/>
      <c r="AU145" s="22"/>
      <c r="AV145" s="22"/>
      <c r="AW145" s="22"/>
      <c r="AX145" s="22"/>
      <c r="AY145" s="22"/>
      <c r="AZ145" s="22"/>
      <c r="BA145" s="22"/>
      <c r="BB145" s="22"/>
      <c r="BC145" s="22"/>
      <c r="BD145" cm="1">
        <f t="array" ref="BD145">IF(AND(U145&gt;0,U145&lt;&gt;{"NS","NA"},SUM(V145:AD145)=0),1,0)</f>
        <v>0</v>
      </c>
      <c r="BE145">
        <f t="shared" si="1"/>
        <v>0</v>
      </c>
    </row>
    <row r="146" spans="1:57" customFormat="1" ht="14.25">
      <c r="A146" s="195"/>
      <c r="B146" s="196"/>
      <c r="C146" s="433"/>
      <c r="D146" s="472"/>
      <c r="E146" s="472"/>
      <c r="F146" s="472"/>
      <c r="G146" s="470" t="s">
        <v>5125</v>
      </c>
      <c r="H146" s="470"/>
      <c r="I146" s="471" t="s">
        <v>5126</v>
      </c>
      <c r="J146" s="471"/>
      <c r="K146" s="471"/>
      <c r="L146" s="471"/>
      <c r="M146" s="471"/>
      <c r="N146" s="471"/>
      <c r="O146" s="471"/>
      <c r="P146" s="471"/>
      <c r="Q146" s="471"/>
      <c r="R146" s="471"/>
      <c r="S146" s="471"/>
      <c r="T146" s="471"/>
      <c r="U146" s="1"/>
      <c r="V146" s="1"/>
      <c r="W146" s="1"/>
      <c r="X146" s="1"/>
      <c r="Y146" s="1"/>
      <c r="Z146" s="1"/>
      <c r="AA146" s="1"/>
      <c r="AB146" s="1"/>
      <c r="AC146" s="1"/>
      <c r="AD146" s="1"/>
      <c r="AF146" s="22"/>
      <c r="AI146" s="22"/>
      <c r="AJ146" cm="1">
        <f t="array" ref="AJ146">IF(OR(U146={"NS","NA"},Y50={"NS","NA"}),0,IF(U146&gt;=Y50,0,1))</f>
        <v>0</v>
      </c>
      <c r="AK146" cm="1">
        <f t="array" ref="AK146">IF(OR(V146={"NS","NA"},$Y50={"NS","NA"}),0,IF(V146&lt;=$Y50,0,1))</f>
        <v>0</v>
      </c>
      <c r="AL146" cm="1">
        <f t="array" ref="AL146">IF(OR(W146={"NS","NA"},$Y50={"NS","NA"}),0,IF(W146&lt;=$Y50,0,1))</f>
        <v>0</v>
      </c>
      <c r="AM146" cm="1">
        <f t="array" ref="AM146">IF(OR(X146={"NS","NA"},$Y50={"NS","NA"}),0,IF(X146&lt;=$Y50,0,1))</f>
        <v>0</v>
      </c>
      <c r="AN146" cm="1">
        <f t="array" ref="AN146">IF(OR(Y146={"NS","NA"},$Y50={"NS","NA"}),0,IF(Y146&lt;=$Y50,0,1))</f>
        <v>0</v>
      </c>
      <c r="AO146" cm="1">
        <f t="array" ref="AO146">IF(OR(Z146={"NS","NA"},$Y50={"NS","NA"}),0,IF(Z146&lt;=$Y50,0,1))</f>
        <v>0</v>
      </c>
      <c r="AP146" cm="1">
        <f t="array" ref="AP146">IF(OR(AA146={"NS","NA"},$Y50={"NS","NA"}),0,IF(AA146&lt;=$Y50,0,1))</f>
        <v>0</v>
      </c>
      <c r="AQ146" cm="1">
        <f t="array" ref="AQ146">IF(OR(AB146={"NS","NA"},$Y50={"NS","NA"}),0,IF(AB146&lt;=$Y50,0,1))</f>
        <v>0</v>
      </c>
      <c r="AR146" cm="1">
        <f t="array" ref="AR146">IF(OR(AC146={"NS","NA"},$Y50={"NS","NA"}),0,IF(AC146&lt;=$Y50,0,1))</f>
        <v>0</v>
      </c>
      <c r="AS146" cm="1">
        <f t="array" ref="AS146">IF(OR(AD146={"NS","NA"},$Y50={"NS","NA"}),0,IF(AD146&lt;=$Y50,0,1))</f>
        <v>0</v>
      </c>
      <c r="AT146" s="22"/>
      <c r="AU146" s="22"/>
      <c r="AV146" s="22"/>
      <c r="AW146" s="22"/>
      <c r="AX146" s="22"/>
      <c r="AY146" s="22"/>
      <c r="AZ146" s="22"/>
      <c r="BA146" s="22"/>
      <c r="BB146" s="22"/>
      <c r="BC146" s="22"/>
      <c r="BD146" cm="1">
        <f t="array" ref="BD146">IF(AND(U146&gt;0,U146&lt;&gt;{"NS","NA"},SUM(V146:AD146)=0),1,0)</f>
        <v>0</v>
      </c>
      <c r="BE146">
        <f t="shared" si="1"/>
        <v>0</v>
      </c>
    </row>
    <row r="147" spans="1:57" customFormat="1" ht="14.25">
      <c r="A147" s="195"/>
      <c r="B147" s="196"/>
      <c r="C147" s="433"/>
      <c r="D147" s="472"/>
      <c r="E147" s="472"/>
      <c r="F147" s="472"/>
      <c r="G147" s="470" t="s">
        <v>5127</v>
      </c>
      <c r="H147" s="470"/>
      <c r="I147" s="471" t="s">
        <v>5128</v>
      </c>
      <c r="J147" s="471"/>
      <c r="K147" s="471"/>
      <c r="L147" s="471"/>
      <c r="M147" s="471"/>
      <c r="N147" s="471"/>
      <c r="O147" s="471"/>
      <c r="P147" s="471"/>
      <c r="Q147" s="471"/>
      <c r="R147" s="471"/>
      <c r="S147" s="471"/>
      <c r="T147" s="471"/>
      <c r="U147" s="1"/>
      <c r="V147" s="1"/>
      <c r="W147" s="1"/>
      <c r="X147" s="1"/>
      <c r="Y147" s="1"/>
      <c r="Z147" s="1"/>
      <c r="AA147" s="1"/>
      <c r="AB147" s="1"/>
      <c r="AC147" s="1"/>
      <c r="AD147" s="1"/>
      <c r="AF147" s="22"/>
      <c r="AI147" s="22"/>
      <c r="AJ147" cm="1">
        <f t="array" ref="AJ147">IF(OR(U147={"NS","NA"},Y51={"NS","NA"}),0,IF(U147&gt;=Y51,0,1))</f>
        <v>0</v>
      </c>
      <c r="AK147" cm="1">
        <f t="array" ref="AK147">IF(OR(V147={"NS","NA"},$Y51={"NS","NA"}),0,IF(V147&lt;=$Y51,0,1))</f>
        <v>0</v>
      </c>
      <c r="AL147" cm="1">
        <f t="array" ref="AL147">IF(OR(W147={"NS","NA"},$Y51={"NS","NA"}),0,IF(W147&lt;=$Y51,0,1))</f>
        <v>0</v>
      </c>
      <c r="AM147" cm="1">
        <f t="array" ref="AM147">IF(OR(X147={"NS","NA"},$Y51={"NS","NA"}),0,IF(X147&lt;=$Y51,0,1))</f>
        <v>0</v>
      </c>
      <c r="AN147" cm="1">
        <f t="array" ref="AN147">IF(OR(Y147={"NS","NA"},$Y51={"NS","NA"}),0,IF(Y147&lt;=$Y51,0,1))</f>
        <v>0</v>
      </c>
      <c r="AO147" cm="1">
        <f t="array" ref="AO147">IF(OR(Z147={"NS","NA"},$Y51={"NS","NA"}),0,IF(Z147&lt;=$Y51,0,1))</f>
        <v>0</v>
      </c>
      <c r="AP147" cm="1">
        <f t="array" ref="AP147">IF(OR(AA147={"NS","NA"},$Y51={"NS","NA"}),0,IF(AA147&lt;=$Y51,0,1))</f>
        <v>0</v>
      </c>
      <c r="AQ147" cm="1">
        <f t="array" ref="AQ147">IF(OR(AB147={"NS","NA"},$Y51={"NS","NA"}),0,IF(AB147&lt;=$Y51,0,1))</f>
        <v>0</v>
      </c>
      <c r="AR147" cm="1">
        <f t="array" ref="AR147">IF(OR(AC147={"NS","NA"},$Y51={"NS","NA"}),0,IF(AC147&lt;=$Y51,0,1))</f>
        <v>0</v>
      </c>
      <c r="AS147" cm="1">
        <f t="array" ref="AS147">IF(OR(AD147={"NS","NA"},$Y51={"NS","NA"}),0,IF(AD147&lt;=$Y51,0,1))</f>
        <v>0</v>
      </c>
      <c r="AT147" s="22"/>
      <c r="AU147" s="22"/>
      <c r="AV147" s="22"/>
      <c r="AW147" s="22"/>
      <c r="AX147" s="22"/>
      <c r="AY147" s="22"/>
      <c r="AZ147" s="22"/>
      <c r="BA147" s="22"/>
      <c r="BB147" s="22"/>
      <c r="BC147" s="22"/>
      <c r="BD147" cm="1">
        <f t="array" ref="BD147">IF(AND(U147&gt;0,U147&lt;&gt;{"NS","NA"},SUM(V147:AD147)=0),1,0)</f>
        <v>0</v>
      </c>
      <c r="BE147">
        <f t="shared" si="1"/>
        <v>0</v>
      </c>
    </row>
    <row r="148" spans="1:57" customFormat="1" ht="14.25">
      <c r="A148" s="195"/>
      <c r="B148" s="196"/>
      <c r="C148" s="433"/>
      <c r="D148" s="472"/>
      <c r="E148" s="472"/>
      <c r="F148" s="472"/>
      <c r="G148" s="470" t="s">
        <v>5129</v>
      </c>
      <c r="H148" s="470"/>
      <c r="I148" s="471" t="s">
        <v>5130</v>
      </c>
      <c r="J148" s="471"/>
      <c r="K148" s="471"/>
      <c r="L148" s="471"/>
      <c r="M148" s="471"/>
      <c r="N148" s="471"/>
      <c r="O148" s="471"/>
      <c r="P148" s="471"/>
      <c r="Q148" s="471"/>
      <c r="R148" s="471"/>
      <c r="S148" s="471"/>
      <c r="T148" s="471"/>
      <c r="U148" s="1"/>
      <c r="V148" s="1"/>
      <c r="W148" s="1"/>
      <c r="X148" s="1"/>
      <c r="Y148" s="1"/>
      <c r="Z148" s="1"/>
      <c r="AA148" s="1"/>
      <c r="AB148" s="1"/>
      <c r="AC148" s="1"/>
      <c r="AD148" s="1"/>
      <c r="AF148" s="22"/>
      <c r="AI148" s="22"/>
      <c r="AJ148" cm="1">
        <f t="array" ref="AJ148">IF(OR(U148={"NS","NA"},Y52={"NS","NA"}),0,IF(U148&gt;=Y52,0,1))</f>
        <v>0</v>
      </c>
      <c r="AK148" cm="1">
        <f t="array" ref="AK148">IF(OR(V148={"NS","NA"},$Y52={"NS","NA"}),0,IF(V148&lt;=$Y52,0,1))</f>
        <v>0</v>
      </c>
      <c r="AL148" cm="1">
        <f t="array" ref="AL148">IF(OR(W148={"NS","NA"},$Y52={"NS","NA"}),0,IF(W148&lt;=$Y52,0,1))</f>
        <v>0</v>
      </c>
      <c r="AM148" cm="1">
        <f t="array" ref="AM148">IF(OR(X148={"NS","NA"},$Y52={"NS","NA"}),0,IF(X148&lt;=$Y52,0,1))</f>
        <v>0</v>
      </c>
      <c r="AN148" cm="1">
        <f t="array" ref="AN148">IF(OR(Y148={"NS","NA"},$Y52={"NS","NA"}),0,IF(Y148&lt;=$Y52,0,1))</f>
        <v>0</v>
      </c>
      <c r="AO148" cm="1">
        <f t="array" ref="AO148">IF(OR(Z148={"NS","NA"},$Y52={"NS","NA"}),0,IF(Z148&lt;=$Y52,0,1))</f>
        <v>0</v>
      </c>
      <c r="AP148" cm="1">
        <f t="array" ref="AP148">IF(OR(AA148={"NS","NA"},$Y52={"NS","NA"}),0,IF(AA148&lt;=$Y52,0,1))</f>
        <v>0</v>
      </c>
      <c r="AQ148" cm="1">
        <f t="array" ref="AQ148">IF(OR(AB148={"NS","NA"},$Y52={"NS","NA"}),0,IF(AB148&lt;=$Y52,0,1))</f>
        <v>0</v>
      </c>
      <c r="AR148" cm="1">
        <f t="array" ref="AR148">IF(OR(AC148={"NS","NA"},$Y52={"NS","NA"}),0,IF(AC148&lt;=$Y52,0,1))</f>
        <v>0</v>
      </c>
      <c r="AS148" cm="1">
        <f t="array" ref="AS148">IF(OR(AD148={"NS","NA"},$Y52={"NS","NA"}),0,IF(AD148&lt;=$Y52,0,1))</f>
        <v>0</v>
      </c>
      <c r="AT148" s="22"/>
      <c r="AU148" s="22"/>
      <c r="AV148" s="22"/>
      <c r="AW148" s="22"/>
      <c r="AX148" s="22"/>
      <c r="AY148" s="22"/>
      <c r="AZ148" s="22"/>
      <c r="BA148" s="22"/>
      <c r="BB148" s="22"/>
      <c r="BC148" s="22"/>
      <c r="BD148" cm="1">
        <f t="array" ref="BD148">IF(AND(U148&gt;0,U148&lt;&gt;{"NS","NA"},SUM(V148:AD148)=0),1,0)</f>
        <v>0</v>
      </c>
      <c r="BE148">
        <f t="shared" si="1"/>
        <v>0</v>
      </c>
    </row>
    <row r="149" spans="1:57" customFormat="1" ht="24" customHeight="1">
      <c r="A149" s="195"/>
      <c r="B149" s="196"/>
      <c r="C149" s="433"/>
      <c r="D149" s="472"/>
      <c r="E149" s="472"/>
      <c r="F149" s="472"/>
      <c r="G149" s="470" t="s">
        <v>5131</v>
      </c>
      <c r="H149" s="470"/>
      <c r="I149" s="471" t="s">
        <v>5132</v>
      </c>
      <c r="J149" s="471"/>
      <c r="K149" s="471"/>
      <c r="L149" s="471"/>
      <c r="M149" s="471"/>
      <c r="N149" s="471"/>
      <c r="O149" s="471"/>
      <c r="P149" s="471"/>
      <c r="Q149" s="471"/>
      <c r="R149" s="471"/>
      <c r="S149" s="471"/>
      <c r="T149" s="471"/>
      <c r="U149" s="1"/>
      <c r="V149" s="1"/>
      <c r="W149" s="1"/>
      <c r="X149" s="1"/>
      <c r="Y149" s="1"/>
      <c r="Z149" s="1"/>
      <c r="AA149" s="1"/>
      <c r="AB149" s="1"/>
      <c r="AC149" s="1"/>
      <c r="AD149" s="1"/>
      <c r="AF149" s="22"/>
      <c r="AI149" s="22"/>
      <c r="AJ149" cm="1">
        <f t="array" ref="AJ149">IF(OR(U149={"NS","NA"},Y53={"NS","NA"}),0,IF(U149&gt;=Y53,0,1))</f>
        <v>0</v>
      </c>
      <c r="AK149" cm="1">
        <f t="array" ref="AK149">IF(OR(V149={"NS","NA"},$Y53={"NS","NA"}),0,IF(V149&lt;=$Y53,0,1))</f>
        <v>0</v>
      </c>
      <c r="AL149" cm="1">
        <f t="array" ref="AL149">IF(OR(W149={"NS","NA"},$Y53={"NS","NA"}),0,IF(W149&lt;=$Y53,0,1))</f>
        <v>0</v>
      </c>
      <c r="AM149" cm="1">
        <f t="array" ref="AM149">IF(OR(X149={"NS","NA"},$Y53={"NS","NA"}),0,IF(X149&lt;=$Y53,0,1))</f>
        <v>0</v>
      </c>
      <c r="AN149" cm="1">
        <f t="array" ref="AN149">IF(OR(Y149={"NS","NA"},$Y53={"NS","NA"}),0,IF(Y149&lt;=$Y53,0,1))</f>
        <v>0</v>
      </c>
      <c r="AO149" cm="1">
        <f t="array" ref="AO149">IF(OR(Z149={"NS","NA"},$Y53={"NS","NA"}),0,IF(Z149&lt;=$Y53,0,1))</f>
        <v>0</v>
      </c>
      <c r="AP149" cm="1">
        <f t="array" ref="AP149">IF(OR(AA149={"NS","NA"},$Y53={"NS","NA"}),0,IF(AA149&lt;=$Y53,0,1))</f>
        <v>0</v>
      </c>
      <c r="AQ149" cm="1">
        <f t="array" ref="AQ149">IF(OR(AB149={"NS","NA"},$Y53={"NS","NA"}),0,IF(AB149&lt;=$Y53,0,1))</f>
        <v>0</v>
      </c>
      <c r="AR149" cm="1">
        <f t="array" ref="AR149">IF(OR(AC149={"NS","NA"},$Y53={"NS","NA"}),0,IF(AC149&lt;=$Y53,0,1))</f>
        <v>0</v>
      </c>
      <c r="AS149" cm="1">
        <f t="array" ref="AS149">IF(OR(AD149={"NS","NA"},$Y53={"NS","NA"}),0,IF(AD149&lt;=$Y53,0,1))</f>
        <v>0</v>
      </c>
      <c r="AT149" s="22"/>
      <c r="AU149" s="22"/>
      <c r="AV149" s="22"/>
      <c r="AW149" s="22"/>
      <c r="AX149" s="22"/>
      <c r="AY149" s="22"/>
      <c r="AZ149" s="22"/>
      <c r="BA149" s="22"/>
      <c r="BB149" s="22"/>
      <c r="BC149" s="22"/>
      <c r="BD149" cm="1">
        <f t="array" ref="BD149">IF(AND(U149&gt;0,U149&lt;&gt;{"NS","NA"},SUM(V149:AD149)=0),1,0)</f>
        <v>0</v>
      </c>
      <c r="BE149">
        <f t="shared" si="1"/>
        <v>0</v>
      </c>
    </row>
    <row r="150" spans="1:57" customFormat="1" ht="24" customHeight="1">
      <c r="A150" s="195"/>
      <c r="B150" s="196"/>
      <c r="C150" s="433"/>
      <c r="D150" s="472"/>
      <c r="E150" s="472"/>
      <c r="F150" s="472"/>
      <c r="G150" s="470" t="s">
        <v>5133</v>
      </c>
      <c r="H150" s="470"/>
      <c r="I150" s="471" t="s">
        <v>5134</v>
      </c>
      <c r="J150" s="471"/>
      <c r="K150" s="471"/>
      <c r="L150" s="471"/>
      <c r="M150" s="471"/>
      <c r="N150" s="471"/>
      <c r="O150" s="471"/>
      <c r="P150" s="471"/>
      <c r="Q150" s="471"/>
      <c r="R150" s="471"/>
      <c r="S150" s="471"/>
      <c r="T150" s="471"/>
      <c r="U150" s="1"/>
      <c r="V150" s="1"/>
      <c r="W150" s="1"/>
      <c r="X150" s="1"/>
      <c r="Y150" s="1"/>
      <c r="Z150" s="1"/>
      <c r="AA150" s="1"/>
      <c r="AB150" s="1"/>
      <c r="AC150" s="1"/>
      <c r="AD150" s="1"/>
      <c r="AF150" s="22"/>
      <c r="AI150" s="22"/>
      <c r="AJ150" cm="1">
        <f t="array" ref="AJ150">IF(OR(U150={"NS","NA"},Y54={"NS","NA"}),0,IF(U150&gt;=Y54,0,1))</f>
        <v>0</v>
      </c>
      <c r="AK150" cm="1">
        <f t="array" ref="AK150">IF(OR(V150={"NS","NA"},$Y54={"NS","NA"}),0,IF(V150&lt;=$Y54,0,1))</f>
        <v>0</v>
      </c>
      <c r="AL150" cm="1">
        <f t="array" ref="AL150">IF(OR(W150={"NS","NA"},$Y54={"NS","NA"}),0,IF(W150&lt;=$Y54,0,1))</f>
        <v>0</v>
      </c>
      <c r="AM150" cm="1">
        <f t="array" ref="AM150">IF(OR(X150={"NS","NA"},$Y54={"NS","NA"}),0,IF(X150&lt;=$Y54,0,1))</f>
        <v>0</v>
      </c>
      <c r="AN150" cm="1">
        <f t="array" ref="AN150">IF(OR(Y150={"NS","NA"},$Y54={"NS","NA"}),0,IF(Y150&lt;=$Y54,0,1))</f>
        <v>0</v>
      </c>
      <c r="AO150" cm="1">
        <f t="array" ref="AO150">IF(OR(Z150={"NS","NA"},$Y54={"NS","NA"}),0,IF(Z150&lt;=$Y54,0,1))</f>
        <v>0</v>
      </c>
      <c r="AP150" cm="1">
        <f t="array" ref="AP150">IF(OR(AA150={"NS","NA"},$Y54={"NS","NA"}),0,IF(AA150&lt;=$Y54,0,1))</f>
        <v>0</v>
      </c>
      <c r="AQ150" cm="1">
        <f t="array" ref="AQ150">IF(OR(AB150={"NS","NA"},$Y54={"NS","NA"}),0,IF(AB150&lt;=$Y54,0,1))</f>
        <v>0</v>
      </c>
      <c r="AR150" cm="1">
        <f t="array" ref="AR150">IF(OR(AC150={"NS","NA"},$Y54={"NS","NA"}),0,IF(AC150&lt;=$Y54,0,1))</f>
        <v>0</v>
      </c>
      <c r="AS150" cm="1">
        <f t="array" ref="AS150">IF(OR(AD150={"NS","NA"},$Y54={"NS","NA"}),0,IF(AD150&lt;=$Y54,0,1))</f>
        <v>0</v>
      </c>
      <c r="AT150" s="22"/>
      <c r="AU150" s="22"/>
      <c r="AV150" s="22"/>
      <c r="AW150" s="22"/>
      <c r="AX150" s="22"/>
      <c r="AY150" s="22"/>
      <c r="AZ150" s="22"/>
      <c r="BA150" s="22"/>
      <c r="BB150" s="22"/>
      <c r="BC150" s="22"/>
      <c r="BD150" cm="1">
        <f t="array" ref="BD150">IF(AND(U150&gt;0,U150&lt;&gt;{"NS","NA"},SUM(V150:AD150)=0),1,0)</f>
        <v>0</v>
      </c>
      <c r="BE150">
        <f t="shared" si="1"/>
        <v>0</v>
      </c>
    </row>
    <row r="151" spans="1:57" customFormat="1" ht="24" customHeight="1">
      <c r="A151" s="195"/>
      <c r="B151" s="196"/>
      <c r="C151" s="433"/>
      <c r="D151" s="472"/>
      <c r="E151" s="472"/>
      <c r="F151" s="472"/>
      <c r="G151" s="470" t="s">
        <v>5135</v>
      </c>
      <c r="H151" s="470"/>
      <c r="I151" s="471" t="s">
        <v>5136</v>
      </c>
      <c r="J151" s="471"/>
      <c r="K151" s="471"/>
      <c r="L151" s="471"/>
      <c r="M151" s="471"/>
      <c r="N151" s="471"/>
      <c r="O151" s="471"/>
      <c r="P151" s="471"/>
      <c r="Q151" s="471"/>
      <c r="R151" s="471"/>
      <c r="S151" s="471"/>
      <c r="T151" s="471"/>
      <c r="U151" s="1"/>
      <c r="V151" s="1"/>
      <c r="W151" s="1"/>
      <c r="X151" s="1"/>
      <c r="Y151" s="1"/>
      <c r="Z151" s="1"/>
      <c r="AA151" s="1"/>
      <c r="AB151" s="1"/>
      <c r="AC151" s="1"/>
      <c r="AD151" s="1"/>
      <c r="AF151" s="22"/>
      <c r="AI151" s="22"/>
      <c r="AJ151" cm="1">
        <f t="array" ref="AJ151">IF(OR(U151={"NS","NA"},Y55={"NS","NA"}),0,IF(U151&gt;=Y55,0,1))</f>
        <v>0</v>
      </c>
      <c r="AK151" cm="1">
        <f t="array" ref="AK151">IF(OR(V151={"NS","NA"},$Y55={"NS","NA"}),0,IF(V151&lt;=$Y55,0,1))</f>
        <v>0</v>
      </c>
      <c r="AL151" cm="1">
        <f t="array" ref="AL151">IF(OR(W151={"NS","NA"},$Y55={"NS","NA"}),0,IF(W151&lt;=$Y55,0,1))</f>
        <v>0</v>
      </c>
      <c r="AM151" cm="1">
        <f t="array" ref="AM151">IF(OR(X151={"NS","NA"},$Y55={"NS","NA"}),0,IF(X151&lt;=$Y55,0,1))</f>
        <v>0</v>
      </c>
      <c r="AN151" cm="1">
        <f t="array" ref="AN151">IF(OR(Y151={"NS","NA"},$Y55={"NS","NA"}),0,IF(Y151&lt;=$Y55,0,1))</f>
        <v>0</v>
      </c>
      <c r="AO151" cm="1">
        <f t="array" ref="AO151">IF(OR(Z151={"NS","NA"},$Y55={"NS","NA"}),0,IF(Z151&lt;=$Y55,0,1))</f>
        <v>0</v>
      </c>
      <c r="AP151" cm="1">
        <f t="array" ref="AP151">IF(OR(AA151={"NS","NA"},$Y55={"NS","NA"}),0,IF(AA151&lt;=$Y55,0,1))</f>
        <v>0</v>
      </c>
      <c r="AQ151" cm="1">
        <f t="array" ref="AQ151">IF(OR(AB151={"NS","NA"},$Y55={"NS","NA"}),0,IF(AB151&lt;=$Y55,0,1))</f>
        <v>0</v>
      </c>
      <c r="AR151" cm="1">
        <f t="array" ref="AR151">IF(OR(AC151={"NS","NA"},$Y55={"NS","NA"}),0,IF(AC151&lt;=$Y55,0,1))</f>
        <v>0</v>
      </c>
      <c r="AS151" cm="1">
        <f t="array" ref="AS151">IF(OR(AD151={"NS","NA"},$Y55={"NS","NA"}),0,IF(AD151&lt;=$Y55,0,1))</f>
        <v>0</v>
      </c>
      <c r="AT151" s="22"/>
      <c r="AU151" s="22"/>
      <c r="AV151" s="22"/>
      <c r="AW151" s="22"/>
      <c r="AX151" s="22"/>
      <c r="AY151" s="22"/>
      <c r="AZ151" s="22"/>
      <c r="BA151" s="22"/>
      <c r="BB151" s="22"/>
      <c r="BC151" s="22"/>
      <c r="BD151" cm="1">
        <f t="array" ref="BD151">IF(AND(U151&gt;0,U151&lt;&gt;{"NS","NA"},SUM(V151:AD151)=0),1,0)</f>
        <v>0</v>
      </c>
      <c r="BE151">
        <f t="shared" si="1"/>
        <v>0</v>
      </c>
    </row>
    <row r="152" spans="1:57" customFormat="1" ht="24" customHeight="1">
      <c r="A152" s="195"/>
      <c r="B152" s="196"/>
      <c r="C152" s="433"/>
      <c r="D152" s="472"/>
      <c r="E152" s="472"/>
      <c r="F152" s="472"/>
      <c r="G152" s="470" t="s">
        <v>5137</v>
      </c>
      <c r="H152" s="470"/>
      <c r="I152" s="471" t="s">
        <v>5138</v>
      </c>
      <c r="J152" s="471"/>
      <c r="K152" s="471"/>
      <c r="L152" s="471"/>
      <c r="M152" s="471"/>
      <c r="N152" s="471"/>
      <c r="O152" s="471"/>
      <c r="P152" s="471"/>
      <c r="Q152" s="471"/>
      <c r="R152" s="471"/>
      <c r="S152" s="471"/>
      <c r="T152" s="471"/>
      <c r="U152" s="1"/>
      <c r="V152" s="1"/>
      <c r="W152" s="1"/>
      <c r="X152" s="1"/>
      <c r="Y152" s="1"/>
      <c r="Z152" s="1"/>
      <c r="AA152" s="1"/>
      <c r="AB152" s="1"/>
      <c r="AC152" s="1"/>
      <c r="AD152" s="1"/>
      <c r="AF152" s="22"/>
      <c r="AI152" s="22"/>
      <c r="AJ152" cm="1">
        <f t="array" ref="AJ152">IF(OR(U152={"NS","NA"},Y56={"NS","NA"}),0,IF(U152&gt;=Y56,0,1))</f>
        <v>0</v>
      </c>
      <c r="AK152" cm="1">
        <f t="array" ref="AK152">IF(OR(V152={"NS","NA"},$Y56={"NS","NA"}),0,IF(V152&lt;=$Y56,0,1))</f>
        <v>0</v>
      </c>
      <c r="AL152" cm="1">
        <f t="array" ref="AL152">IF(OR(W152={"NS","NA"},$Y56={"NS","NA"}),0,IF(W152&lt;=$Y56,0,1))</f>
        <v>0</v>
      </c>
      <c r="AM152" cm="1">
        <f t="array" ref="AM152">IF(OR(X152={"NS","NA"},$Y56={"NS","NA"}),0,IF(X152&lt;=$Y56,0,1))</f>
        <v>0</v>
      </c>
      <c r="AN152" cm="1">
        <f t="array" ref="AN152">IF(OR(Y152={"NS","NA"},$Y56={"NS","NA"}),0,IF(Y152&lt;=$Y56,0,1))</f>
        <v>0</v>
      </c>
      <c r="AO152" cm="1">
        <f t="array" ref="AO152">IF(OR(Z152={"NS","NA"},$Y56={"NS","NA"}),0,IF(Z152&lt;=$Y56,0,1))</f>
        <v>0</v>
      </c>
      <c r="AP152" cm="1">
        <f t="array" ref="AP152">IF(OR(AA152={"NS","NA"},$Y56={"NS","NA"}),0,IF(AA152&lt;=$Y56,0,1))</f>
        <v>0</v>
      </c>
      <c r="AQ152" cm="1">
        <f t="array" ref="AQ152">IF(OR(AB152={"NS","NA"},$Y56={"NS","NA"}),0,IF(AB152&lt;=$Y56,0,1))</f>
        <v>0</v>
      </c>
      <c r="AR152" cm="1">
        <f t="array" ref="AR152">IF(OR(AC152={"NS","NA"},$Y56={"NS","NA"}),0,IF(AC152&lt;=$Y56,0,1))</f>
        <v>0</v>
      </c>
      <c r="AS152" cm="1">
        <f t="array" ref="AS152">IF(OR(AD152={"NS","NA"},$Y56={"NS","NA"}),0,IF(AD152&lt;=$Y56,0,1))</f>
        <v>0</v>
      </c>
      <c r="AT152" s="22"/>
      <c r="AU152" s="22"/>
      <c r="AV152" s="22"/>
      <c r="AW152" s="22"/>
      <c r="AX152" s="22"/>
      <c r="AY152" s="22"/>
      <c r="AZ152" s="22"/>
      <c r="BA152" s="22"/>
      <c r="BB152" s="22"/>
      <c r="BC152" s="22"/>
      <c r="BD152" cm="1">
        <f t="array" ref="BD152">IF(AND(U152&gt;0,U152&lt;&gt;{"NS","NA"},SUM(V152:AD152)=0),1,0)</f>
        <v>0</v>
      </c>
      <c r="BE152">
        <f t="shared" si="1"/>
        <v>0</v>
      </c>
    </row>
    <row r="153" spans="1:57" customFormat="1" ht="24" customHeight="1">
      <c r="A153" s="195"/>
      <c r="B153" s="196"/>
      <c r="C153" s="433"/>
      <c r="D153" s="472"/>
      <c r="E153" s="472"/>
      <c r="F153" s="472"/>
      <c r="G153" s="470" t="s">
        <v>5139</v>
      </c>
      <c r="H153" s="470"/>
      <c r="I153" s="471" t="s">
        <v>5140</v>
      </c>
      <c r="J153" s="471"/>
      <c r="K153" s="471"/>
      <c r="L153" s="471"/>
      <c r="M153" s="471"/>
      <c r="N153" s="471"/>
      <c r="O153" s="471"/>
      <c r="P153" s="471"/>
      <c r="Q153" s="471"/>
      <c r="R153" s="471"/>
      <c r="S153" s="471"/>
      <c r="T153" s="471"/>
      <c r="U153" s="1"/>
      <c r="V153" s="1"/>
      <c r="W153" s="1"/>
      <c r="X153" s="1"/>
      <c r="Y153" s="1"/>
      <c r="Z153" s="1"/>
      <c r="AA153" s="1"/>
      <c r="AB153" s="1"/>
      <c r="AC153" s="1"/>
      <c r="AD153" s="1"/>
      <c r="AF153" s="22"/>
      <c r="AI153" s="22"/>
      <c r="AJ153" cm="1">
        <f t="array" ref="AJ153">IF(OR(U153={"NS","NA"},Y57={"NS","NA"}),0,IF(U153&gt;=Y57,0,1))</f>
        <v>0</v>
      </c>
      <c r="AK153" cm="1">
        <f t="array" ref="AK153">IF(OR(V153={"NS","NA"},$Y57={"NS","NA"}),0,IF(V153&lt;=$Y57,0,1))</f>
        <v>0</v>
      </c>
      <c r="AL153" cm="1">
        <f t="array" ref="AL153">IF(OR(W153={"NS","NA"},$Y57={"NS","NA"}),0,IF(W153&lt;=$Y57,0,1))</f>
        <v>0</v>
      </c>
      <c r="AM153" cm="1">
        <f t="array" ref="AM153">IF(OR(X153={"NS","NA"},$Y57={"NS","NA"}),0,IF(X153&lt;=$Y57,0,1))</f>
        <v>0</v>
      </c>
      <c r="AN153" cm="1">
        <f t="array" ref="AN153">IF(OR(Y153={"NS","NA"},$Y57={"NS","NA"}),0,IF(Y153&lt;=$Y57,0,1))</f>
        <v>0</v>
      </c>
      <c r="AO153" cm="1">
        <f t="array" ref="AO153">IF(OR(Z153={"NS","NA"},$Y57={"NS","NA"}),0,IF(Z153&lt;=$Y57,0,1))</f>
        <v>0</v>
      </c>
      <c r="AP153" cm="1">
        <f t="array" ref="AP153">IF(OR(AA153={"NS","NA"},$Y57={"NS","NA"}),0,IF(AA153&lt;=$Y57,0,1))</f>
        <v>0</v>
      </c>
      <c r="AQ153" cm="1">
        <f t="array" ref="AQ153">IF(OR(AB153={"NS","NA"},$Y57={"NS","NA"}),0,IF(AB153&lt;=$Y57,0,1))</f>
        <v>0</v>
      </c>
      <c r="AR153" cm="1">
        <f t="array" ref="AR153">IF(OR(AC153={"NS","NA"},$Y57={"NS","NA"}),0,IF(AC153&lt;=$Y57,0,1))</f>
        <v>0</v>
      </c>
      <c r="AS153" cm="1">
        <f t="array" ref="AS153">IF(OR(AD153={"NS","NA"},$Y57={"NS","NA"}),0,IF(AD153&lt;=$Y57,0,1))</f>
        <v>0</v>
      </c>
      <c r="AT153" s="22"/>
      <c r="AU153" s="22"/>
      <c r="AV153" s="22"/>
      <c r="AW153" s="22"/>
      <c r="AX153" s="22"/>
      <c r="AY153" s="22"/>
      <c r="AZ153" s="22"/>
      <c r="BA153" s="22"/>
      <c r="BB153" s="22"/>
      <c r="BC153" s="22"/>
      <c r="BD153" cm="1">
        <f t="array" ref="BD153">IF(AND(U153&gt;0,U153&lt;&gt;{"NS","NA"},SUM(V153:AD153)=0),1,0)</f>
        <v>0</v>
      </c>
      <c r="BE153">
        <f t="shared" si="1"/>
        <v>0</v>
      </c>
    </row>
    <row r="154" spans="1:57" customFormat="1" ht="14.25">
      <c r="A154" s="195"/>
      <c r="B154" s="196"/>
      <c r="C154" s="433"/>
      <c r="D154" s="472"/>
      <c r="E154" s="472"/>
      <c r="F154" s="472"/>
      <c r="G154" s="470" t="s">
        <v>5141</v>
      </c>
      <c r="H154" s="470"/>
      <c r="I154" s="471" t="s">
        <v>5142</v>
      </c>
      <c r="J154" s="471"/>
      <c r="K154" s="471"/>
      <c r="L154" s="471"/>
      <c r="M154" s="471"/>
      <c r="N154" s="471"/>
      <c r="O154" s="471"/>
      <c r="P154" s="471"/>
      <c r="Q154" s="471"/>
      <c r="R154" s="471"/>
      <c r="S154" s="471"/>
      <c r="T154" s="471"/>
      <c r="U154" s="1"/>
      <c r="V154" s="1"/>
      <c r="W154" s="1"/>
      <c r="X154" s="1"/>
      <c r="Y154" s="1"/>
      <c r="Z154" s="1"/>
      <c r="AA154" s="1"/>
      <c r="AB154" s="1"/>
      <c r="AC154" s="1"/>
      <c r="AD154" s="1"/>
      <c r="AF154" s="22"/>
      <c r="AI154" s="22"/>
      <c r="AJ154" cm="1">
        <f t="array" ref="AJ154">IF(OR(U154={"NS","NA"},Y58={"NS","NA"}),0,IF(U154&gt;=Y58,0,1))</f>
        <v>0</v>
      </c>
      <c r="AK154" cm="1">
        <f t="array" ref="AK154">IF(OR(V154={"NS","NA"},$Y58={"NS","NA"}),0,IF(V154&lt;=$Y58,0,1))</f>
        <v>0</v>
      </c>
      <c r="AL154" cm="1">
        <f t="array" ref="AL154">IF(OR(W154={"NS","NA"},$Y58={"NS","NA"}),0,IF(W154&lt;=$Y58,0,1))</f>
        <v>0</v>
      </c>
      <c r="AM154" cm="1">
        <f t="array" ref="AM154">IF(OR(X154={"NS","NA"},$Y58={"NS","NA"}),0,IF(X154&lt;=$Y58,0,1))</f>
        <v>0</v>
      </c>
      <c r="AN154" cm="1">
        <f t="array" ref="AN154">IF(OR(Y154={"NS","NA"},$Y58={"NS","NA"}),0,IF(Y154&lt;=$Y58,0,1))</f>
        <v>0</v>
      </c>
      <c r="AO154" cm="1">
        <f t="array" ref="AO154">IF(OR(Z154={"NS","NA"},$Y58={"NS","NA"}),0,IF(Z154&lt;=$Y58,0,1))</f>
        <v>0</v>
      </c>
      <c r="AP154" cm="1">
        <f t="array" ref="AP154">IF(OR(AA154={"NS","NA"},$Y58={"NS","NA"}),0,IF(AA154&lt;=$Y58,0,1))</f>
        <v>0</v>
      </c>
      <c r="AQ154" cm="1">
        <f t="array" ref="AQ154">IF(OR(AB154={"NS","NA"},$Y58={"NS","NA"}),0,IF(AB154&lt;=$Y58,0,1))</f>
        <v>0</v>
      </c>
      <c r="AR154" cm="1">
        <f t="array" ref="AR154">IF(OR(AC154={"NS","NA"},$Y58={"NS","NA"}),0,IF(AC154&lt;=$Y58,0,1))</f>
        <v>0</v>
      </c>
      <c r="AS154" cm="1">
        <f t="array" ref="AS154">IF(OR(AD154={"NS","NA"},$Y58={"NS","NA"}),0,IF(AD154&lt;=$Y58,0,1))</f>
        <v>0</v>
      </c>
      <c r="AT154" s="22"/>
      <c r="AU154" s="22"/>
      <c r="AV154" s="22"/>
      <c r="AW154" s="22"/>
      <c r="AX154" s="22"/>
      <c r="AY154" s="22"/>
      <c r="AZ154" s="22"/>
      <c r="BA154" s="22"/>
      <c r="BB154" s="22"/>
      <c r="BC154" s="22"/>
      <c r="BD154" cm="1">
        <f t="array" ref="BD154">IF(AND(U154&gt;0,U154&lt;&gt;{"NS","NA"},SUM(V154:AD154)=0),1,0)</f>
        <v>0</v>
      </c>
      <c r="BE154">
        <f t="shared" si="1"/>
        <v>0</v>
      </c>
    </row>
    <row r="155" spans="1:57" customFormat="1" ht="24" customHeight="1">
      <c r="A155" s="195"/>
      <c r="B155" s="196"/>
      <c r="C155" s="433" t="s">
        <v>5143</v>
      </c>
      <c r="D155" s="472" t="s">
        <v>5144</v>
      </c>
      <c r="E155" s="472"/>
      <c r="F155" s="472"/>
      <c r="G155" s="470" t="s">
        <v>5145</v>
      </c>
      <c r="H155" s="470"/>
      <c r="I155" s="471" t="s">
        <v>5146</v>
      </c>
      <c r="J155" s="471"/>
      <c r="K155" s="471"/>
      <c r="L155" s="471"/>
      <c r="M155" s="471"/>
      <c r="N155" s="471"/>
      <c r="O155" s="471"/>
      <c r="P155" s="471"/>
      <c r="Q155" s="471"/>
      <c r="R155" s="471"/>
      <c r="S155" s="471"/>
      <c r="T155" s="471"/>
      <c r="U155" s="1"/>
      <c r="V155" s="1"/>
      <c r="W155" s="1"/>
      <c r="X155" s="1"/>
      <c r="Y155" s="1"/>
      <c r="Z155" s="1"/>
      <c r="AA155" s="1"/>
      <c r="AB155" s="1"/>
      <c r="AC155" s="1"/>
      <c r="AD155" s="1"/>
      <c r="AF155" s="22"/>
      <c r="AI155" s="22"/>
      <c r="AJ155" cm="1">
        <f t="array" ref="AJ155">IF(OR(U155={"NS","NA"},Y59={"NS","NA"}),0,IF(U155&gt;=Y59,0,1))</f>
        <v>0</v>
      </c>
      <c r="AK155" cm="1">
        <f t="array" ref="AK155">IF(OR(V155={"NS","NA"},$Y59={"NS","NA"}),0,IF(V155&lt;=$Y59,0,1))</f>
        <v>0</v>
      </c>
      <c r="AL155" cm="1">
        <f t="array" ref="AL155">IF(OR(W155={"NS","NA"},$Y59={"NS","NA"}),0,IF(W155&lt;=$Y59,0,1))</f>
        <v>0</v>
      </c>
      <c r="AM155" cm="1">
        <f t="array" ref="AM155">IF(OR(X155={"NS","NA"},$Y59={"NS","NA"}),0,IF(X155&lt;=$Y59,0,1))</f>
        <v>0</v>
      </c>
      <c r="AN155" cm="1">
        <f t="array" ref="AN155">IF(OR(Y155={"NS","NA"},$Y59={"NS","NA"}),0,IF(Y155&lt;=$Y59,0,1))</f>
        <v>0</v>
      </c>
      <c r="AO155" cm="1">
        <f t="array" ref="AO155">IF(OR(Z155={"NS","NA"},$Y59={"NS","NA"}),0,IF(Z155&lt;=$Y59,0,1))</f>
        <v>0</v>
      </c>
      <c r="AP155" cm="1">
        <f t="array" ref="AP155">IF(OR(AA155={"NS","NA"},$Y59={"NS","NA"}),0,IF(AA155&lt;=$Y59,0,1))</f>
        <v>0</v>
      </c>
      <c r="AQ155" cm="1">
        <f t="array" ref="AQ155">IF(OR(AB155={"NS","NA"},$Y59={"NS","NA"}),0,IF(AB155&lt;=$Y59,0,1))</f>
        <v>0</v>
      </c>
      <c r="AR155" cm="1">
        <f t="array" ref="AR155">IF(OR(AC155={"NS","NA"},$Y59={"NS","NA"}),0,IF(AC155&lt;=$Y59,0,1))</f>
        <v>0</v>
      </c>
      <c r="AS155" cm="1">
        <f t="array" ref="AS155">IF(OR(AD155={"NS","NA"},$Y59={"NS","NA"}),0,IF(AD155&lt;=$Y59,0,1))</f>
        <v>0</v>
      </c>
      <c r="AT155" s="22"/>
      <c r="AU155" s="22"/>
      <c r="AV155" s="22"/>
      <c r="AW155" s="22"/>
      <c r="AX155" s="22"/>
      <c r="AY155" s="22"/>
      <c r="AZ155" s="22"/>
      <c r="BA155" s="22"/>
      <c r="BB155" s="22"/>
      <c r="BC155" s="22"/>
      <c r="BD155" cm="1">
        <f t="array" ref="BD155">IF(AND(U155&gt;0,U155&lt;&gt;{"NS","NA"},SUM(V155:AD155)=0),1,0)</f>
        <v>0</v>
      </c>
      <c r="BE155">
        <f t="shared" si="1"/>
        <v>0</v>
      </c>
    </row>
    <row r="156" spans="1:57" customFormat="1" ht="14.25">
      <c r="A156" s="195"/>
      <c r="B156" s="196"/>
      <c r="C156" s="433"/>
      <c r="D156" s="472"/>
      <c r="E156" s="472"/>
      <c r="F156" s="472"/>
      <c r="G156" s="470" t="s">
        <v>5147</v>
      </c>
      <c r="H156" s="470"/>
      <c r="I156" s="471" t="s">
        <v>5148</v>
      </c>
      <c r="J156" s="471"/>
      <c r="K156" s="471"/>
      <c r="L156" s="471"/>
      <c r="M156" s="471"/>
      <c r="N156" s="471"/>
      <c r="O156" s="471"/>
      <c r="P156" s="471"/>
      <c r="Q156" s="471"/>
      <c r="R156" s="471"/>
      <c r="S156" s="471"/>
      <c r="T156" s="471"/>
      <c r="U156" s="1"/>
      <c r="V156" s="1"/>
      <c r="W156" s="1"/>
      <c r="X156" s="1"/>
      <c r="Y156" s="1"/>
      <c r="Z156" s="1"/>
      <c r="AA156" s="1"/>
      <c r="AB156" s="1"/>
      <c r="AC156" s="1"/>
      <c r="AD156" s="1"/>
      <c r="AF156" s="22"/>
      <c r="AI156" s="22"/>
      <c r="AJ156" cm="1">
        <f t="array" ref="AJ156">IF(OR(U156={"NS","NA"},Y60={"NS","NA"}),0,IF(U156&gt;=Y60,0,1))</f>
        <v>0</v>
      </c>
      <c r="AK156" cm="1">
        <f t="array" ref="AK156">IF(OR(V156={"NS","NA"},$Y60={"NS","NA"}),0,IF(V156&lt;=$Y60,0,1))</f>
        <v>0</v>
      </c>
      <c r="AL156" cm="1">
        <f t="array" ref="AL156">IF(OR(W156={"NS","NA"},$Y60={"NS","NA"}),0,IF(W156&lt;=$Y60,0,1))</f>
        <v>0</v>
      </c>
      <c r="AM156" cm="1">
        <f t="array" ref="AM156">IF(OR(X156={"NS","NA"},$Y60={"NS","NA"}),0,IF(X156&lt;=$Y60,0,1))</f>
        <v>0</v>
      </c>
      <c r="AN156" cm="1">
        <f t="array" ref="AN156">IF(OR(Y156={"NS","NA"},$Y60={"NS","NA"}),0,IF(Y156&lt;=$Y60,0,1))</f>
        <v>0</v>
      </c>
      <c r="AO156" cm="1">
        <f t="array" ref="AO156">IF(OR(Z156={"NS","NA"},$Y60={"NS","NA"}),0,IF(Z156&lt;=$Y60,0,1))</f>
        <v>0</v>
      </c>
      <c r="AP156" cm="1">
        <f t="array" ref="AP156">IF(OR(AA156={"NS","NA"},$Y60={"NS","NA"}),0,IF(AA156&lt;=$Y60,0,1))</f>
        <v>0</v>
      </c>
      <c r="AQ156" cm="1">
        <f t="array" ref="AQ156">IF(OR(AB156={"NS","NA"},$Y60={"NS","NA"}),0,IF(AB156&lt;=$Y60,0,1))</f>
        <v>0</v>
      </c>
      <c r="AR156" cm="1">
        <f t="array" ref="AR156">IF(OR(AC156={"NS","NA"},$Y60={"NS","NA"}),0,IF(AC156&lt;=$Y60,0,1))</f>
        <v>0</v>
      </c>
      <c r="AS156" cm="1">
        <f t="array" ref="AS156">IF(OR(AD156={"NS","NA"},$Y60={"NS","NA"}),0,IF(AD156&lt;=$Y60,0,1))</f>
        <v>0</v>
      </c>
      <c r="AT156" s="22"/>
      <c r="AU156" s="22"/>
      <c r="AV156" s="22"/>
      <c r="AW156" s="22"/>
      <c r="AX156" s="22"/>
      <c r="AY156" s="22"/>
      <c r="AZ156" s="22"/>
      <c r="BA156" s="22"/>
      <c r="BB156" s="22"/>
      <c r="BC156" s="22"/>
      <c r="BD156" cm="1">
        <f t="array" ref="BD156">IF(AND(U156&gt;0,U156&lt;&gt;{"NS","NA"},SUM(V156:AD156)=0),1,0)</f>
        <v>0</v>
      </c>
      <c r="BE156">
        <f t="shared" si="1"/>
        <v>0</v>
      </c>
    </row>
    <row r="157" spans="1:57" customFormat="1" ht="24" customHeight="1">
      <c r="A157" s="195"/>
      <c r="B157" s="196"/>
      <c r="C157" s="433"/>
      <c r="D157" s="472"/>
      <c r="E157" s="472"/>
      <c r="F157" s="472"/>
      <c r="G157" s="470" t="s">
        <v>5149</v>
      </c>
      <c r="H157" s="470"/>
      <c r="I157" s="471" t="s">
        <v>5150</v>
      </c>
      <c r="J157" s="471"/>
      <c r="K157" s="471"/>
      <c r="L157" s="471"/>
      <c r="M157" s="471"/>
      <c r="N157" s="471"/>
      <c r="O157" s="471"/>
      <c r="P157" s="471"/>
      <c r="Q157" s="471"/>
      <c r="R157" s="471"/>
      <c r="S157" s="471"/>
      <c r="T157" s="471"/>
      <c r="U157" s="1"/>
      <c r="V157" s="1"/>
      <c r="W157" s="1"/>
      <c r="X157" s="1"/>
      <c r="Y157" s="1"/>
      <c r="Z157" s="1"/>
      <c r="AA157" s="1"/>
      <c r="AB157" s="1"/>
      <c r="AC157" s="1"/>
      <c r="AD157" s="1"/>
      <c r="AF157" s="22"/>
      <c r="AI157" s="22"/>
      <c r="AJ157" cm="1">
        <f t="array" ref="AJ157">IF(OR(U157={"NS","NA"},Y61={"NS","NA"}),0,IF(U157&gt;=Y61,0,1))</f>
        <v>0</v>
      </c>
      <c r="AK157" cm="1">
        <f t="array" ref="AK157">IF(OR(V157={"NS","NA"},$Y61={"NS","NA"}),0,IF(V157&lt;=$Y61,0,1))</f>
        <v>0</v>
      </c>
      <c r="AL157" cm="1">
        <f t="array" ref="AL157">IF(OR(W157={"NS","NA"},$Y61={"NS","NA"}),0,IF(W157&lt;=$Y61,0,1))</f>
        <v>0</v>
      </c>
      <c r="AM157" cm="1">
        <f t="array" ref="AM157">IF(OR(X157={"NS","NA"},$Y61={"NS","NA"}),0,IF(X157&lt;=$Y61,0,1))</f>
        <v>0</v>
      </c>
      <c r="AN157" cm="1">
        <f t="array" ref="AN157">IF(OR(Y157={"NS","NA"},$Y61={"NS","NA"}),0,IF(Y157&lt;=$Y61,0,1))</f>
        <v>0</v>
      </c>
      <c r="AO157" cm="1">
        <f t="array" ref="AO157">IF(OR(Z157={"NS","NA"},$Y61={"NS","NA"}),0,IF(Z157&lt;=$Y61,0,1))</f>
        <v>0</v>
      </c>
      <c r="AP157" cm="1">
        <f t="array" ref="AP157">IF(OR(AA157={"NS","NA"},$Y61={"NS","NA"}),0,IF(AA157&lt;=$Y61,0,1))</f>
        <v>0</v>
      </c>
      <c r="AQ157" cm="1">
        <f t="array" ref="AQ157">IF(OR(AB157={"NS","NA"},$Y61={"NS","NA"}),0,IF(AB157&lt;=$Y61,0,1))</f>
        <v>0</v>
      </c>
      <c r="AR157" cm="1">
        <f t="array" ref="AR157">IF(OR(AC157={"NS","NA"},$Y61={"NS","NA"}),0,IF(AC157&lt;=$Y61,0,1))</f>
        <v>0</v>
      </c>
      <c r="AS157" cm="1">
        <f t="array" ref="AS157">IF(OR(AD157={"NS","NA"},$Y61={"NS","NA"}),0,IF(AD157&lt;=$Y61,0,1))</f>
        <v>0</v>
      </c>
      <c r="AT157" s="22"/>
      <c r="AU157" s="22"/>
      <c r="AV157" s="22"/>
      <c r="AW157" s="22"/>
      <c r="AX157" s="22"/>
      <c r="AY157" s="22"/>
      <c r="AZ157" s="22"/>
      <c r="BA157" s="22"/>
      <c r="BB157" s="22"/>
      <c r="BC157" s="22"/>
      <c r="BD157" cm="1">
        <f t="array" ref="BD157">IF(AND(U157&gt;0,U157&lt;&gt;{"NS","NA"},SUM(V157:AD157)=0),1,0)</f>
        <v>0</v>
      </c>
      <c r="BE157">
        <f t="shared" si="1"/>
        <v>0</v>
      </c>
    </row>
    <row r="158" spans="1:57" customFormat="1" ht="24" customHeight="1">
      <c r="A158" s="195"/>
      <c r="B158" s="196"/>
      <c r="C158" s="433"/>
      <c r="D158" s="472"/>
      <c r="E158" s="472"/>
      <c r="F158" s="472"/>
      <c r="G158" s="470" t="s">
        <v>5151</v>
      </c>
      <c r="H158" s="470"/>
      <c r="I158" s="471" t="s">
        <v>5152</v>
      </c>
      <c r="J158" s="471"/>
      <c r="K158" s="471"/>
      <c r="L158" s="471"/>
      <c r="M158" s="471"/>
      <c r="N158" s="471"/>
      <c r="O158" s="471"/>
      <c r="P158" s="471"/>
      <c r="Q158" s="471"/>
      <c r="R158" s="471"/>
      <c r="S158" s="471"/>
      <c r="T158" s="471"/>
      <c r="U158" s="1"/>
      <c r="V158" s="1"/>
      <c r="W158" s="1"/>
      <c r="X158" s="1"/>
      <c r="Y158" s="1"/>
      <c r="Z158" s="1"/>
      <c r="AA158" s="1"/>
      <c r="AB158" s="1"/>
      <c r="AC158" s="1"/>
      <c r="AD158" s="1"/>
      <c r="AF158" s="22"/>
      <c r="AI158" s="22"/>
      <c r="AJ158" cm="1">
        <f t="array" ref="AJ158">IF(OR(U158={"NS","NA"},Y62={"NS","NA"}),0,IF(U158&gt;=Y62,0,1))</f>
        <v>0</v>
      </c>
      <c r="AK158" cm="1">
        <f t="array" ref="AK158">IF(OR(V158={"NS","NA"},$Y62={"NS","NA"}),0,IF(V158&lt;=$Y62,0,1))</f>
        <v>0</v>
      </c>
      <c r="AL158" cm="1">
        <f t="array" ref="AL158">IF(OR(W158={"NS","NA"},$Y62={"NS","NA"}),0,IF(W158&lt;=$Y62,0,1))</f>
        <v>0</v>
      </c>
      <c r="AM158" cm="1">
        <f t="array" ref="AM158">IF(OR(X158={"NS","NA"},$Y62={"NS","NA"}),0,IF(X158&lt;=$Y62,0,1))</f>
        <v>0</v>
      </c>
      <c r="AN158" cm="1">
        <f t="array" ref="AN158">IF(OR(Y158={"NS","NA"},$Y62={"NS","NA"}),0,IF(Y158&lt;=$Y62,0,1))</f>
        <v>0</v>
      </c>
      <c r="AO158" cm="1">
        <f t="array" ref="AO158">IF(OR(Z158={"NS","NA"},$Y62={"NS","NA"}),0,IF(Z158&lt;=$Y62,0,1))</f>
        <v>0</v>
      </c>
      <c r="AP158" cm="1">
        <f t="array" ref="AP158">IF(OR(AA158={"NS","NA"},$Y62={"NS","NA"}),0,IF(AA158&lt;=$Y62,0,1))</f>
        <v>0</v>
      </c>
      <c r="AQ158" cm="1">
        <f t="array" ref="AQ158">IF(OR(AB158={"NS","NA"},$Y62={"NS","NA"}),0,IF(AB158&lt;=$Y62,0,1))</f>
        <v>0</v>
      </c>
      <c r="AR158" cm="1">
        <f t="array" ref="AR158">IF(OR(AC158={"NS","NA"},$Y62={"NS","NA"}),0,IF(AC158&lt;=$Y62,0,1))</f>
        <v>0</v>
      </c>
      <c r="AS158" cm="1">
        <f t="array" ref="AS158">IF(OR(AD158={"NS","NA"},$Y62={"NS","NA"}),0,IF(AD158&lt;=$Y62,0,1))</f>
        <v>0</v>
      </c>
      <c r="AT158" s="22"/>
      <c r="AU158" s="22"/>
      <c r="AV158" s="22"/>
      <c r="AW158" s="22"/>
      <c r="AX158" s="22"/>
      <c r="AY158" s="22"/>
      <c r="AZ158" s="22"/>
      <c r="BA158" s="22"/>
      <c r="BB158" s="22"/>
      <c r="BC158" s="22"/>
      <c r="BD158" cm="1">
        <f t="array" ref="BD158">IF(AND(U158&gt;0,U158&lt;&gt;{"NS","NA"},SUM(V158:AD158)=0),1,0)</f>
        <v>0</v>
      </c>
      <c r="BE158">
        <f t="shared" si="1"/>
        <v>0</v>
      </c>
    </row>
    <row r="159" spans="1:57" customFormat="1" ht="24" customHeight="1">
      <c r="A159" s="195"/>
      <c r="B159" s="196"/>
      <c r="C159" s="433"/>
      <c r="D159" s="472"/>
      <c r="E159" s="472"/>
      <c r="F159" s="472"/>
      <c r="G159" s="470" t="s">
        <v>5153</v>
      </c>
      <c r="H159" s="470"/>
      <c r="I159" s="471" t="s">
        <v>5154</v>
      </c>
      <c r="J159" s="471"/>
      <c r="K159" s="471"/>
      <c r="L159" s="471"/>
      <c r="M159" s="471"/>
      <c r="N159" s="471"/>
      <c r="O159" s="471"/>
      <c r="P159" s="471"/>
      <c r="Q159" s="471"/>
      <c r="R159" s="471"/>
      <c r="S159" s="471"/>
      <c r="T159" s="471"/>
      <c r="U159" s="1"/>
      <c r="V159" s="1"/>
      <c r="W159" s="1"/>
      <c r="X159" s="1"/>
      <c r="Y159" s="1"/>
      <c r="Z159" s="1"/>
      <c r="AA159" s="1"/>
      <c r="AB159" s="1"/>
      <c r="AC159" s="1"/>
      <c r="AD159" s="1"/>
      <c r="AF159" s="22"/>
      <c r="AI159" s="22"/>
      <c r="AJ159" cm="1">
        <f t="array" ref="AJ159">IF(OR(U159={"NS","NA"},Y63={"NS","NA"}),0,IF(U159&gt;=Y63,0,1))</f>
        <v>0</v>
      </c>
      <c r="AK159" cm="1">
        <f t="array" ref="AK159">IF(OR(V159={"NS","NA"},$Y63={"NS","NA"}),0,IF(V159&lt;=$Y63,0,1))</f>
        <v>0</v>
      </c>
      <c r="AL159" cm="1">
        <f t="array" ref="AL159">IF(OR(W159={"NS","NA"},$Y63={"NS","NA"}),0,IF(W159&lt;=$Y63,0,1))</f>
        <v>0</v>
      </c>
      <c r="AM159" cm="1">
        <f t="array" ref="AM159">IF(OR(X159={"NS","NA"},$Y63={"NS","NA"}),0,IF(X159&lt;=$Y63,0,1))</f>
        <v>0</v>
      </c>
      <c r="AN159" cm="1">
        <f t="array" ref="AN159">IF(OR(Y159={"NS","NA"},$Y63={"NS","NA"}),0,IF(Y159&lt;=$Y63,0,1))</f>
        <v>0</v>
      </c>
      <c r="AO159" cm="1">
        <f t="array" ref="AO159">IF(OR(Z159={"NS","NA"},$Y63={"NS","NA"}),0,IF(Z159&lt;=$Y63,0,1))</f>
        <v>0</v>
      </c>
      <c r="AP159" cm="1">
        <f t="array" ref="AP159">IF(OR(AA159={"NS","NA"},$Y63={"NS","NA"}),0,IF(AA159&lt;=$Y63,0,1))</f>
        <v>0</v>
      </c>
      <c r="AQ159" cm="1">
        <f t="array" ref="AQ159">IF(OR(AB159={"NS","NA"},$Y63={"NS","NA"}),0,IF(AB159&lt;=$Y63,0,1))</f>
        <v>0</v>
      </c>
      <c r="AR159" cm="1">
        <f t="array" ref="AR159">IF(OR(AC159={"NS","NA"},$Y63={"NS","NA"}),0,IF(AC159&lt;=$Y63,0,1))</f>
        <v>0</v>
      </c>
      <c r="AS159" cm="1">
        <f t="array" ref="AS159">IF(OR(AD159={"NS","NA"},$Y63={"NS","NA"}),0,IF(AD159&lt;=$Y63,0,1))</f>
        <v>0</v>
      </c>
      <c r="AT159" s="22"/>
      <c r="AU159" s="22"/>
      <c r="AV159" s="22"/>
      <c r="AW159" s="22"/>
      <c r="AX159" s="22"/>
      <c r="AY159" s="22"/>
      <c r="AZ159" s="22"/>
      <c r="BA159" s="22"/>
      <c r="BB159" s="22"/>
      <c r="BC159" s="22"/>
      <c r="BD159" cm="1">
        <f t="array" ref="BD159">IF(AND(U159&gt;0,U159&lt;&gt;{"NS","NA"},SUM(V159:AD159)=0),1,0)</f>
        <v>0</v>
      </c>
      <c r="BE159">
        <f t="shared" si="1"/>
        <v>0</v>
      </c>
    </row>
    <row r="160" spans="1:57" customFormat="1" ht="24" customHeight="1">
      <c r="A160" s="195"/>
      <c r="B160" s="196"/>
      <c r="C160" s="433"/>
      <c r="D160" s="472"/>
      <c r="E160" s="472"/>
      <c r="F160" s="472"/>
      <c r="G160" s="470" t="s">
        <v>5155</v>
      </c>
      <c r="H160" s="470"/>
      <c r="I160" s="471" t="s">
        <v>5156</v>
      </c>
      <c r="J160" s="471"/>
      <c r="K160" s="471"/>
      <c r="L160" s="471"/>
      <c r="M160" s="471"/>
      <c r="N160" s="471"/>
      <c r="O160" s="471"/>
      <c r="P160" s="471"/>
      <c r="Q160" s="471"/>
      <c r="R160" s="471"/>
      <c r="S160" s="471"/>
      <c r="T160" s="471"/>
      <c r="U160" s="1"/>
      <c r="V160" s="1"/>
      <c r="W160" s="1"/>
      <c r="X160" s="1"/>
      <c r="Y160" s="1"/>
      <c r="Z160" s="1"/>
      <c r="AA160" s="1"/>
      <c r="AB160" s="1"/>
      <c r="AC160" s="1"/>
      <c r="AD160" s="1"/>
      <c r="AF160" s="22"/>
      <c r="AI160" s="22"/>
      <c r="AJ160" cm="1">
        <f t="array" ref="AJ160">IF(OR(U160={"NS","NA"},Y64={"NS","NA"}),0,IF(U160&gt;=Y64,0,1))</f>
        <v>0</v>
      </c>
      <c r="AK160" cm="1">
        <f t="array" ref="AK160">IF(OR(V160={"NS","NA"},$Y64={"NS","NA"}),0,IF(V160&lt;=$Y64,0,1))</f>
        <v>0</v>
      </c>
      <c r="AL160" cm="1">
        <f t="array" ref="AL160">IF(OR(W160={"NS","NA"},$Y64={"NS","NA"}),0,IF(W160&lt;=$Y64,0,1))</f>
        <v>0</v>
      </c>
      <c r="AM160" cm="1">
        <f t="array" ref="AM160">IF(OR(X160={"NS","NA"},$Y64={"NS","NA"}),0,IF(X160&lt;=$Y64,0,1))</f>
        <v>0</v>
      </c>
      <c r="AN160" cm="1">
        <f t="array" ref="AN160">IF(OR(Y160={"NS","NA"},$Y64={"NS","NA"}),0,IF(Y160&lt;=$Y64,0,1))</f>
        <v>0</v>
      </c>
      <c r="AO160" cm="1">
        <f t="array" ref="AO160">IF(OR(Z160={"NS","NA"},$Y64={"NS","NA"}),0,IF(Z160&lt;=$Y64,0,1))</f>
        <v>0</v>
      </c>
      <c r="AP160" cm="1">
        <f t="array" ref="AP160">IF(OR(AA160={"NS","NA"},$Y64={"NS","NA"}),0,IF(AA160&lt;=$Y64,0,1))</f>
        <v>0</v>
      </c>
      <c r="AQ160" cm="1">
        <f t="array" ref="AQ160">IF(OR(AB160={"NS","NA"},$Y64={"NS","NA"}),0,IF(AB160&lt;=$Y64,0,1))</f>
        <v>0</v>
      </c>
      <c r="AR160" cm="1">
        <f t="array" ref="AR160">IF(OR(AC160={"NS","NA"},$Y64={"NS","NA"}),0,IF(AC160&lt;=$Y64,0,1))</f>
        <v>0</v>
      </c>
      <c r="AS160" cm="1">
        <f t="array" ref="AS160">IF(OR(AD160={"NS","NA"},$Y64={"NS","NA"}),0,IF(AD160&lt;=$Y64,0,1))</f>
        <v>0</v>
      </c>
      <c r="AT160" s="22"/>
      <c r="AU160" s="22"/>
      <c r="AV160" s="22"/>
      <c r="AW160" s="22"/>
      <c r="AX160" s="22"/>
      <c r="AY160" s="22"/>
      <c r="AZ160" s="22"/>
      <c r="BA160" s="22"/>
      <c r="BB160" s="22"/>
      <c r="BC160" s="22"/>
      <c r="BD160" cm="1">
        <f t="array" ref="BD160">IF(AND(U160&gt;0,U160&lt;&gt;{"NS","NA"},SUM(V160:AD160)=0),1,0)</f>
        <v>0</v>
      </c>
      <c r="BE160">
        <f t="shared" si="1"/>
        <v>0</v>
      </c>
    </row>
    <row r="161" spans="1:57" customFormat="1" ht="24" customHeight="1">
      <c r="A161" s="195"/>
      <c r="B161" s="196"/>
      <c r="C161" s="433"/>
      <c r="D161" s="472"/>
      <c r="E161" s="472"/>
      <c r="F161" s="472"/>
      <c r="G161" s="470" t="s">
        <v>5157</v>
      </c>
      <c r="H161" s="470"/>
      <c r="I161" s="471" t="s">
        <v>5158</v>
      </c>
      <c r="J161" s="471"/>
      <c r="K161" s="471"/>
      <c r="L161" s="471"/>
      <c r="M161" s="471"/>
      <c r="N161" s="471"/>
      <c r="O161" s="471"/>
      <c r="P161" s="471"/>
      <c r="Q161" s="471"/>
      <c r="R161" s="471"/>
      <c r="S161" s="471"/>
      <c r="T161" s="471"/>
      <c r="U161" s="1"/>
      <c r="V161" s="1"/>
      <c r="W161" s="1"/>
      <c r="X161" s="1"/>
      <c r="Y161" s="1"/>
      <c r="Z161" s="1"/>
      <c r="AA161" s="1"/>
      <c r="AB161" s="1"/>
      <c r="AC161" s="1"/>
      <c r="AD161" s="1"/>
      <c r="AF161" s="22"/>
      <c r="AI161" s="22"/>
      <c r="AJ161" cm="1">
        <f t="array" ref="AJ161">IF(OR(U161={"NS","NA"},Y65={"NS","NA"}),0,IF(U161&gt;=Y65,0,1))</f>
        <v>0</v>
      </c>
      <c r="AK161" cm="1">
        <f t="array" ref="AK161">IF(OR(V161={"NS","NA"},$Y65={"NS","NA"}),0,IF(V161&lt;=$Y65,0,1))</f>
        <v>0</v>
      </c>
      <c r="AL161" cm="1">
        <f t="array" ref="AL161">IF(OR(W161={"NS","NA"},$Y65={"NS","NA"}),0,IF(W161&lt;=$Y65,0,1))</f>
        <v>0</v>
      </c>
      <c r="AM161" cm="1">
        <f t="array" ref="AM161">IF(OR(X161={"NS","NA"},$Y65={"NS","NA"}),0,IF(X161&lt;=$Y65,0,1))</f>
        <v>0</v>
      </c>
      <c r="AN161" cm="1">
        <f t="array" ref="AN161">IF(OR(Y161={"NS","NA"},$Y65={"NS","NA"}),0,IF(Y161&lt;=$Y65,0,1))</f>
        <v>0</v>
      </c>
      <c r="AO161" cm="1">
        <f t="array" ref="AO161">IF(OR(Z161={"NS","NA"},$Y65={"NS","NA"}),0,IF(Z161&lt;=$Y65,0,1))</f>
        <v>0</v>
      </c>
      <c r="AP161" cm="1">
        <f t="array" ref="AP161">IF(OR(AA161={"NS","NA"},$Y65={"NS","NA"}),0,IF(AA161&lt;=$Y65,0,1))</f>
        <v>0</v>
      </c>
      <c r="AQ161" cm="1">
        <f t="array" ref="AQ161">IF(OR(AB161={"NS","NA"},$Y65={"NS","NA"}),0,IF(AB161&lt;=$Y65,0,1))</f>
        <v>0</v>
      </c>
      <c r="AR161" cm="1">
        <f t="array" ref="AR161">IF(OR(AC161={"NS","NA"},$Y65={"NS","NA"}),0,IF(AC161&lt;=$Y65,0,1))</f>
        <v>0</v>
      </c>
      <c r="AS161" cm="1">
        <f t="array" ref="AS161">IF(OR(AD161={"NS","NA"},$Y65={"NS","NA"}),0,IF(AD161&lt;=$Y65,0,1))</f>
        <v>0</v>
      </c>
      <c r="AT161" s="22"/>
      <c r="AU161" s="22"/>
      <c r="AV161" s="22"/>
      <c r="AW161" s="22"/>
      <c r="AX161" s="22"/>
      <c r="AY161" s="22"/>
      <c r="AZ161" s="22"/>
      <c r="BA161" s="22"/>
      <c r="BB161" s="22"/>
      <c r="BC161" s="22"/>
      <c r="BD161" cm="1">
        <f t="array" ref="BD161">IF(AND(U161&gt;0,U161&lt;&gt;{"NS","NA"},SUM(V161:AD161)=0),1,0)</f>
        <v>0</v>
      </c>
      <c r="BE161">
        <f t="shared" si="1"/>
        <v>0</v>
      </c>
    </row>
    <row r="162" spans="1:57" customFormat="1" ht="24" customHeight="1">
      <c r="A162" s="195"/>
      <c r="B162" s="196"/>
      <c r="C162" s="433"/>
      <c r="D162" s="472"/>
      <c r="E162" s="472"/>
      <c r="F162" s="472"/>
      <c r="G162" s="470" t="s">
        <v>5159</v>
      </c>
      <c r="H162" s="470"/>
      <c r="I162" s="471" t="s">
        <v>5160</v>
      </c>
      <c r="J162" s="471"/>
      <c r="K162" s="471"/>
      <c r="L162" s="471"/>
      <c r="M162" s="471"/>
      <c r="N162" s="471"/>
      <c r="O162" s="471"/>
      <c r="P162" s="471"/>
      <c r="Q162" s="471"/>
      <c r="R162" s="471"/>
      <c r="S162" s="471"/>
      <c r="T162" s="471"/>
      <c r="U162" s="1"/>
      <c r="V162" s="1"/>
      <c r="W162" s="1"/>
      <c r="X162" s="1"/>
      <c r="Y162" s="1"/>
      <c r="Z162" s="1"/>
      <c r="AA162" s="1"/>
      <c r="AB162" s="1"/>
      <c r="AC162" s="1"/>
      <c r="AD162" s="1"/>
      <c r="AF162" s="22"/>
      <c r="AI162" s="22"/>
      <c r="AJ162" cm="1">
        <f t="array" ref="AJ162">IF(OR(U162={"NS","NA"},Y66={"NS","NA"}),0,IF(U162&gt;=Y66,0,1))</f>
        <v>0</v>
      </c>
      <c r="AK162" cm="1">
        <f t="array" ref="AK162">IF(OR(V162={"NS","NA"},$Y66={"NS","NA"}),0,IF(V162&lt;=$Y66,0,1))</f>
        <v>0</v>
      </c>
      <c r="AL162" cm="1">
        <f t="array" ref="AL162">IF(OR(W162={"NS","NA"},$Y66={"NS","NA"}),0,IF(W162&lt;=$Y66,0,1))</f>
        <v>0</v>
      </c>
      <c r="AM162" cm="1">
        <f t="array" ref="AM162">IF(OR(X162={"NS","NA"},$Y66={"NS","NA"}),0,IF(X162&lt;=$Y66,0,1))</f>
        <v>0</v>
      </c>
      <c r="AN162" cm="1">
        <f t="array" ref="AN162">IF(OR(Y162={"NS","NA"},$Y66={"NS","NA"}),0,IF(Y162&lt;=$Y66,0,1))</f>
        <v>0</v>
      </c>
      <c r="AO162" cm="1">
        <f t="array" ref="AO162">IF(OR(Z162={"NS","NA"},$Y66={"NS","NA"}),0,IF(Z162&lt;=$Y66,0,1))</f>
        <v>0</v>
      </c>
      <c r="AP162" cm="1">
        <f t="array" ref="AP162">IF(OR(AA162={"NS","NA"},$Y66={"NS","NA"}),0,IF(AA162&lt;=$Y66,0,1))</f>
        <v>0</v>
      </c>
      <c r="AQ162" cm="1">
        <f t="array" ref="AQ162">IF(OR(AB162={"NS","NA"},$Y66={"NS","NA"}),0,IF(AB162&lt;=$Y66,0,1))</f>
        <v>0</v>
      </c>
      <c r="AR162" cm="1">
        <f t="array" ref="AR162">IF(OR(AC162={"NS","NA"},$Y66={"NS","NA"}),0,IF(AC162&lt;=$Y66,0,1))</f>
        <v>0</v>
      </c>
      <c r="AS162" cm="1">
        <f t="array" ref="AS162">IF(OR(AD162={"NS","NA"},$Y66={"NS","NA"}),0,IF(AD162&lt;=$Y66,0,1))</f>
        <v>0</v>
      </c>
      <c r="AT162" s="22"/>
      <c r="AU162" s="22"/>
      <c r="AV162" s="22"/>
      <c r="AW162" s="22"/>
      <c r="AX162" s="22"/>
      <c r="AY162" s="22"/>
      <c r="AZ162" s="22"/>
      <c r="BA162" s="22"/>
      <c r="BB162" s="22"/>
      <c r="BC162" s="22"/>
      <c r="BD162" cm="1">
        <f t="array" ref="BD162">IF(AND(U162&gt;0,U162&lt;&gt;{"NS","NA"},SUM(V162:AD162)=0),1,0)</f>
        <v>0</v>
      </c>
      <c r="BE162">
        <f t="shared" si="1"/>
        <v>0</v>
      </c>
    </row>
    <row r="163" spans="1:57" customFormat="1" ht="14.25">
      <c r="A163" s="195"/>
      <c r="B163" s="196"/>
      <c r="C163" s="433"/>
      <c r="D163" s="472"/>
      <c r="E163" s="472"/>
      <c r="F163" s="472"/>
      <c r="G163" s="470" t="s">
        <v>5161</v>
      </c>
      <c r="H163" s="470"/>
      <c r="I163" s="471" t="s">
        <v>5162</v>
      </c>
      <c r="J163" s="471"/>
      <c r="K163" s="471"/>
      <c r="L163" s="471"/>
      <c r="M163" s="471"/>
      <c r="N163" s="471"/>
      <c r="O163" s="471"/>
      <c r="P163" s="471"/>
      <c r="Q163" s="471"/>
      <c r="R163" s="471"/>
      <c r="S163" s="471"/>
      <c r="T163" s="471"/>
      <c r="U163" s="1"/>
      <c r="V163" s="1"/>
      <c r="W163" s="1"/>
      <c r="X163" s="1"/>
      <c r="Y163" s="1"/>
      <c r="Z163" s="1"/>
      <c r="AA163" s="1"/>
      <c r="AB163" s="1"/>
      <c r="AC163" s="1"/>
      <c r="AD163" s="1"/>
      <c r="AF163" s="22"/>
      <c r="AI163" s="22"/>
      <c r="AJ163" cm="1">
        <f t="array" ref="AJ163">IF(OR(U163={"NS","NA"},Y67={"NS","NA"}),0,IF(U163&gt;=Y67,0,1))</f>
        <v>0</v>
      </c>
      <c r="AK163" cm="1">
        <f t="array" ref="AK163">IF(OR(V163={"NS","NA"},$Y67={"NS","NA"}),0,IF(V163&lt;=$Y67,0,1))</f>
        <v>0</v>
      </c>
      <c r="AL163" cm="1">
        <f t="array" ref="AL163">IF(OR(W163={"NS","NA"},$Y67={"NS","NA"}),0,IF(W163&lt;=$Y67,0,1))</f>
        <v>0</v>
      </c>
      <c r="AM163" cm="1">
        <f t="array" ref="AM163">IF(OR(X163={"NS","NA"},$Y67={"NS","NA"}),0,IF(X163&lt;=$Y67,0,1))</f>
        <v>0</v>
      </c>
      <c r="AN163" cm="1">
        <f t="array" ref="AN163">IF(OR(Y163={"NS","NA"},$Y67={"NS","NA"}),0,IF(Y163&lt;=$Y67,0,1))</f>
        <v>0</v>
      </c>
      <c r="AO163" cm="1">
        <f t="array" ref="AO163">IF(OR(Z163={"NS","NA"},$Y67={"NS","NA"}),0,IF(Z163&lt;=$Y67,0,1))</f>
        <v>0</v>
      </c>
      <c r="AP163" cm="1">
        <f t="array" ref="AP163">IF(OR(AA163={"NS","NA"},$Y67={"NS","NA"}),0,IF(AA163&lt;=$Y67,0,1))</f>
        <v>0</v>
      </c>
      <c r="AQ163" cm="1">
        <f t="array" ref="AQ163">IF(OR(AB163={"NS","NA"},$Y67={"NS","NA"}),0,IF(AB163&lt;=$Y67,0,1))</f>
        <v>0</v>
      </c>
      <c r="AR163" cm="1">
        <f t="array" ref="AR163">IF(OR(AC163={"NS","NA"},$Y67={"NS","NA"}),0,IF(AC163&lt;=$Y67,0,1))</f>
        <v>0</v>
      </c>
      <c r="AS163" cm="1">
        <f t="array" ref="AS163">IF(OR(AD163={"NS","NA"},$Y67={"NS","NA"}),0,IF(AD163&lt;=$Y67,0,1))</f>
        <v>0</v>
      </c>
      <c r="AT163" s="22"/>
      <c r="AU163" s="22"/>
      <c r="AV163" s="22"/>
      <c r="AW163" s="22"/>
      <c r="AX163" s="22"/>
      <c r="AY163" s="22"/>
      <c r="AZ163" s="22"/>
      <c r="BA163" s="22"/>
      <c r="BB163" s="22"/>
      <c r="BC163" s="22"/>
      <c r="BD163" cm="1">
        <f t="array" ref="BD163">IF(AND(U163&gt;0,U163&lt;&gt;{"NS","NA"},SUM(V163:AD163)=0),1,0)</f>
        <v>0</v>
      </c>
      <c r="BE163">
        <f t="shared" si="1"/>
        <v>0</v>
      </c>
    </row>
    <row r="164" spans="1:57" customFormat="1" ht="14.25">
      <c r="A164" s="195"/>
      <c r="B164" s="196"/>
      <c r="C164" s="433"/>
      <c r="D164" s="472"/>
      <c r="E164" s="472"/>
      <c r="F164" s="472"/>
      <c r="G164" s="470" t="s">
        <v>5163</v>
      </c>
      <c r="H164" s="470"/>
      <c r="I164" s="471" t="s">
        <v>5164</v>
      </c>
      <c r="J164" s="471"/>
      <c r="K164" s="471"/>
      <c r="L164" s="471"/>
      <c r="M164" s="471"/>
      <c r="N164" s="471"/>
      <c r="O164" s="471"/>
      <c r="P164" s="471"/>
      <c r="Q164" s="471"/>
      <c r="R164" s="471"/>
      <c r="S164" s="471"/>
      <c r="T164" s="471"/>
      <c r="U164" s="1"/>
      <c r="V164" s="1"/>
      <c r="W164" s="1"/>
      <c r="X164" s="1"/>
      <c r="Y164" s="1"/>
      <c r="Z164" s="1"/>
      <c r="AA164" s="1"/>
      <c r="AB164" s="1"/>
      <c r="AC164" s="1"/>
      <c r="AD164" s="1"/>
      <c r="AF164" s="22"/>
      <c r="AI164" s="22"/>
      <c r="AJ164" cm="1">
        <f t="array" ref="AJ164">IF(OR(U164={"NS","NA"},Y68={"NS","NA"}),0,IF(U164&gt;=Y68,0,1))</f>
        <v>0</v>
      </c>
      <c r="AK164" cm="1">
        <f t="array" ref="AK164">IF(OR(V164={"NS","NA"},$Y68={"NS","NA"}),0,IF(V164&lt;=$Y68,0,1))</f>
        <v>0</v>
      </c>
      <c r="AL164" cm="1">
        <f t="array" ref="AL164">IF(OR(W164={"NS","NA"},$Y68={"NS","NA"}),0,IF(W164&lt;=$Y68,0,1))</f>
        <v>0</v>
      </c>
      <c r="AM164" cm="1">
        <f t="array" ref="AM164">IF(OR(X164={"NS","NA"},$Y68={"NS","NA"}),0,IF(X164&lt;=$Y68,0,1))</f>
        <v>0</v>
      </c>
      <c r="AN164" cm="1">
        <f t="array" ref="AN164">IF(OR(Y164={"NS","NA"},$Y68={"NS","NA"}),0,IF(Y164&lt;=$Y68,0,1))</f>
        <v>0</v>
      </c>
      <c r="AO164" cm="1">
        <f t="array" ref="AO164">IF(OR(Z164={"NS","NA"},$Y68={"NS","NA"}),0,IF(Z164&lt;=$Y68,0,1))</f>
        <v>0</v>
      </c>
      <c r="AP164" cm="1">
        <f t="array" ref="AP164">IF(OR(AA164={"NS","NA"},$Y68={"NS","NA"}),0,IF(AA164&lt;=$Y68,0,1))</f>
        <v>0</v>
      </c>
      <c r="AQ164" cm="1">
        <f t="array" ref="AQ164">IF(OR(AB164={"NS","NA"},$Y68={"NS","NA"}),0,IF(AB164&lt;=$Y68,0,1))</f>
        <v>0</v>
      </c>
      <c r="AR164" cm="1">
        <f t="array" ref="AR164">IF(OR(AC164={"NS","NA"},$Y68={"NS","NA"}),0,IF(AC164&lt;=$Y68,0,1))</f>
        <v>0</v>
      </c>
      <c r="AS164" cm="1">
        <f t="array" ref="AS164">IF(OR(AD164={"NS","NA"},$Y68={"NS","NA"}),0,IF(AD164&lt;=$Y68,0,1))</f>
        <v>0</v>
      </c>
      <c r="AT164" s="22"/>
      <c r="AU164" s="22"/>
      <c r="AV164" s="22"/>
      <c r="AW164" s="22"/>
      <c r="AX164" s="22"/>
      <c r="AY164" s="22"/>
      <c r="AZ164" s="22"/>
      <c r="BA164" s="22"/>
      <c r="BB164" s="22"/>
      <c r="BC164" s="22"/>
      <c r="BD164" cm="1">
        <f t="array" ref="BD164">IF(AND(U164&gt;0,U164&lt;&gt;{"NS","NA"},SUM(V164:AD164)=0),1,0)</f>
        <v>0</v>
      </c>
      <c r="BE164">
        <f t="shared" si="1"/>
        <v>0</v>
      </c>
    </row>
    <row r="165" spans="1:57" customFormat="1" ht="24" customHeight="1">
      <c r="A165" s="195"/>
      <c r="B165" s="196"/>
      <c r="C165" s="433"/>
      <c r="D165" s="472"/>
      <c r="E165" s="472"/>
      <c r="F165" s="472"/>
      <c r="G165" s="470" t="s">
        <v>5165</v>
      </c>
      <c r="H165" s="470"/>
      <c r="I165" s="471" t="s">
        <v>5166</v>
      </c>
      <c r="J165" s="471"/>
      <c r="K165" s="471"/>
      <c r="L165" s="471"/>
      <c r="M165" s="471"/>
      <c r="N165" s="471"/>
      <c r="O165" s="471"/>
      <c r="P165" s="471"/>
      <c r="Q165" s="471"/>
      <c r="R165" s="471"/>
      <c r="S165" s="471"/>
      <c r="T165" s="471"/>
      <c r="U165" s="1"/>
      <c r="V165" s="1"/>
      <c r="W165" s="1"/>
      <c r="X165" s="1"/>
      <c r="Y165" s="1"/>
      <c r="Z165" s="1"/>
      <c r="AA165" s="1"/>
      <c r="AB165" s="1"/>
      <c r="AC165" s="1"/>
      <c r="AD165" s="1"/>
      <c r="AF165" s="22"/>
      <c r="AI165" s="22"/>
      <c r="AJ165" cm="1">
        <f t="array" ref="AJ165">IF(OR(U165={"NS","NA"},Y69={"NS","NA"}),0,IF(U165&gt;=Y69,0,1))</f>
        <v>0</v>
      </c>
      <c r="AK165" cm="1">
        <f t="array" ref="AK165">IF(OR(V165={"NS","NA"},$Y69={"NS","NA"}),0,IF(V165&lt;=$Y69,0,1))</f>
        <v>0</v>
      </c>
      <c r="AL165" cm="1">
        <f t="array" ref="AL165">IF(OR(W165={"NS","NA"},$Y69={"NS","NA"}),0,IF(W165&lt;=$Y69,0,1))</f>
        <v>0</v>
      </c>
      <c r="AM165" cm="1">
        <f t="array" ref="AM165">IF(OR(X165={"NS","NA"},$Y69={"NS","NA"}),0,IF(X165&lt;=$Y69,0,1))</f>
        <v>0</v>
      </c>
      <c r="AN165" cm="1">
        <f t="array" ref="AN165">IF(OR(Y165={"NS","NA"},$Y69={"NS","NA"}),0,IF(Y165&lt;=$Y69,0,1))</f>
        <v>0</v>
      </c>
      <c r="AO165" cm="1">
        <f t="array" ref="AO165">IF(OR(Z165={"NS","NA"},$Y69={"NS","NA"}),0,IF(Z165&lt;=$Y69,0,1))</f>
        <v>0</v>
      </c>
      <c r="AP165" cm="1">
        <f t="array" ref="AP165">IF(OR(AA165={"NS","NA"},$Y69={"NS","NA"}),0,IF(AA165&lt;=$Y69,0,1))</f>
        <v>0</v>
      </c>
      <c r="AQ165" cm="1">
        <f t="array" ref="AQ165">IF(OR(AB165={"NS","NA"},$Y69={"NS","NA"}),0,IF(AB165&lt;=$Y69,0,1))</f>
        <v>0</v>
      </c>
      <c r="AR165" cm="1">
        <f t="array" ref="AR165">IF(OR(AC165={"NS","NA"},$Y69={"NS","NA"}),0,IF(AC165&lt;=$Y69,0,1))</f>
        <v>0</v>
      </c>
      <c r="AS165" cm="1">
        <f t="array" ref="AS165">IF(OR(AD165={"NS","NA"},$Y69={"NS","NA"}),0,IF(AD165&lt;=$Y69,0,1))</f>
        <v>0</v>
      </c>
      <c r="AT165" s="22"/>
      <c r="AU165" s="22"/>
      <c r="AV165" s="22"/>
      <c r="AW165" s="22"/>
      <c r="AX165" s="22"/>
      <c r="AY165" s="22"/>
      <c r="AZ165" s="22"/>
      <c r="BA165" s="22"/>
      <c r="BB165" s="22"/>
      <c r="BC165" s="22"/>
      <c r="BD165" cm="1">
        <f t="array" ref="BD165">IF(AND(U165&gt;0,U165&lt;&gt;{"NS","NA"},SUM(V165:AD165)=0),1,0)</f>
        <v>0</v>
      </c>
      <c r="BE165">
        <f t="shared" si="1"/>
        <v>0</v>
      </c>
    </row>
    <row r="166" spans="1:57" customFormat="1" ht="24" customHeight="1">
      <c r="A166" s="195"/>
      <c r="B166" s="196"/>
      <c r="C166" s="433"/>
      <c r="D166" s="472"/>
      <c r="E166" s="472"/>
      <c r="F166" s="472"/>
      <c r="G166" s="470" t="s">
        <v>5167</v>
      </c>
      <c r="H166" s="470"/>
      <c r="I166" s="471" t="s">
        <v>5168</v>
      </c>
      <c r="J166" s="471"/>
      <c r="K166" s="471"/>
      <c r="L166" s="471"/>
      <c r="M166" s="471"/>
      <c r="N166" s="471"/>
      <c r="O166" s="471"/>
      <c r="P166" s="471"/>
      <c r="Q166" s="471"/>
      <c r="R166" s="471"/>
      <c r="S166" s="471"/>
      <c r="T166" s="471"/>
      <c r="U166" s="1"/>
      <c r="V166" s="1"/>
      <c r="W166" s="1"/>
      <c r="X166" s="1"/>
      <c r="Y166" s="1"/>
      <c r="Z166" s="1"/>
      <c r="AA166" s="1"/>
      <c r="AB166" s="1"/>
      <c r="AC166" s="1"/>
      <c r="AD166" s="1"/>
      <c r="AF166" s="22"/>
      <c r="AI166" s="22"/>
      <c r="AJ166" cm="1">
        <f t="array" ref="AJ166">IF(OR(U166={"NS","NA"},Y70={"NS","NA"}),0,IF(U166&gt;=Y70,0,1))</f>
        <v>0</v>
      </c>
      <c r="AK166" cm="1">
        <f t="array" ref="AK166">IF(OR(V166={"NS","NA"},$Y70={"NS","NA"}),0,IF(V166&lt;=$Y70,0,1))</f>
        <v>0</v>
      </c>
      <c r="AL166" cm="1">
        <f t="array" ref="AL166">IF(OR(W166={"NS","NA"},$Y70={"NS","NA"}),0,IF(W166&lt;=$Y70,0,1))</f>
        <v>0</v>
      </c>
      <c r="AM166" cm="1">
        <f t="array" ref="AM166">IF(OR(X166={"NS","NA"},$Y70={"NS","NA"}),0,IF(X166&lt;=$Y70,0,1))</f>
        <v>0</v>
      </c>
      <c r="AN166" cm="1">
        <f t="array" ref="AN166">IF(OR(Y166={"NS","NA"},$Y70={"NS","NA"}),0,IF(Y166&lt;=$Y70,0,1))</f>
        <v>0</v>
      </c>
      <c r="AO166" cm="1">
        <f t="array" ref="AO166">IF(OR(Z166={"NS","NA"},$Y70={"NS","NA"}),0,IF(Z166&lt;=$Y70,0,1))</f>
        <v>0</v>
      </c>
      <c r="AP166" cm="1">
        <f t="array" ref="AP166">IF(OR(AA166={"NS","NA"},$Y70={"NS","NA"}),0,IF(AA166&lt;=$Y70,0,1))</f>
        <v>0</v>
      </c>
      <c r="AQ166" cm="1">
        <f t="array" ref="AQ166">IF(OR(AB166={"NS","NA"},$Y70={"NS","NA"}),0,IF(AB166&lt;=$Y70,0,1))</f>
        <v>0</v>
      </c>
      <c r="AR166" cm="1">
        <f t="array" ref="AR166">IF(OR(AC166={"NS","NA"},$Y70={"NS","NA"}),0,IF(AC166&lt;=$Y70,0,1))</f>
        <v>0</v>
      </c>
      <c r="AS166" cm="1">
        <f t="array" ref="AS166">IF(OR(AD166={"NS","NA"},$Y70={"NS","NA"}),0,IF(AD166&lt;=$Y70,0,1))</f>
        <v>0</v>
      </c>
      <c r="AT166" s="22"/>
      <c r="AU166" s="22"/>
      <c r="AV166" s="22"/>
      <c r="AW166" s="22"/>
      <c r="AX166" s="22"/>
      <c r="AY166" s="22"/>
      <c r="AZ166" s="22"/>
      <c r="BA166" s="22"/>
      <c r="BB166" s="22"/>
      <c r="BC166" s="22"/>
      <c r="BD166" cm="1">
        <f t="array" ref="BD166">IF(AND(U166&gt;0,U166&lt;&gt;{"NS","NA"},SUM(V166:AD166)=0),1,0)</f>
        <v>0</v>
      </c>
      <c r="BE166">
        <f t="shared" si="1"/>
        <v>0</v>
      </c>
    </row>
    <row r="167" spans="1:57" customFormat="1" ht="14.25">
      <c r="A167" s="195"/>
      <c r="B167" s="196"/>
      <c r="C167" s="433" t="s">
        <v>5169</v>
      </c>
      <c r="D167" s="472" t="s">
        <v>5170</v>
      </c>
      <c r="E167" s="472"/>
      <c r="F167" s="472"/>
      <c r="G167" s="470" t="s">
        <v>5171</v>
      </c>
      <c r="H167" s="470"/>
      <c r="I167" s="471" t="s">
        <v>5172</v>
      </c>
      <c r="J167" s="471"/>
      <c r="K167" s="471"/>
      <c r="L167" s="471"/>
      <c r="M167" s="471"/>
      <c r="N167" s="471"/>
      <c r="O167" s="471"/>
      <c r="P167" s="471"/>
      <c r="Q167" s="471"/>
      <c r="R167" s="471"/>
      <c r="S167" s="471"/>
      <c r="T167" s="471"/>
      <c r="U167" s="1"/>
      <c r="V167" s="1"/>
      <c r="W167" s="1"/>
      <c r="X167" s="1"/>
      <c r="Y167" s="1"/>
      <c r="Z167" s="1"/>
      <c r="AA167" s="1"/>
      <c r="AB167" s="1"/>
      <c r="AC167" s="1"/>
      <c r="AD167" s="1"/>
      <c r="AF167" s="22"/>
      <c r="AI167" s="22"/>
      <c r="AJ167" cm="1">
        <f t="array" ref="AJ167">IF(OR(U167={"NS","NA"},Y71={"NS","NA"}),0,IF(U167&gt;=Y71,0,1))</f>
        <v>0</v>
      </c>
      <c r="AK167" cm="1">
        <f t="array" ref="AK167">IF(OR(V167={"NS","NA"},$Y71={"NS","NA"}),0,IF(V167&lt;=$Y71,0,1))</f>
        <v>0</v>
      </c>
      <c r="AL167" cm="1">
        <f t="array" ref="AL167">IF(OR(W167={"NS","NA"},$Y71={"NS","NA"}),0,IF(W167&lt;=$Y71,0,1))</f>
        <v>0</v>
      </c>
      <c r="AM167" cm="1">
        <f t="array" ref="AM167">IF(OR(X167={"NS","NA"},$Y71={"NS","NA"}),0,IF(X167&lt;=$Y71,0,1))</f>
        <v>0</v>
      </c>
      <c r="AN167" cm="1">
        <f t="array" ref="AN167">IF(OR(Y167={"NS","NA"},$Y71={"NS","NA"}),0,IF(Y167&lt;=$Y71,0,1))</f>
        <v>0</v>
      </c>
      <c r="AO167" cm="1">
        <f t="array" ref="AO167">IF(OR(Z167={"NS","NA"},$Y71={"NS","NA"}),0,IF(Z167&lt;=$Y71,0,1))</f>
        <v>0</v>
      </c>
      <c r="AP167" cm="1">
        <f t="array" ref="AP167">IF(OR(AA167={"NS","NA"},$Y71={"NS","NA"}),0,IF(AA167&lt;=$Y71,0,1))</f>
        <v>0</v>
      </c>
      <c r="AQ167" cm="1">
        <f t="array" ref="AQ167">IF(OR(AB167={"NS","NA"},$Y71={"NS","NA"}),0,IF(AB167&lt;=$Y71,0,1))</f>
        <v>0</v>
      </c>
      <c r="AR167" cm="1">
        <f t="array" ref="AR167">IF(OR(AC167={"NS","NA"},$Y71={"NS","NA"}),0,IF(AC167&lt;=$Y71,0,1))</f>
        <v>0</v>
      </c>
      <c r="AS167" cm="1">
        <f t="array" ref="AS167">IF(OR(AD167={"NS","NA"},$Y71={"NS","NA"}),0,IF(AD167&lt;=$Y71,0,1))</f>
        <v>0</v>
      </c>
      <c r="AT167" s="22"/>
      <c r="AU167" s="22"/>
      <c r="AV167" s="22"/>
      <c r="AW167" s="22"/>
      <c r="AX167" s="22"/>
      <c r="AY167" s="22"/>
      <c r="AZ167" s="22"/>
      <c r="BA167" s="22"/>
      <c r="BB167" s="22"/>
      <c r="BC167" s="22"/>
      <c r="BD167" cm="1">
        <f t="array" ref="BD167">IF(AND(U167&gt;0,U167&lt;&gt;{"NS","NA"},SUM(V167:AD167)=0),1,0)</f>
        <v>0</v>
      </c>
      <c r="BE167">
        <f t="shared" si="1"/>
        <v>0</v>
      </c>
    </row>
    <row r="168" spans="1:57" customFormat="1" ht="14.25">
      <c r="A168" s="195"/>
      <c r="B168" s="196"/>
      <c r="C168" s="433"/>
      <c r="D168" s="472"/>
      <c r="E168" s="472"/>
      <c r="F168" s="472"/>
      <c r="G168" s="470" t="s">
        <v>5173</v>
      </c>
      <c r="H168" s="470"/>
      <c r="I168" s="471" t="s">
        <v>5174</v>
      </c>
      <c r="J168" s="471"/>
      <c r="K168" s="471"/>
      <c r="L168" s="471"/>
      <c r="M168" s="471"/>
      <c r="N168" s="471"/>
      <c r="O168" s="471"/>
      <c r="P168" s="471"/>
      <c r="Q168" s="471"/>
      <c r="R168" s="471"/>
      <c r="S168" s="471"/>
      <c r="T168" s="471"/>
      <c r="U168" s="1"/>
      <c r="V168" s="1"/>
      <c r="W168" s="1"/>
      <c r="X168" s="1"/>
      <c r="Y168" s="1"/>
      <c r="Z168" s="1"/>
      <c r="AA168" s="1"/>
      <c r="AB168" s="1"/>
      <c r="AC168" s="1"/>
      <c r="AD168" s="1"/>
      <c r="AF168" s="22"/>
      <c r="AI168" s="22"/>
      <c r="AJ168" cm="1">
        <f t="array" ref="AJ168">IF(OR(U168={"NS","NA"},Y72={"NS","NA"}),0,IF(U168&gt;=Y72,0,1))</f>
        <v>0</v>
      </c>
      <c r="AK168" cm="1">
        <f t="array" ref="AK168">IF(OR(V168={"NS","NA"},$Y72={"NS","NA"}),0,IF(V168&lt;=$Y72,0,1))</f>
        <v>0</v>
      </c>
      <c r="AL168" cm="1">
        <f t="array" ref="AL168">IF(OR(W168={"NS","NA"},$Y72={"NS","NA"}),0,IF(W168&lt;=$Y72,0,1))</f>
        <v>0</v>
      </c>
      <c r="AM168" cm="1">
        <f t="array" ref="AM168">IF(OR(X168={"NS","NA"},$Y72={"NS","NA"}),0,IF(X168&lt;=$Y72,0,1))</f>
        <v>0</v>
      </c>
      <c r="AN168" cm="1">
        <f t="array" ref="AN168">IF(OR(Y168={"NS","NA"},$Y72={"NS","NA"}),0,IF(Y168&lt;=$Y72,0,1))</f>
        <v>0</v>
      </c>
      <c r="AO168" cm="1">
        <f t="array" ref="AO168">IF(OR(Z168={"NS","NA"},$Y72={"NS","NA"}),0,IF(Z168&lt;=$Y72,0,1))</f>
        <v>0</v>
      </c>
      <c r="AP168" cm="1">
        <f t="array" ref="AP168">IF(OR(AA168={"NS","NA"},$Y72={"NS","NA"}),0,IF(AA168&lt;=$Y72,0,1))</f>
        <v>0</v>
      </c>
      <c r="AQ168" cm="1">
        <f t="array" ref="AQ168">IF(OR(AB168={"NS","NA"},$Y72={"NS","NA"}),0,IF(AB168&lt;=$Y72,0,1))</f>
        <v>0</v>
      </c>
      <c r="AR168" cm="1">
        <f t="array" ref="AR168">IF(OR(AC168={"NS","NA"},$Y72={"NS","NA"}),0,IF(AC168&lt;=$Y72,0,1))</f>
        <v>0</v>
      </c>
      <c r="AS168" cm="1">
        <f t="array" ref="AS168">IF(OR(AD168={"NS","NA"},$Y72={"NS","NA"}),0,IF(AD168&lt;=$Y72,0,1))</f>
        <v>0</v>
      </c>
      <c r="AT168" s="22"/>
      <c r="AU168" s="22"/>
      <c r="AV168" s="22"/>
      <c r="AW168" s="22"/>
      <c r="AX168" s="22"/>
      <c r="AY168" s="22"/>
      <c r="AZ168" s="22"/>
      <c r="BA168" s="22"/>
      <c r="BB168" s="22"/>
      <c r="BC168" s="22"/>
      <c r="BD168" cm="1">
        <f t="array" ref="BD168">IF(AND(U168&gt;0,U168&lt;&gt;{"NS","NA"},SUM(V168:AD168)=0),1,0)</f>
        <v>0</v>
      </c>
      <c r="BE168">
        <f t="shared" si="1"/>
        <v>0</v>
      </c>
    </row>
    <row r="169" spans="1:57" customFormat="1" ht="24" customHeight="1">
      <c r="A169" s="195"/>
      <c r="B169" s="196"/>
      <c r="C169" s="433"/>
      <c r="D169" s="472"/>
      <c r="E169" s="472"/>
      <c r="F169" s="472"/>
      <c r="G169" s="470" t="s">
        <v>5175</v>
      </c>
      <c r="H169" s="470"/>
      <c r="I169" s="471" t="s">
        <v>5176</v>
      </c>
      <c r="J169" s="471"/>
      <c r="K169" s="471"/>
      <c r="L169" s="471"/>
      <c r="M169" s="471"/>
      <c r="N169" s="471"/>
      <c r="O169" s="471"/>
      <c r="P169" s="471"/>
      <c r="Q169" s="471"/>
      <c r="R169" s="471"/>
      <c r="S169" s="471"/>
      <c r="T169" s="471"/>
      <c r="U169" s="1"/>
      <c r="V169" s="1"/>
      <c r="W169" s="1"/>
      <c r="X169" s="1"/>
      <c r="Y169" s="1"/>
      <c r="Z169" s="1"/>
      <c r="AA169" s="1"/>
      <c r="AB169" s="1"/>
      <c r="AC169" s="1"/>
      <c r="AD169" s="1"/>
      <c r="AF169" s="22"/>
      <c r="AI169" s="22"/>
      <c r="AJ169" cm="1">
        <f t="array" ref="AJ169">IF(OR(U169={"NS","NA"},Y73={"NS","NA"}),0,IF(U169&gt;=Y73,0,1))</f>
        <v>0</v>
      </c>
      <c r="AK169" cm="1">
        <f t="array" ref="AK169">IF(OR(V169={"NS","NA"},$Y73={"NS","NA"}),0,IF(V169&lt;=$Y73,0,1))</f>
        <v>0</v>
      </c>
      <c r="AL169" cm="1">
        <f t="array" ref="AL169">IF(OR(W169={"NS","NA"},$Y73={"NS","NA"}),0,IF(W169&lt;=$Y73,0,1))</f>
        <v>0</v>
      </c>
      <c r="AM169" cm="1">
        <f t="array" ref="AM169">IF(OR(X169={"NS","NA"},$Y73={"NS","NA"}),0,IF(X169&lt;=$Y73,0,1))</f>
        <v>0</v>
      </c>
      <c r="AN169" cm="1">
        <f t="array" ref="AN169">IF(OR(Y169={"NS","NA"},$Y73={"NS","NA"}),0,IF(Y169&lt;=$Y73,0,1))</f>
        <v>0</v>
      </c>
      <c r="AO169" cm="1">
        <f t="array" ref="AO169">IF(OR(Z169={"NS","NA"},$Y73={"NS","NA"}),0,IF(Z169&lt;=$Y73,0,1))</f>
        <v>0</v>
      </c>
      <c r="AP169" cm="1">
        <f t="array" ref="AP169">IF(OR(AA169={"NS","NA"},$Y73={"NS","NA"}),0,IF(AA169&lt;=$Y73,0,1))</f>
        <v>0</v>
      </c>
      <c r="AQ169" cm="1">
        <f t="array" ref="AQ169">IF(OR(AB169={"NS","NA"},$Y73={"NS","NA"}),0,IF(AB169&lt;=$Y73,0,1))</f>
        <v>0</v>
      </c>
      <c r="AR169" cm="1">
        <f t="array" ref="AR169">IF(OR(AC169={"NS","NA"},$Y73={"NS","NA"}),0,IF(AC169&lt;=$Y73,0,1))</f>
        <v>0</v>
      </c>
      <c r="AS169" cm="1">
        <f t="array" ref="AS169">IF(OR(AD169={"NS","NA"},$Y73={"NS","NA"}),0,IF(AD169&lt;=$Y73,0,1))</f>
        <v>0</v>
      </c>
      <c r="AT169" s="22"/>
      <c r="AU169" s="22"/>
      <c r="AV169" s="22"/>
      <c r="AW169" s="22"/>
      <c r="AX169" s="22"/>
      <c r="AY169" s="22"/>
      <c r="AZ169" s="22"/>
      <c r="BA169" s="22"/>
      <c r="BB169" s="22"/>
      <c r="BC169" s="22"/>
      <c r="BD169" cm="1">
        <f t="array" ref="BD169">IF(AND(U169&gt;0,U169&lt;&gt;{"NS","NA"},SUM(V169:AD169)=0),1,0)</f>
        <v>0</v>
      </c>
      <c r="BE169">
        <f t="shared" si="1"/>
        <v>0</v>
      </c>
    </row>
    <row r="170" spans="1:57" customFormat="1" ht="36" customHeight="1">
      <c r="A170" s="195"/>
      <c r="B170" s="196"/>
      <c r="C170" s="433"/>
      <c r="D170" s="472"/>
      <c r="E170" s="472"/>
      <c r="F170" s="472"/>
      <c r="G170" s="470" t="s">
        <v>5177</v>
      </c>
      <c r="H170" s="470"/>
      <c r="I170" s="471" t="s">
        <v>5178</v>
      </c>
      <c r="J170" s="471"/>
      <c r="K170" s="471"/>
      <c r="L170" s="471"/>
      <c r="M170" s="471"/>
      <c r="N170" s="471"/>
      <c r="O170" s="471"/>
      <c r="P170" s="471"/>
      <c r="Q170" s="471"/>
      <c r="R170" s="471"/>
      <c r="S170" s="471"/>
      <c r="T170" s="471"/>
      <c r="U170" s="1"/>
      <c r="V170" s="1"/>
      <c r="W170" s="1"/>
      <c r="X170" s="1"/>
      <c r="Y170" s="1"/>
      <c r="Z170" s="1"/>
      <c r="AA170" s="1"/>
      <c r="AB170" s="1"/>
      <c r="AC170" s="1"/>
      <c r="AD170" s="1"/>
      <c r="AF170" s="22"/>
      <c r="AI170" s="22"/>
      <c r="AJ170" cm="1">
        <f t="array" ref="AJ170">IF(OR(U170={"NS","NA"},Y74={"NS","NA"}),0,IF(U170&gt;=Y74,0,1))</f>
        <v>0</v>
      </c>
      <c r="AK170" cm="1">
        <f t="array" ref="AK170">IF(OR(V170={"NS","NA"},$Y74={"NS","NA"}),0,IF(V170&lt;=$Y74,0,1))</f>
        <v>0</v>
      </c>
      <c r="AL170" cm="1">
        <f t="array" ref="AL170">IF(OR(W170={"NS","NA"},$Y74={"NS","NA"}),0,IF(W170&lt;=$Y74,0,1))</f>
        <v>0</v>
      </c>
      <c r="AM170" cm="1">
        <f t="array" ref="AM170">IF(OR(X170={"NS","NA"},$Y74={"NS","NA"}),0,IF(X170&lt;=$Y74,0,1))</f>
        <v>0</v>
      </c>
      <c r="AN170" cm="1">
        <f t="array" ref="AN170">IF(OR(Y170={"NS","NA"},$Y74={"NS","NA"}),0,IF(Y170&lt;=$Y74,0,1))</f>
        <v>0</v>
      </c>
      <c r="AO170" cm="1">
        <f t="array" ref="AO170">IF(OR(Z170={"NS","NA"},$Y74={"NS","NA"}),0,IF(Z170&lt;=$Y74,0,1))</f>
        <v>0</v>
      </c>
      <c r="AP170" cm="1">
        <f t="array" ref="AP170">IF(OR(AA170={"NS","NA"},$Y74={"NS","NA"}),0,IF(AA170&lt;=$Y74,0,1))</f>
        <v>0</v>
      </c>
      <c r="AQ170" cm="1">
        <f t="array" ref="AQ170">IF(OR(AB170={"NS","NA"},$Y74={"NS","NA"}),0,IF(AB170&lt;=$Y74,0,1))</f>
        <v>0</v>
      </c>
      <c r="AR170" cm="1">
        <f t="array" ref="AR170">IF(OR(AC170={"NS","NA"},$Y74={"NS","NA"}),0,IF(AC170&lt;=$Y74,0,1))</f>
        <v>0</v>
      </c>
      <c r="AS170" cm="1">
        <f t="array" ref="AS170">IF(OR(AD170={"NS","NA"},$Y74={"NS","NA"}),0,IF(AD170&lt;=$Y74,0,1))</f>
        <v>0</v>
      </c>
      <c r="AT170" s="22"/>
      <c r="AU170" s="22"/>
      <c r="AV170" s="22"/>
      <c r="AW170" s="22"/>
      <c r="AX170" s="22"/>
      <c r="AY170" s="22"/>
      <c r="AZ170" s="22"/>
      <c r="BA170" s="22"/>
      <c r="BB170" s="22"/>
      <c r="BC170" s="22"/>
      <c r="BD170" cm="1">
        <f t="array" ref="BD170">IF(AND(U170&gt;0,U170&lt;&gt;{"NS","NA"},SUM(V170:AD170)=0),1,0)</f>
        <v>0</v>
      </c>
      <c r="BE170">
        <f t="shared" si="1"/>
        <v>0</v>
      </c>
    </row>
    <row r="171" spans="1:57" customFormat="1" ht="24" customHeight="1">
      <c r="A171" s="195"/>
      <c r="B171" s="196"/>
      <c r="C171" s="433"/>
      <c r="D171" s="472"/>
      <c r="E171" s="472"/>
      <c r="F171" s="472"/>
      <c r="G171" s="470" t="s">
        <v>5179</v>
      </c>
      <c r="H171" s="470"/>
      <c r="I171" s="471" t="s">
        <v>5180</v>
      </c>
      <c r="J171" s="471"/>
      <c r="K171" s="471"/>
      <c r="L171" s="471"/>
      <c r="M171" s="471"/>
      <c r="N171" s="471"/>
      <c r="O171" s="471"/>
      <c r="P171" s="471"/>
      <c r="Q171" s="471"/>
      <c r="R171" s="471"/>
      <c r="S171" s="471"/>
      <c r="T171" s="471"/>
      <c r="U171" s="1"/>
      <c r="V171" s="1"/>
      <c r="W171" s="1"/>
      <c r="X171" s="1"/>
      <c r="Y171" s="1"/>
      <c r="Z171" s="1"/>
      <c r="AA171" s="1"/>
      <c r="AB171" s="1"/>
      <c r="AC171" s="1"/>
      <c r="AD171" s="1"/>
      <c r="AF171" s="22"/>
      <c r="AI171" s="22"/>
      <c r="AJ171" cm="1">
        <f t="array" ref="AJ171">IF(OR(U171={"NS","NA"},Y75={"NS","NA"}),0,IF(U171&gt;=Y75,0,1))</f>
        <v>0</v>
      </c>
      <c r="AK171" cm="1">
        <f t="array" ref="AK171">IF(OR(V171={"NS","NA"},$Y75={"NS","NA"}),0,IF(V171&lt;=$Y75,0,1))</f>
        <v>0</v>
      </c>
      <c r="AL171" cm="1">
        <f t="array" ref="AL171">IF(OR(W171={"NS","NA"},$Y75={"NS","NA"}),0,IF(W171&lt;=$Y75,0,1))</f>
        <v>0</v>
      </c>
      <c r="AM171" cm="1">
        <f t="array" ref="AM171">IF(OR(X171={"NS","NA"},$Y75={"NS","NA"}),0,IF(X171&lt;=$Y75,0,1))</f>
        <v>0</v>
      </c>
      <c r="AN171" cm="1">
        <f t="array" ref="AN171">IF(OR(Y171={"NS","NA"},$Y75={"NS","NA"}),0,IF(Y171&lt;=$Y75,0,1))</f>
        <v>0</v>
      </c>
      <c r="AO171" cm="1">
        <f t="array" ref="AO171">IF(OR(Z171={"NS","NA"},$Y75={"NS","NA"}),0,IF(Z171&lt;=$Y75,0,1))</f>
        <v>0</v>
      </c>
      <c r="AP171" cm="1">
        <f t="array" ref="AP171">IF(OR(AA171={"NS","NA"},$Y75={"NS","NA"}),0,IF(AA171&lt;=$Y75,0,1))</f>
        <v>0</v>
      </c>
      <c r="AQ171" cm="1">
        <f t="array" ref="AQ171">IF(OR(AB171={"NS","NA"},$Y75={"NS","NA"}),0,IF(AB171&lt;=$Y75,0,1))</f>
        <v>0</v>
      </c>
      <c r="AR171" cm="1">
        <f t="array" ref="AR171">IF(OR(AC171={"NS","NA"},$Y75={"NS","NA"}),0,IF(AC171&lt;=$Y75,0,1))</f>
        <v>0</v>
      </c>
      <c r="AS171" cm="1">
        <f t="array" ref="AS171">IF(OR(AD171={"NS","NA"},$Y75={"NS","NA"}),0,IF(AD171&lt;=$Y75,0,1))</f>
        <v>0</v>
      </c>
      <c r="AT171" s="22"/>
      <c r="AU171" s="22"/>
      <c r="AV171" s="22"/>
      <c r="AW171" s="22"/>
      <c r="AX171" s="22"/>
      <c r="AY171" s="22"/>
      <c r="AZ171" s="22"/>
      <c r="BA171" s="22"/>
      <c r="BB171" s="22"/>
      <c r="BC171" s="22"/>
      <c r="BD171" cm="1">
        <f t="array" ref="BD171">IF(AND(U171&gt;0,U171&lt;&gt;{"NS","NA"},SUM(V171:AD171)=0),1,0)</f>
        <v>0</v>
      </c>
      <c r="BE171">
        <f t="shared" si="1"/>
        <v>0</v>
      </c>
    </row>
    <row r="172" spans="1:57" customFormat="1" ht="24" customHeight="1">
      <c r="A172" s="195"/>
      <c r="B172" s="196"/>
      <c r="C172" s="433"/>
      <c r="D172" s="472"/>
      <c r="E172" s="472"/>
      <c r="F172" s="472"/>
      <c r="G172" s="470" t="s">
        <v>5181</v>
      </c>
      <c r="H172" s="470"/>
      <c r="I172" s="471" t="s">
        <v>5182</v>
      </c>
      <c r="J172" s="471"/>
      <c r="K172" s="471"/>
      <c r="L172" s="471"/>
      <c r="M172" s="471"/>
      <c r="N172" s="471"/>
      <c r="O172" s="471"/>
      <c r="P172" s="471"/>
      <c r="Q172" s="471"/>
      <c r="R172" s="471"/>
      <c r="S172" s="471"/>
      <c r="T172" s="471"/>
      <c r="U172" s="1"/>
      <c r="V172" s="1"/>
      <c r="W172" s="1"/>
      <c r="X172" s="1"/>
      <c r="Y172" s="1"/>
      <c r="Z172" s="1"/>
      <c r="AA172" s="1"/>
      <c r="AB172" s="1"/>
      <c r="AC172" s="1"/>
      <c r="AD172" s="1"/>
      <c r="AF172" s="22"/>
      <c r="AI172" s="22"/>
      <c r="AJ172" cm="1">
        <f t="array" ref="AJ172">IF(OR(U172={"NS","NA"},Y76={"NS","NA"}),0,IF(U172&gt;=Y76,0,1))</f>
        <v>0</v>
      </c>
      <c r="AK172" cm="1">
        <f t="array" ref="AK172">IF(OR(V172={"NS","NA"},$Y76={"NS","NA"}),0,IF(V172&lt;=$Y76,0,1))</f>
        <v>0</v>
      </c>
      <c r="AL172" cm="1">
        <f t="array" ref="AL172">IF(OR(W172={"NS","NA"},$Y76={"NS","NA"}),0,IF(W172&lt;=$Y76,0,1))</f>
        <v>0</v>
      </c>
      <c r="AM172" cm="1">
        <f t="array" ref="AM172">IF(OR(X172={"NS","NA"},$Y76={"NS","NA"}),0,IF(X172&lt;=$Y76,0,1))</f>
        <v>0</v>
      </c>
      <c r="AN172" cm="1">
        <f t="array" ref="AN172">IF(OR(Y172={"NS","NA"},$Y76={"NS","NA"}),0,IF(Y172&lt;=$Y76,0,1))</f>
        <v>0</v>
      </c>
      <c r="AO172" cm="1">
        <f t="array" ref="AO172">IF(OR(Z172={"NS","NA"},$Y76={"NS","NA"}),0,IF(Z172&lt;=$Y76,0,1))</f>
        <v>0</v>
      </c>
      <c r="AP172" cm="1">
        <f t="array" ref="AP172">IF(OR(AA172={"NS","NA"},$Y76={"NS","NA"}),0,IF(AA172&lt;=$Y76,0,1))</f>
        <v>0</v>
      </c>
      <c r="AQ172" cm="1">
        <f t="array" ref="AQ172">IF(OR(AB172={"NS","NA"},$Y76={"NS","NA"}),0,IF(AB172&lt;=$Y76,0,1))</f>
        <v>0</v>
      </c>
      <c r="AR172" cm="1">
        <f t="array" ref="AR172">IF(OR(AC172={"NS","NA"},$Y76={"NS","NA"}),0,IF(AC172&lt;=$Y76,0,1))</f>
        <v>0</v>
      </c>
      <c r="AS172" cm="1">
        <f t="array" ref="AS172">IF(OR(AD172={"NS","NA"},$Y76={"NS","NA"}),0,IF(AD172&lt;=$Y76,0,1))</f>
        <v>0</v>
      </c>
      <c r="AT172" s="22"/>
      <c r="AU172" s="22"/>
      <c r="AV172" s="22"/>
      <c r="AW172" s="22"/>
      <c r="AX172" s="22"/>
      <c r="AY172" s="22"/>
      <c r="AZ172" s="22"/>
      <c r="BA172" s="22"/>
      <c r="BB172" s="22"/>
      <c r="BC172" s="22"/>
      <c r="BD172" cm="1">
        <f t="array" ref="BD172">IF(AND(U172&gt;0,U172&lt;&gt;{"NS","NA"},SUM(V172:AD172)=0),1,0)</f>
        <v>0</v>
      </c>
      <c r="BE172">
        <f t="shared" si="1"/>
        <v>0</v>
      </c>
    </row>
    <row r="173" spans="1:57" customFormat="1" ht="24" customHeight="1">
      <c r="A173" s="195"/>
      <c r="B173" s="196"/>
      <c r="C173" s="433"/>
      <c r="D173" s="472"/>
      <c r="E173" s="472"/>
      <c r="F173" s="472"/>
      <c r="G173" s="470" t="s">
        <v>5183</v>
      </c>
      <c r="H173" s="470"/>
      <c r="I173" s="471" t="s">
        <v>5184</v>
      </c>
      <c r="J173" s="471"/>
      <c r="K173" s="471"/>
      <c r="L173" s="471"/>
      <c r="M173" s="471"/>
      <c r="N173" s="471"/>
      <c r="O173" s="471"/>
      <c r="P173" s="471"/>
      <c r="Q173" s="471"/>
      <c r="R173" s="471"/>
      <c r="S173" s="471"/>
      <c r="T173" s="471"/>
      <c r="U173" s="1"/>
      <c r="V173" s="1"/>
      <c r="W173" s="1"/>
      <c r="X173" s="1"/>
      <c r="Y173" s="1"/>
      <c r="Z173" s="1"/>
      <c r="AA173" s="1"/>
      <c r="AB173" s="1"/>
      <c r="AC173" s="1"/>
      <c r="AD173" s="1"/>
      <c r="AF173" s="22"/>
      <c r="AI173" s="22"/>
      <c r="AJ173" cm="1">
        <f t="array" ref="AJ173">IF(OR(U173={"NS","NA"},Y77={"NS","NA"}),0,IF(U173&gt;=Y77,0,1))</f>
        <v>0</v>
      </c>
      <c r="AK173" cm="1">
        <f t="array" ref="AK173">IF(OR(V173={"NS","NA"},$Y77={"NS","NA"}),0,IF(V173&lt;=$Y77,0,1))</f>
        <v>0</v>
      </c>
      <c r="AL173" cm="1">
        <f t="array" ref="AL173">IF(OR(W173={"NS","NA"},$Y77={"NS","NA"}),0,IF(W173&lt;=$Y77,0,1))</f>
        <v>0</v>
      </c>
      <c r="AM173" cm="1">
        <f t="array" ref="AM173">IF(OR(X173={"NS","NA"},$Y77={"NS","NA"}),0,IF(X173&lt;=$Y77,0,1))</f>
        <v>0</v>
      </c>
      <c r="AN173" cm="1">
        <f t="array" ref="AN173">IF(OR(Y173={"NS","NA"},$Y77={"NS","NA"}),0,IF(Y173&lt;=$Y77,0,1))</f>
        <v>0</v>
      </c>
      <c r="AO173" cm="1">
        <f t="array" ref="AO173">IF(OR(Z173={"NS","NA"},$Y77={"NS","NA"}),0,IF(Z173&lt;=$Y77,0,1))</f>
        <v>0</v>
      </c>
      <c r="AP173" cm="1">
        <f t="array" ref="AP173">IF(OR(AA173={"NS","NA"},$Y77={"NS","NA"}),0,IF(AA173&lt;=$Y77,0,1))</f>
        <v>0</v>
      </c>
      <c r="AQ173" cm="1">
        <f t="array" ref="AQ173">IF(OR(AB173={"NS","NA"},$Y77={"NS","NA"}),0,IF(AB173&lt;=$Y77,0,1))</f>
        <v>0</v>
      </c>
      <c r="AR173" cm="1">
        <f t="array" ref="AR173">IF(OR(AC173={"NS","NA"},$Y77={"NS","NA"}),0,IF(AC173&lt;=$Y77,0,1))</f>
        <v>0</v>
      </c>
      <c r="AS173" cm="1">
        <f t="array" ref="AS173">IF(OR(AD173={"NS","NA"},$Y77={"NS","NA"}),0,IF(AD173&lt;=$Y77,0,1))</f>
        <v>0</v>
      </c>
      <c r="AT173" s="22"/>
      <c r="AU173" s="22"/>
      <c r="AV173" s="22"/>
      <c r="AW173" s="22"/>
      <c r="AX173" s="22"/>
      <c r="AY173" s="22"/>
      <c r="AZ173" s="22"/>
      <c r="BA173" s="22"/>
      <c r="BB173" s="22"/>
      <c r="BC173" s="22"/>
      <c r="BD173" cm="1">
        <f t="array" ref="BD173">IF(AND(U173&gt;0,U173&lt;&gt;{"NS","NA"},SUM(V173:AD173)=0),1,0)</f>
        <v>0</v>
      </c>
      <c r="BE173">
        <f t="shared" si="1"/>
        <v>0</v>
      </c>
    </row>
    <row r="174" spans="1:57" customFormat="1" ht="24" customHeight="1">
      <c r="A174" s="195"/>
      <c r="B174" s="196"/>
      <c r="C174" s="433"/>
      <c r="D174" s="472"/>
      <c r="E174" s="472"/>
      <c r="F174" s="472"/>
      <c r="G174" s="470" t="s">
        <v>5185</v>
      </c>
      <c r="H174" s="470"/>
      <c r="I174" s="471" t="s">
        <v>5186</v>
      </c>
      <c r="J174" s="471"/>
      <c r="K174" s="471"/>
      <c r="L174" s="471"/>
      <c r="M174" s="471"/>
      <c r="N174" s="471"/>
      <c r="O174" s="471"/>
      <c r="P174" s="471"/>
      <c r="Q174" s="471"/>
      <c r="R174" s="471"/>
      <c r="S174" s="471"/>
      <c r="T174" s="471"/>
      <c r="U174" s="1"/>
      <c r="V174" s="1"/>
      <c r="W174" s="1"/>
      <c r="X174" s="1"/>
      <c r="Y174" s="1"/>
      <c r="Z174" s="1"/>
      <c r="AA174" s="1"/>
      <c r="AB174" s="1"/>
      <c r="AC174" s="1"/>
      <c r="AD174" s="1"/>
      <c r="AF174" s="22"/>
      <c r="AI174" s="22"/>
      <c r="AJ174" cm="1">
        <f t="array" ref="AJ174">IF(OR(U174={"NS","NA"},Y78={"NS","NA"}),0,IF(U174&gt;=Y78,0,1))</f>
        <v>0</v>
      </c>
      <c r="AK174" cm="1">
        <f t="array" ref="AK174">IF(OR(V174={"NS","NA"},$Y78={"NS","NA"}),0,IF(V174&lt;=$Y78,0,1))</f>
        <v>0</v>
      </c>
      <c r="AL174" cm="1">
        <f t="array" ref="AL174">IF(OR(W174={"NS","NA"},$Y78={"NS","NA"}),0,IF(W174&lt;=$Y78,0,1))</f>
        <v>0</v>
      </c>
      <c r="AM174" cm="1">
        <f t="array" ref="AM174">IF(OR(X174={"NS","NA"},$Y78={"NS","NA"}),0,IF(X174&lt;=$Y78,0,1))</f>
        <v>0</v>
      </c>
      <c r="AN174" cm="1">
        <f t="array" ref="AN174">IF(OR(Y174={"NS","NA"},$Y78={"NS","NA"}),0,IF(Y174&lt;=$Y78,0,1))</f>
        <v>0</v>
      </c>
      <c r="AO174" cm="1">
        <f t="array" ref="AO174">IF(OR(Z174={"NS","NA"},$Y78={"NS","NA"}),0,IF(Z174&lt;=$Y78,0,1))</f>
        <v>0</v>
      </c>
      <c r="AP174" cm="1">
        <f t="array" ref="AP174">IF(OR(AA174={"NS","NA"},$Y78={"NS","NA"}),0,IF(AA174&lt;=$Y78,0,1))</f>
        <v>0</v>
      </c>
      <c r="AQ174" cm="1">
        <f t="array" ref="AQ174">IF(OR(AB174={"NS","NA"},$Y78={"NS","NA"}),0,IF(AB174&lt;=$Y78,0,1))</f>
        <v>0</v>
      </c>
      <c r="AR174" cm="1">
        <f t="array" ref="AR174">IF(OR(AC174={"NS","NA"},$Y78={"NS","NA"}),0,IF(AC174&lt;=$Y78,0,1))</f>
        <v>0</v>
      </c>
      <c r="AS174" cm="1">
        <f t="array" ref="AS174">IF(OR(AD174={"NS","NA"},$Y78={"NS","NA"}),0,IF(AD174&lt;=$Y78,0,1))</f>
        <v>0</v>
      </c>
      <c r="AT174" s="22"/>
      <c r="AU174" s="22"/>
      <c r="AV174" s="22"/>
      <c r="AW174" s="22"/>
      <c r="AX174" s="22"/>
      <c r="AY174" s="22"/>
      <c r="AZ174" s="22"/>
      <c r="BA174" s="22"/>
      <c r="BB174" s="22"/>
      <c r="BC174" s="22"/>
      <c r="BD174" cm="1">
        <f t="array" ref="BD174">IF(AND(U174&gt;0,U174&lt;&gt;{"NS","NA"},SUM(V174:AD174)=0),1,0)</f>
        <v>0</v>
      </c>
      <c r="BE174">
        <f t="shared" si="1"/>
        <v>0</v>
      </c>
    </row>
    <row r="175" spans="1:57" customFormat="1" ht="24" customHeight="1">
      <c r="A175" s="195"/>
      <c r="B175" s="196"/>
      <c r="C175" s="433"/>
      <c r="D175" s="472"/>
      <c r="E175" s="472"/>
      <c r="F175" s="472"/>
      <c r="G175" s="470" t="s">
        <v>5187</v>
      </c>
      <c r="H175" s="470"/>
      <c r="I175" s="471" t="s">
        <v>5188</v>
      </c>
      <c r="J175" s="471"/>
      <c r="K175" s="471"/>
      <c r="L175" s="471"/>
      <c r="M175" s="471"/>
      <c r="N175" s="471"/>
      <c r="O175" s="471"/>
      <c r="P175" s="471"/>
      <c r="Q175" s="471"/>
      <c r="R175" s="471"/>
      <c r="S175" s="471"/>
      <c r="T175" s="471"/>
      <c r="U175" s="1"/>
      <c r="V175" s="1"/>
      <c r="W175" s="1"/>
      <c r="X175" s="1"/>
      <c r="Y175" s="1"/>
      <c r="Z175" s="1"/>
      <c r="AA175" s="1"/>
      <c r="AB175" s="1"/>
      <c r="AC175" s="1"/>
      <c r="AD175" s="1"/>
      <c r="AF175" s="22"/>
      <c r="AI175" s="22"/>
      <c r="AJ175" cm="1">
        <f t="array" ref="AJ175">IF(OR(U175={"NS","NA"},Y79={"NS","NA"}),0,IF(U175&gt;=Y79,0,1))</f>
        <v>0</v>
      </c>
      <c r="AK175" cm="1">
        <f t="array" ref="AK175">IF(OR(V175={"NS","NA"},$Y79={"NS","NA"}),0,IF(V175&lt;=$Y79,0,1))</f>
        <v>0</v>
      </c>
      <c r="AL175" cm="1">
        <f t="array" ref="AL175">IF(OR(W175={"NS","NA"},$Y79={"NS","NA"}),0,IF(W175&lt;=$Y79,0,1))</f>
        <v>0</v>
      </c>
      <c r="AM175" cm="1">
        <f t="array" ref="AM175">IF(OR(X175={"NS","NA"},$Y79={"NS","NA"}),0,IF(X175&lt;=$Y79,0,1))</f>
        <v>0</v>
      </c>
      <c r="AN175" cm="1">
        <f t="array" ref="AN175">IF(OR(Y175={"NS","NA"},$Y79={"NS","NA"}),0,IF(Y175&lt;=$Y79,0,1))</f>
        <v>0</v>
      </c>
      <c r="AO175" cm="1">
        <f t="array" ref="AO175">IF(OR(Z175={"NS","NA"},$Y79={"NS","NA"}),0,IF(Z175&lt;=$Y79,0,1))</f>
        <v>0</v>
      </c>
      <c r="AP175" cm="1">
        <f t="array" ref="AP175">IF(OR(AA175={"NS","NA"},$Y79={"NS","NA"}),0,IF(AA175&lt;=$Y79,0,1))</f>
        <v>0</v>
      </c>
      <c r="AQ175" cm="1">
        <f t="array" ref="AQ175">IF(OR(AB175={"NS","NA"},$Y79={"NS","NA"}),0,IF(AB175&lt;=$Y79,0,1))</f>
        <v>0</v>
      </c>
      <c r="AR175" cm="1">
        <f t="array" ref="AR175">IF(OR(AC175={"NS","NA"},$Y79={"NS","NA"}),0,IF(AC175&lt;=$Y79,0,1))</f>
        <v>0</v>
      </c>
      <c r="AS175" cm="1">
        <f t="array" ref="AS175">IF(OR(AD175={"NS","NA"},$Y79={"NS","NA"}),0,IF(AD175&lt;=$Y79,0,1))</f>
        <v>0</v>
      </c>
      <c r="AT175" s="22"/>
      <c r="AU175" s="22"/>
      <c r="AV175" s="22"/>
      <c r="AW175" s="22"/>
      <c r="AX175" s="22"/>
      <c r="AY175" s="22"/>
      <c r="AZ175" s="22"/>
      <c r="BA175" s="22"/>
      <c r="BB175" s="22"/>
      <c r="BC175" s="22"/>
      <c r="BD175" cm="1">
        <f t="array" ref="BD175">IF(AND(U175&gt;0,U175&lt;&gt;{"NS","NA"},SUM(V175:AD175)=0),1,0)</f>
        <v>0</v>
      </c>
      <c r="BE175">
        <f t="shared" si="1"/>
        <v>0</v>
      </c>
    </row>
    <row r="176" spans="1:57" customFormat="1" ht="24" customHeight="1">
      <c r="A176" s="195"/>
      <c r="B176" s="196"/>
      <c r="C176" s="433"/>
      <c r="D176" s="472"/>
      <c r="E176" s="472"/>
      <c r="F176" s="472"/>
      <c r="G176" s="470" t="s">
        <v>5189</v>
      </c>
      <c r="H176" s="470"/>
      <c r="I176" s="471" t="s">
        <v>5190</v>
      </c>
      <c r="J176" s="471"/>
      <c r="K176" s="471"/>
      <c r="L176" s="471"/>
      <c r="M176" s="471"/>
      <c r="N176" s="471"/>
      <c r="O176" s="471"/>
      <c r="P176" s="471"/>
      <c r="Q176" s="471"/>
      <c r="R176" s="471"/>
      <c r="S176" s="471"/>
      <c r="T176" s="471"/>
      <c r="U176" s="1"/>
      <c r="V176" s="1"/>
      <c r="W176" s="1"/>
      <c r="X176" s="1"/>
      <c r="Y176" s="1"/>
      <c r="Z176" s="1"/>
      <c r="AA176" s="1"/>
      <c r="AB176" s="1"/>
      <c r="AC176" s="1"/>
      <c r="AD176" s="1"/>
      <c r="AF176" s="22"/>
      <c r="AI176" s="22"/>
      <c r="AJ176" cm="1">
        <f t="array" ref="AJ176">IF(OR(U176={"NS","NA"},Y80={"NS","NA"}),0,IF(U176&gt;=Y80,0,1))</f>
        <v>0</v>
      </c>
      <c r="AK176" cm="1">
        <f t="array" ref="AK176">IF(OR(V176={"NS","NA"},$Y80={"NS","NA"}),0,IF(V176&lt;=$Y80,0,1))</f>
        <v>0</v>
      </c>
      <c r="AL176" cm="1">
        <f t="array" ref="AL176">IF(OR(W176={"NS","NA"},$Y80={"NS","NA"}),0,IF(W176&lt;=$Y80,0,1))</f>
        <v>0</v>
      </c>
      <c r="AM176" cm="1">
        <f t="array" ref="AM176">IF(OR(X176={"NS","NA"},$Y80={"NS","NA"}),0,IF(X176&lt;=$Y80,0,1))</f>
        <v>0</v>
      </c>
      <c r="AN176" cm="1">
        <f t="array" ref="AN176">IF(OR(Y176={"NS","NA"},$Y80={"NS","NA"}),0,IF(Y176&lt;=$Y80,0,1))</f>
        <v>0</v>
      </c>
      <c r="AO176" cm="1">
        <f t="array" ref="AO176">IF(OR(Z176={"NS","NA"},$Y80={"NS","NA"}),0,IF(Z176&lt;=$Y80,0,1))</f>
        <v>0</v>
      </c>
      <c r="AP176" cm="1">
        <f t="array" ref="AP176">IF(OR(AA176={"NS","NA"},$Y80={"NS","NA"}),0,IF(AA176&lt;=$Y80,0,1))</f>
        <v>0</v>
      </c>
      <c r="AQ176" cm="1">
        <f t="array" ref="AQ176">IF(OR(AB176={"NS","NA"},$Y80={"NS","NA"}),0,IF(AB176&lt;=$Y80,0,1))</f>
        <v>0</v>
      </c>
      <c r="AR176" cm="1">
        <f t="array" ref="AR176">IF(OR(AC176={"NS","NA"},$Y80={"NS","NA"}),0,IF(AC176&lt;=$Y80,0,1))</f>
        <v>0</v>
      </c>
      <c r="AS176" cm="1">
        <f t="array" ref="AS176">IF(OR(AD176={"NS","NA"},$Y80={"NS","NA"}),0,IF(AD176&lt;=$Y80,0,1))</f>
        <v>0</v>
      </c>
      <c r="AT176" s="22"/>
      <c r="AU176" s="22"/>
      <c r="AV176" s="22"/>
      <c r="AW176" s="22"/>
      <c r="AX176" s="22"/>
      <c r="AY176" s="22"/>
      <c r="AZ176" s="22"/>
      <c r="BA176" s="22"/>
      <c r="BB176" s="22"/>
      <c r="BC176" s="22"/>
      <c r="BD176" cm="1">
        <f t="array" ref="BD176">IF(AND(U176&gt;0,U176&lt;&gt;{"NS","NA"},SUM(V176:AD176)=0),1,0)</f>
        <v>0</v>
      </c>
      <c r="BE176">
        <f t="shared" si="1"/>
        <v>0</v>
      </c>
    </row>
    <row r="177" spans="1:57" customFormat="1" ht="24" customHeight="1">
      <c r="A177" s="195"/>
      <c r="B177" s="196"/>
      <c r="C177" s="433"/>
      <c r="D177" s="472"/>
      <c r="E177" s="472"/>
      <c r="F177" s="472"/>
      <c r="G177" s="470" t="s">
        <v>5191</v>
      </c>
      <c r="H177" s="470"/>
      <c r="I177" s="471" t="s">
        <v>5192</v>
      </c>
      <c r="J177" s="471"/>
      <c r="K177" s="471"/>
      <c r="L177" s="471"/>
      <c r="M177" s="471"/>
      <c r="N177" s="471"/>
      <c r="O177" s="471"/>
      <c r="P177" s="471"/>
      <c r="Q177" s="471"/>
      <c r="R177" s="471"/>
      <c r="S177" s="471"/>
      <c r="T177" s="471"/>
      <c r="U177" s="1"/>
      <c r="V177" s="1"/>
      <c r="W177" s="1"/>
      <c r="X177" s="1"/>
      <c r="Y177" s="1"/>
      <c r="Z177" s="1"/>
      <c r="AA177" s="1"/>
      <c r="AB177" s="1"/>
      <c r="AC177" s="1"/>
      <c r="AD177" s="1"/>
      <c r="AF177" s="22"/>
      <c r="AI177" s="22"/>
      <c r="AJ177" cm="1">
        <f t="array" ref="AJ177">IF(OR(U177={"NS","NA"},Y81={"NS","NA"}),0,IF(U177&gt;=Y81,0,1))</f>
        <v>0</v>
      </c>
      <c r="AK177" cm="1">
        <f t="array" ref="AK177">IF(OR(V177={"NS","NA"},$Y81={"NS","NA"}),0,IF(V177&lt;=$Y81,0,1))</f>
        <v>0</v>
      </c>
      <c r="AL177" cm="1">
        <f t="array" ref="AL177">IF(OR(W177={"NS","NA"},$Y81={"NS","NA"}),0,IF(W177&lt;=$Y81,0,1))</f>
        <v>0</v>
      </c>
      <c r="AM177" cm="1">
        <f t="array" ref="AM177">IF(OR(X177={"NS","NA"},$Y81={"NS","NA"}),0,IF(X177&lt;=$Y81,0,1))</f>
        <v>0</v>
      </c>
      <c r="AN177" cm="1">
        <f t="array" ref="AN177">IF(OR(Y177={"NS","NA"},$Y81={"NS","NA"}),0,IF(Y177&lt;=$Y81,0,1))</f>
        <v>0</v>
      </c>
      <c r="AO177" cm="1">
        <f t="array" ref="AO177">IF(OR(Z177={"NS","NA"},$Y81={"NS","NA"}),0,IF(Z177&lt;=$Y81,0,1))</f>
        <v>0</v>
      </c>
      <c r="AP177" cm="1">
        <f t="array" ref="AP177">IF(OR(AA177={"NS","NA"},$Y81={"NS","NA"}),0,IF(AA177&lt;=$Y81,0,1))</f>
        <v>0</v>
      </c>
      <c r="AQ177" cm="1">
        <f t="array" ref="AQ177">IF(OR(AB177={"NS","NA"},$Y81={"NS","NA"}),0,IF(AB177&lt;=$Y81,0,1))</f>
        <v>0</v>
      </c>
      <c r="AR177" cm="1">
        <f t="array" ref="AR177">IF(OR(AC177={"NS","NA"},$Y81={"NS","NA"}),0,IF(AC177&lt;=$Y81,0,1))</f>
        <v>0</v>
      </c>
      <c r="AS177" cm="1">
        <f t="array" ref="AS177">IF(OR(AD177={"NS","NA"},$Y81={"NS","NA"}),0,IF(AD177&lt;=$Y81,0,1))</f>
        <v>0</v>
      </c>
      <c r="AT177" s="22"/>
      <c r="AU177" s="22"/>
      <c r="AV177" s="22"/>
      <c r="AW177" s="22"/>
      <c r="AX177" s="22"/>
      <c r="AY177" s="22"/>
      <c r="AZ177" s="22"/>
      <c r="BA177" s="22"/>
      <c r="BB177" s="22"/>
      <c r="BC177" s="22"/>
      <c r="BD177" cm="1">
        <f t="array" ref="BD177">IF(AND(U177&gt;0,U177&lt;&gt;{"NS","NA"},SUM(V177:AD177)=0),1,0)</f>
        <v>0</v>
      </c>
      <c r="BE177">
        <f t="shared" si="1"/>
        <v>0</v>
      </c>
    </row>
    <row r="178" spans="1:57" customFormat="1" ht="14.25">
      <c r="A178" s="195"/>
      <c r="B178" s="196"/>
      <c r="C178" s="433"/>
      <c r="D178" s="472"/>
      <c r="E178" s="472"/>
      <c r="F178" s="472"/>
      <c r="G178" s="470" t="s">
        <v>5193</v>
      </c>
      <c r="H178" s="470"/>
      <c r="I178" s="471" t="s">
        <v>5194</v>
      </c>
      <c r="J178" s="471"/>
      <c r="K178" s="471"/>
      <c r="L178" s="471"/>
      <c r="M178" s="471"/>
      <c r="N178" s="471"/>
      <c r="O178" s="471"/>
      <c r="P178" s="471"/>
      <c r="Q178" s="471"/>
      <c r="R178" s="471"/>
      <c r="S178" s="471"/>
      <c r="T178" s="471"/>
      <c r="U178" s="1"/>
      <c r="V178" s="1"/>
      <c r="W178" s="1"/>
      <c r="X178" s="1"/>
      <c r="Y178" s="1"/>
      <c r="Z178" s="1"/>
      <c r="AA178" s="1"/>
      <c r="AB178" s="1"/>
      <c r="AC178" s="1"/>
      <c r="AD178" s="1"/>
      <c r="AF178" s="22"/>
      <c r="AI178" s="22"/>
      <c r="AJ178" cm="1">
        <f t="array" ref="AJ178">IF(OR(U178={"NS","NA"},Y82={"NS","NA"}),0,IF(U178&gt;=Y82,0,1))</f>
        <v>0</v>
      </c>
      <c r="AK178" cm="1">
        <f t="array" ref="AK178">IF(OR(V178={"NS","NA"},$Y82={"NS","NA"}),0,IF(V178&lt;=$Y82,0,1))</f>
        <v>0</v>
      </c>
      <c r="AL178" cm="1">
        <f t="array" ref="AL178">IF(OR(W178={"NS","NA"},$Y82={"NS","NA"}),0,IF(W178&lt;=$Y82,0,1))</f>
        <v>0</v>
      </c>
      <c r="AM178" cm="1">
        <f t="array" ref="AM178">IF(OR(X178={"NS","NA"},$Y82={"NS","NA"}),0,IF(X178&lt;=$Y82,0,1))</f>
        <v>0</v>
      </c>
      <c r="AN178" cm="1">
        <f t="array" ref="AN178">IF(OR(Y178={"NS","NA"},$Y82={"NS","NA"}),0,IF(Y178&lt;=$Y82,0,1))</f>
        <v>0</v>
      </c>
      <c r="AO178" cm="1">
        <f t="array" ref="AO178">IF(OR(Z178={"NS","NA"},$Y82={"NS","NA"}),0,IF(Z178&lt;=$Y82,0,1))</f>
        <v>0</v>
      </c>
      <c r="AP178" cm="1">
        <f t="array" ref="AP178">IF(OR(AA178={"NS","NA"},$Y82={"NS","NA"}),0,IF(AA178&lt;=$Y82,0,1))</f>
        <v>0</v>
      </c>
      <c r="AQ178" cm="1">
        <f t="array" ref="AQ178">IF(OR(AB178={"NS","NA"},$Y82={"NS","NA"}),0,IF(AB178&lt;=$Y82,0,1))</f>
        <v>0</v>
      </c>
      <c r="AR178" cm="1">
        <f t="array" ref="AR178">IF(OR(AC178={"NS","NA"},$Y82={"NS","NA"}),0,IF(AC178&lt;=$Y82,0,1))</f>
        <v>0</v>
      </c>
      <c r="AS178" cm="1">
        <f t="array" ref="AS178">IF(OR(AD178={"NS","NA"},$Y82={"NS","NA"}),0,IF(AD178&lt;=$Y82,0,1))</f>
        <v>0</v>
      </c>
      <c r="AT178" s="22"/>
      <c r="AU178" s="22"/>
      <c r="AV178" s="22"/>
      <c r="AW178" s="22"/>
      <c r="AX178" s="22"/>
      <c r="AY178" s="22"/>
      <c r="AZ178" s="22"/>
      <c r="BA178" s="22"/>
      <c r="BB178" s="22"/>
      <c r="BC178" s="22"/>
      <c r="BD178" cm="1">
        <f t="array" ref="BD178">IF(AND(U178&gt;0,U178&lt;&gt;{"NS","NA"},SUM(V178:AD178)=0),1,0)</f>
        <v>0</v>
      </c>
      <c r="BE178">
        <f t="shared" si="1"/>
        <v>0</v>
      </c>
    </row>
    <row r="179" spans="1:57" customFormat="1" ht="14.25">
      <c r="A179" s="195"/>
      <c r="B179" s="196"/>
      <c r="C179" s="433" t="s">
        <v>5195</v>
      </c>
      <c r="D179" s="472" t="s">
        <v>5196</v>
      </c>
      <c r="E179" s="472"/>
      <c r="F179" s="472"/>
      <c r="G179" s="470" t="s">
        <v>5197</v>
      </c>
      <c r="H179" s="470"/>
      <c r="I179" s="471" t="s">
        <v>5198</v>
      </c>
      <c r="J179" s="471"/>
      <c r="K179" s="471"/>
      <c r="L179" s="471"/>
      <c r="M179" s="471"/>
      <c r="N179" s="471"/>
      <c r="O179" s="471"/>
      <c r="P179" s="471"/>
      <c r="Q179" s="471"/>
      <c r="R179" s="471"/>
      <c r="S179" s="471"/>
      <c r="T179" s="471"/>
      <c r="U179" s="1"/>
      <c r="V179" s="1"/>
      <c r="W179" s="1"/>
      <c r="X179" s="1"/>
      <c r="Y179" s="1"/>
      <c r="Z179" s="1"/>
      <c r="AA179" s="1"/>
      <c r="AB179" s="1"/>
      <c r="AC179" s="1"/>
      <c r="AD179" s="1"/>
      <c r="AF179" s="22"/>
      <c r="AI179" s="22"/>
      <c r="AJ179" cm="1">
        <f t="array" ref="AJ179">IF(OR(U179={"NS","NA"},Y83={"NS","NA"}),0,IF(U179&gt;=Y83,0,1))</f>
        <v>0</v>
      </c>
      <c r="AK179" cm="1">
        <f t="array" ref="AK179">IF(OR(V179={"NS","NA"},$Y83={"NS","NA"}),0,IF(V179&lt;=$Y83,0,1))</f>
        <v>0</v>
      </c>
      <c r="AL179" cm="1">
        <f t="array" ref="AL179">IF(OR(W179={"NS","NA"},$Y83={"NS","NA"}),0,IF(W179&lt;=$Y83,0,1))</f>
        <v>0</v>
      </c>
      <c r="AM179" cm="1">
        <f t="array" ref="AM179">IF(OR(X179={"NS","NA"},$Y83={"NS","NA"}),0,IF(X179&lt;=$Y83,0,1))</f>
        <v>0</v>
      </c>
      <c r="AN179" cm="1">
        <f t="array" ref="AN179">IF(OR(Y179={"NS","NA"},$Y83={"NS","NA"}),0,IF(Y179&lt;=$Y83,0,1))</f>
        <v>0</v>
      </c>
      <c r="AO179" cm="1">
        <f t="array" ref="AO179">IF(OR(Z179={"NS","NA"},$Y83={"NS","NA"}),0,IF(Z179&lt;=$Y83,0,1))</f>
        <v>0</v>
      </c>
      <c r="AP179" cm="1">
        <f t="array" ref="AP179">IF(OR(AA179={"NS","NA"},$Y83={"NS","NA"}),0,IF(AA179&lt;=$Y83,0,1))</f>
        <v>0</v>
      </c>
      <c r="AQ179" cm="1">
        <f t="array" ref="AQ179">IF(OR(AB179={"NS","NA"},$Y83={"NS","NA"}),0,IF(AB179&lt;=$Y83,0,1))</f>
        <v>0</v>
      </c>
      <c r="AR179" cm="1">
        <f t="array" ref="AR179">IF(OR(AC179={"NS","NA"},$Y83={"NS","NA"}),0,IF(AC179&lt;=$Y83,0,1))</f>
        <v>0</v>
      </c>
      <c r="AS179" cm="1">
        <f t="array" ref="AS179">IF(OR(AD179={"NS","NA"},$Y83={"NS","NA"}),0,IF(AD179&lt;=$Y83,0,1))</f>
        <v>0</v>
      </c>
      <c r="AT179" s="22"/>
      <c r="AU179" s="22"/>
      <c r="AV179" s="22"/>
      <c r="AW179" s="22"/>
      <c r="AX179" s="22"/>
      <c r="AY179" s="22"/>
      <c r="AZ179" s="22"/>
      <c r="BA179" s="22"/>
      <c r="BB179" s="22"/>
      <c r="BC179" s="22"/>
      <c r="BD179" cm="1">
        <f t="array" ref="BD179">IF(AND(U179&gt;0,U179&lt;&gt;{"NS","NA"},SUM(V179:AD179)=0),1,0)</f>
        <v>0</v>
      </c>
      <c r="BE179">
        <f t="shared" si="1"/>
        <v>0</v>
      </c>
    </row>
    <row r="180" spans="1:57" customFormat="1" ht="14.25">
      <c r="A180" s="195"/>
      <c r="B180" s="196"/>
      <c r="C180" s="433"/>
      <c r="D180" s="472"/>
      <c r="E180" s="472"/>
      <c r="F180" s="472"/>
      <c r="G180" s="470" t="s">
        <v>5199</v>
      </c>
      <c r="H180" s="470"/>
      <c r="I180" s="471" t="s">
        <v>5200</v>
      </c>
      <c r="J180" s="471"/>
      <c r="K180" s="471"/>
      <c r="L180" s="471"/>
      <c r="M180" s="471"/>
      <c r="N180" s="471"/>
      <c r="O180" s="471"/>
      <c r="P180" s="471"/>
      <c r="Q180" s="471"/>
      <c r="R180" s="471"/>
      <c r="S180" s="471"/>
      <c r="T180" s="471"/>
      <c r="U180" s="1"/>
      <c r="V180" s="1"/>
      <c r="W180" s="1"/>
      <c r="X180" s="1"/>
      <c r="Y180" s="1"/>
      <c r="Z180" s="1"/>
      <c r="AA180" s="1"/>
      <c r="AB180" s="1"/>
      <c r="AC180" s="1"/>
      <c r="AD180" s="1"/>
      <c r="AF180" s="22"/>
      <c r="AI180" s="22"/>
      <c r="AJ180" cm="1">
        <f t="array" ref="AJ180">IF(OR(U180={"NS","NA"},Y84={"NS","NA"}),0,IF(U180&gt;=Y84,0,1))</f>
        <v>0</v>
      </c>
      <c r="AK180" cm="1">
        <f t="array" ref="AK180">IF(OR(V180={"NS","NA"},$Y84={"NS","NA"}),0,IF(V180&lt;=$Y84,0,1))</f>
        <v>0</v>
      </c>
      <c r="AL180" cm="1">
        <f t="array" ref="AL180">IF(OR(W180={"NS","NA"},$Y84={"NS","NA"}),0,IF(W180&lt;=$Y84,0,1))</f>
        <v>0</v>
      </c>
      <c r="AM180" cm="1">
        <f t="array" ref="AM180">IF(OR(X180={"NS","NA"},$Y84={"NS","NA"}),0,IF(X180&lt;=$Y84,0,1))</f>
        <v>0</v>
      </c>
      <c r="AN180" cm="1">
        <f t="array" ref="AN180">IF(OR(Y180={"NS","NA"},$Y84={"NS","NA"}),0,IF(Y180&lt;=$Y84,0,1))</f>
        <v>0</v>
      </c>
      <c r="AO180" cm="1">
        <f t="array" ref="AO180">IF(OR(Z180={"NS","NA"},$Y84={"NS","NA"}),0,IF(Z180&lt;=$Y84,0,1))</f>
        <v>0</v>
      </c>
      <c r="AP180" cm="1">
        <f t="array" ref="AP180">IF(OR(AA180={"NS","NA"},$Y84={"NS","NA"}),0,IF(AA180&lt;=$Y84,0,1))</f>
        <v>0</v>
      </c>
      <c r="AQ180" cm="1">
        <f t="array" ref="AQ180">IF(OR(AB180={"NS","NA"},$Y84={"NS","NA"}),0,IF(AB180&lt;=$Y84,0,1))</f>
        <v>0</v>
      </c>
      <c r="AR180" cm="1">
        <f t="array" ref="AR180">IF(OR(AC180={"NS","NA"},$Y84={"NS","NA"}),0,IF(AC180&lt;=$Y84,0,1))</f>
        <v>0</v>
      </c>
      <c r="AS180" cm="1">
        <f t="array" ref="AS180">IF(OR(AD180={"NS","NA"},$Y84={"NS","NA"}),0,IF(AD180&lt;=$Y84,0,1))</f>
        <v>0</v>
      </c>
      <c r="AT180" s="22"/>
      <c r="AU180" s="22"/>
      <c r="AV180" s="22"/>
      <c r="AW180" s="22"/>
      <c r="AX180" s="22"/>
      <c r="AY180" s="22"/>
      <c r="AZ180" s="22"/>
      <c r="BA180" s="22"/>
      <c r="BB180" s="22"/>
      <c r="BC180" s="22"/>
      <c r="BD180" cm="1">
        <f t="array" ref="BD180">IF(AND(U180&gt;0,U180&lt;&gt;{"NS","NA"},SUM(V180:AD180)=0),1,0)</f>
        <v>0</v>
      </c>
      <c r="BE180">
        <f t="shared" si="1"/>
        <v>0</v>
      </c>
    </row>
    <row r="181" spans="1:57" customFormat="1" ht="24" customHeight="1">
      <c r="A181" s="195"/>
      <c r="B181" s="196"/>
      <c r="C181" s="433"/>
      <c r="D181" s="472"/>
      <c r="E181" s="472"/>
      <c r="F181" s="472"/>
      <c r="G181" s="470" t="s">
        <v>5201</v>
      </c>
      <c r="H181" s="470"/>
      <c r="I181" s="471" t="s">
        <v>5202</v>
      </c>
      <c r="J181" s="471"/>
      <c r="K181" s="471"/>
      <c r="L181" s="471"/>
      <c r="M181" s="471"/>
      <c r="N181" s="471"/>
      <c r="O181" s="471"/>
      <c r="P181" s="471"/>
      <c r="Q181" s="471"/>
      <c r="R181" s="471"/>
      <c r="S181" s="471"/>
      <c r="T181" s="471"/>
      <c r="U181" s="1"/>
      <c r="V181" s="1"/>
      <c r="W181" s="1"/>
      <c r="X181" s="1"/>
      <c r="Y181" s="1"/>
      <c r="Z181" s="1"/>
      <c r="AA181" s="1"/>
      <c r="AB181" s="1"/>
      <c r="AC181" s="1"/>
      <c r="AD181" s="1"/>
      <c r="AF181" s="22"/>
      <c r="AI181" s="22"/>
      <c r="AJ181" cm="1">
        <f t="array" ref="AJ181">IF(OR(U181={"NS","NA"},Y85={"NS","NA"}),0,IF(U181&gt;=Y85,0,1))</f>
        <v>0</v>
      </c>
      <c r="AK181" cm="1">
        <f t="array" ref="AK181">IF(OR(V181={"NS","NA"},$Y85={"NS","NA"}),0,IF(V181&lt;=$Y85,0,1))</f>
        <v>0</v>
      </c>
      <c r="AL181" cm="1">
        <f t="array" ref="AL181">IF(OR(W181={"NS","NA"},$Y85={"NS","NA"}),0,IF(W181&lt;=$Y85,0,1))</f>
        <v>0</v>
      </c>
      <c r="AM181" cm="1">
        <f t="array" ref="AM181">IF(OR(X181={"NS","NA"},$Y85={"NS","NA"}),0,IF(X181&lt;=$Y85,0,1))</f>
        <v>0</v>
      </c>
      <c r="AN181" cm="1">
        <f t="array" ref="AN181">IF(OR(Y181={"NS","NA"},$Y85={"NS","NA"}),0,IF(Y181&lt;=$Y85,0,1))</f>
        <v>0</v>
      </c>
      <c r="AO181" cm="1">
        <f t="array" ref="AO181">IF(OR(Z181={"NS","NA"},$Y85={"NS","NA"}),0,IF(Z181&lt;=$Y85,0,1))</f>
        <v>0</v>
      </c>
      <c r="AP181" cm="1">
        <f t="array" ref="AP181">IF(OR(AA181={"NS","NA"},$Y85={"NS","NA"}),0,IF(AA181&lt;=$Y85,0,1))</f>
        <v>0</v>
      </c>
      <c r="AQ181" cm="1">
        <f t="array" ref="AQ181">IF(OR(AB181={"NS","NA"},$Y85={"NS","NA"}),0,IF(AB181&lt;=$Y85,0,1))</f>
        <v>0</v>
      </c>
      <c r="AR181" cm="1">
        <f t="array" ref="AR181">IF(OR(AC181={"NS","NA"},$Y85={"NS","NA"}),0,IF(AC181&lt;=$Y85,0,1))</f>
        <v>0</v>
      </c>
      <c r="AS181" cm="1">
        <f t="array" ref="AS181">IF(OR(AD181={"NS","NA"},$Y85={"NS","NA"}),0,IF(AD181&lt;=$Y85,0,1))</f>
        <v>0</v>
      </c>
      <c r="AT181" s="22"/>
      <c r="AU181" s="22"/>
      <c r="AV181" s="22"/>
      <c r="AW181" s="22"/>
      <c r="AX181" s="22"/>
      <c r="AY181" s="22"/>
      <c r="AZ181" s="22"/>
      <c r="BA181" s="22"/>
      <c r="BB181" s="22"/>
      <c r="BC181" s="22"/>
      <c r="BD181" cm="1">
        <f t="array" ref="BD181">IF(AND(U181&gt;0,U181&lt;&gt;{"NS","NA"},SUM(V181:AD181)=0),1,0)</f>
        <v>0</v>
      </c>
      <c r="BE181">
        <f t="shared" si="1"/>
        <v>0</v>
      </c>
    </row>
    <row r="182" spans="1:57" customFormat="1" ht="14.25">
      <c r="A182" s="195"/>
      <c r="B182" s="196"/>
      <c r="C182" s="433"/>
      <c r="D182" s="472"/>
      <c r="E182" s="472"/>
      <c r="F182" s="472"/>
      <c r="G182" s="470" t="s">
        <v>5203</v>
      </c>
      <c r="H182" s="470"/>
      <c r="I182" s="471" t="s">
        <v>5204</v>
      </c>
      <c r="J182" s="471"/>
      <c r="K182" s="471"/>
      <c r="L182" s="471"/>
      <c r="M182" s="471"/>
      <c r="N182" s="471"/>
      <c r="O182" s="471"/>
      <c r="P182" s="471"/>
      <c r="Q182" s="471"/>
      <c r="R182" s="471"/>
      <c r="S182" s="471"/>
      <c r="T182" s="471"/>
      <c r="U182" s="1"/>
      <c r="V182" s="1"/>
      <c r="W182" s="1"/>
      <c r="X182" s="1"/>
      <c r="Y182" s="1"/>
      <c r="Z182" s="1"/>
      <c r="AA182" s="1"/>
      <c r="AB182" s="1"/>
      <c r="AC182" s="1"/>
      <c r="AD182" s="1"/>
      <c r="AF182" s="22"/>
      <c r="AI182" s="22"/>
      <c r="AJ182" cm="1">
        <f t="array" ref="AJ182">IF(OR(U182={"NS","NA"},Y86={"NS","NA"}),0,IF(U182&gt;=Y86,0,1))</f>
        <v>0</v>
      </c>
      <c r="AK182" cm="1">
        <f t="array" ref="AK182">IF(OR(V182={"NS","NA"},$Y86={"NS","NA"}),0,IF(V182&lt;=$Y86,0,1))</f>
        <v>0</v>
      </c>
      <c r="AL182" cm="1">
        <f t="array" ref="AL182">IF(OR(W182={"NS","NA"},$Y86={"NS","NA"}),0,IF(W182&lt;=$Y86,0,1))</f>
        <v>0</v>
      </c>
      <c r="AM182" cm="1">
        <f t="array" ref="AM182">IF(OR(X182={"NS","NA"},$Y86={"NS","NA"}),0,IF(X182&lt;=$Y86,0,1))</f>
        <v>0</v>
      </c>
      <c r="AN182" cm="1">
        <f t="array" ref="AN182">IF(OR(Y182={"NS","NA"},$Y86={"NS","NA"}),0,IF(Y182&lt;=$Y86,0,1))</f>
        <v>0</v>
      </c>
      <c r="AO182" cm="1">
        <f t="array" ref="AO182">IF(OR(Z182={"NS","NA"},$Y86={"NS","NA"}),0,IF(Z182&lt;=$Y86,0,1))</f>
        <v>0</v>
      </c>
      <c r="AP182" cm="1">
        <f t="array" ref="AP182">IF(OR(AA182={"NS","NA"},$Y86={"NS","NA"}),0,IF(AA182&lt;=$Y86,0,1))</f>
        <v>0</v>
      </c>
      <c r="AQ182" cm="1">
        <f t="array" ref="AQ182">IF(OR(AB182={"NS","NA"},$Y86={"NS","NA"}),0,IF(AB182&lt;=$Y86,0,1))</f>
        <v>0</v>
      </c>
      <c r="AR182" cm="1">
        <f t="array" ref="AR182">IF(OR(AC182={"NS","NA"},$Y86={"NS","NA"}),0,IF(AC182&lt;=$Y86,0,1))</f>
        <v>0</v>
      </c>
      <c r="AS182" cm="1">
        <f t="array" ref="AS182">IF(OR(AD182={"NS","NA"},$Y86={"NS","NA"}),0,IF(AD182&lt;=$Y86,0,1))</f>
        <v>0</v>
      </c>
      <c r="AT182" s="22"/>
      <c r="AU182" s="22"/>
      <c r="AV182" s="22"/>
      <c r="AW182" s="22"/>
      <c r="AX182" s="22"/>
      <c r="AY182" s="22"/>
      <c r="AZ182" s="22"/>
      <c r="BA182" s="22"/>
      <c r="BB182" s="22"/>
      <c r="BC182" s="22"/>
      <c r="BD182" cm="1">
        <f t="array" ref="BD182">IF(AND(U182&gt;0,U182&lt;&gt;{"NS","NA"},SUM(V182:AD182)=0),1,0)</f>
        <v>0</v>
      </c>
      <c r="BE182">
        <f t="shared" si="1"/>
        <v>0</v>
      </c>
    </row>
    <row r="183" spans="1:57" customFormat="1" ht="24" customHeight="1">
      <c r="A183" s="195"/>
      <c r="B183" s="196"/>
      <c r="C183" s="433"/>
      <c r="D183" s="472"/>
      <c r="E183" s="472"/>
      <c r="F183" s="472"/>
      <c r="G183" s="470" t="s">
        <v>5205</v>
      </c>
      <c r="H183" s="470"/>
      <c r="I183" s="471" t="s">
        <v>5206</v>
      </c>
      <c r="J183" s="471"/>
      <c r="K183" s="471"/>
      <c r="L183" s="471"/>
      <c r="M183" s="471"/>
      <c r="N183" s="471"/>
      <c r="O183" s="471"/>
      <c r="P183" s="471"/>
      <c r="Q183" s="471"/>
      <c r="R183" s="471"/>
      <c r="S183" s="471"/>
      <c r="T183" s="471"/>
      <c r="U183" s="1"/>
      <c r="V183" s="1"/>
      <c r="W183" s="1"/>
      <c r="X183" s="1"/>
      <c r="Y183" s="1"/>
      <c r="Z183" s="1"/>
      <c r="AA183" s="1"/>
      <c r="AB183" s="1"/>
      <c r="AC183" s="1"/>
      <c r="AD183" s="1"/>
      <c r="AF183" s="22"/>
      <c r="AI183" s="22"/>
      <c r="AJ183" cm="1">
        <f t="array" ref="AJ183">IF(OR(U183={"NS","NA"},Y87={"NS","NA"}),0,IF(U183&gt;=Y87,0,1))</f>
        <v>0</v>
      </c>
      <c r="AK183" cm="1">
        <f t="array" ref="AK183">IF(OR(V183={"NS","NA"},$Y87={"NS","NA"}),0,IF(V183&lt;=$Y87,0,1))</f>
        <v>0</v>
      </c>
      <c r="AL183" cm="1">
        <f t="array" ref="AL183">IF(OR(W183={"NS","NA"},$Y87={"NS","NA"}),0,IF(W183&lt;=$Y87,0,1))</f>
        <v>0</v>
      </c>
      <c r="AM183" cm="1">
        <f t="array" ref="AM183">IF(OR(X183={"NS","NA"},$Y87={"NS","NA"}),0,IF(X183&lt;=$Y87,0,1))</f>
        <v>0</v>
      </c>
      <c r="AN183" cm="1">
        <f t="array" ref="AN183">IF(OR(Y183={"NS","NA"},$Y87={"NS","NA"}),0,IF(Y183&lt;=$Y87,0,1))</f>
        <v>0</v>
      </c>
      <c r="AO183" cm="1">
        <f t="array" ref="AO183">IF(OR(Z183={"NS","NA"},$Y87={"NS","NA"}),0,IF(Z183&lt;=$Y87,0,1))</f>
        <v>0</v>
      </c>
      <c r="AP183" cm="1">
        <f t="array" ref="AP183">IF(OR(AA183={"NS","NA"},$Y87={"NS","NA"}),0,IF(AA183&lt;=$Y87,0,1))</f>
        <v>0</v>
      </c>
      <c r="AQ183" cm="1">
        <f t="array" ref="AQ183">IF(OR(AB183={"NS","NA"},$Y87={"NS","NA"}),0,IF(AB183&lt;=$Y87,0,1))</f>
        <v>0</v>
      </c>
      <c r="AR183" cm="1">
        <f t="array" ref="AR183">IF(OR(AC183={"NS","NA"},$Y87={"NS","NA"}),0,IF(AC183&lt;=$Y87,0,1))</f>
        <v>0</v>
      </c>
      <c r="AS183" cm="1">
        <f t="array" ref="AS183">IF(OR(AD183={"NS","NA"},$Y87={"NS","NA"}),0,IF(AD183&lt;=$Y87,0,1))</f>
        <v>0</v>
      </c>
      <c r="AT183" s="22"/>
      <c r="AU183" s="22"/>
      <c r="AV183" s="22"/>
      <c r="AW183" s="22"/>
      <c r="AX183" s="22"/>
      <c r="AY183" s="22"/>
      <c r="AZ183" s="22"/>
      <c r="BA183" s="22"/>
      <c r="BB183" s="22"/>
      <c r="BC183" s="22"/>
      <c r="BD183" cm="1">
        <f t="array" ref="BD183">IF(AND(U183&gt;0,U183&lt;&gt;{"NS","NA"},SUM(V183:AD183)=0),1,0)</f>
        <v>0</v>
      </c>
      <c r="BE183">
        <f t="shared" si="1"/>
        <v>0</v>
      </c>
    </row>
    <row r="184" spans="1:57" customFormat="1" ht="24" customHeight="1">
      <c r="A184" s="195"/>
      <c r="B184" s="196"/>
      <c r="C184" s="433"/>
      <c r="D184" s="472"/>
      <c r="E184" s="472"/>
      <c r="F184" s="472"/>
      <c r="G184" s="470" t="s">
        <v>5207</v>
      </c>
      <c r="H184" s="470"/>
      <c r="I184" s="471" t="s">
        <v>5208</v>
      </c>
      <c r="J184" s="471"/>
      <c r="K184" s="471"/>
      <c r="L184" s="471"/>
      <c r="M184" s="471"/>
      <c r="N184" s="471"/>
      <c r="O184" s="471"/>
      <c r="P184" s="471"/>
      <c r="Q184" s="471"/>
      <c r="R184" s="471"/>
      <c r="S184" s="471"/>
      <c r="T184" s="471"/>
      <c r="U184" s="1"/>
      <c r="V184" s="1"/>
      <c r="W184" s="1"/>
      <c r="X184" s="1"/>
      <c r="Y184" s="1"/>
      <c r="Z184" s="1"/>
      <c r="AA184" s="1"/>
      <c r="AB184" s="1"/>
      <c r="AC184" s="1"/>
      <c r="AD184" s="1"/>
      <c r="AF184" s="22"/>
      <c r="AI184" s="22"/>
      <c r="AJ184" cm="1">
        <f t="array" ref="AJ184">IF(OR(U184={"NS","NA"},Y88={"NS","NA"}),0,IF(U184&gt;=Y88,0,1))</f>
        <v>0</v>
      </c>
      <c r="AK184" cm="1">
        <f t="array" ref="AK184">IF(OR(V184={"NS","NA"},$Y88={"NS","NA"}),0,IF(V184&lt;=$Y88,0,1))</f>
        <v>0</v>
      </c>
      <c r="AL184" cm="1">
        <f t="array" ref="AL184">IF(OR(W184={"NS","NA"},$Y88={"NS","NA"}),0,IF(W184&lt;=$Y88,0,1))</f>
        <v>0</v>
      </c>
      <c r="AM184" cm="1">
        <f t="array" ref="AM184">IF(OR(X184={"NS","NA"},$Y88={"NS","NA"}),0,IF(X184&lt;=$Y88,0,1))</f>
        <v>0</v>
      </c>
      <c r="AN184" cm="1">
        <f t="array" ref="AN184">IF(OR(Y184={"NS","NA"},$Y88={"NS","NA"}),0,IF(Y184&lt;=$Y88,0,1))</f>
        <v>0</v>
      </c>
      <c r="AO184" cm="1">
        <f t="array" ref="AO184">IF(OR(Z184={"NS","NA"},$Y88={"NS","NA"}),0,IF(Z184&lt;=$Y88,0,1))</f>
        <v>0</v>
      </c>
      <c r="AP184" cm="1">
        <f t="array" ref="AP184">IF(OR(AA184={"NS","NA"},$Y88={"NS","NA"}),0,IF(AA184&lt;=$Y88,0,1))</f>
        <v>0</v>
      </c>
      <c r="AQ184" cm="1">
        <f t="array" ref="AQ184">IF(OR(AB184={"NS","NA"},$Y88={"NS","NA"}),0,IF(AB184&lt;=$Y88,0,1))</f>
        <v>0</v>
      </c>
      <c r="AR184" cm="1">
        <f t="array" ref="AR184">IF(OR(AC184={"NS","NA"},$Y88={"NS","NA"}),0,IF(AC184&lt;=$Y88,0,1))</f>
        <v>0</v>
      </c>
      <c r="AS184" cm="1">
        <f t="array" ref="AS184">IF(OR(AD184={"NS","NA"},$Y88={"NS","NA"}),0,IF(AD184&lt;=$Y88,0,1))</f>
        <v>0</v>
      </c>
      <c r="AT184" s="22"/>
      <c r="AU184" s="22"/>
      <c r="AV184" s="22"/>
      <c r="AW184" s="22"/>
      <c r="AX184" s="22"/>
      <c r="AY184" s="22"/>
      <c r="AZ184" s="22"/>
      <c r="BA184" s="22"/>
      <c r="BB184" s="22"/>
      <c r="BC184" s="22"/>
      <c r="BD184" cm="1">
        <f t="array" ref="BD184">IF(AND(U184&gt;0,U184&lt;&gt;{"NS","NA"},SUM(V184:AD184)=0),1,0)</f>
        <v>0</v>
      </c>
      <c r="BE184">
        <f t="shared" si="1"/>
        <v>0</v>
      </c>
    </row>
    <row r="185" spans="1:57" customFormat="1" ht="36" customHeight="1">
      <c r="A185" s="195"/>
      <c r="B185" s="196"/>
      <c r="C185" s="433" t="s">
        <v>5209</v>
      </c>
      <c r="D185" s="472" t="s">
        <v>5210</v>
      </c>
      <c r="E185" s="472"/>
      <c r="F185" s="472"/>
      <c r="G185" s="470" t="s">
        <v>5211</v>
      </c>
      <c r="H185" s="470"/>
      <c r="I185" s="471" t="s">
        <v>5212</v>
      </c>
      <c r="J185" s="471"/>
      <c r="K185" s="471"/>
      <c r="L185" s="471"/>
      <c r="M185" s="471"/>
      <c r="N185" s="471"/>
      <c r="O185" s="471"/>
      <c r="P185" s="471"/>
      <c r="Q185" s="471"/>
      <c r="R185" s="471"/>
      <c r="S185" s="471"/>
      <c r="T185" s="471"/>
      <c r="U185" s="1"/>
      <c r="V185" s="1"/>
      <c r="W185" s="1"/>
      <c r="X185" s="1"/>
      <c r="Y185" s="1"/>
      <c r="Z185" s="1"/>
      <c r="AA185" s="1"/>
      <c r="AB185" s="1"/>
      <c r="AC185" s="1"/>
      <c r="AD185" s="1"/>
      <c r="AF185" s="22"/>
      <c r="AI185" s="22"/>
      <c r="AJ185" cm="1">
        <f t="array" ref="AJ185">IF(OR(U185={"NS","NA"},Y89={"NS","NA"}),0,IF(U185&gt;=Y89,0,1))</f>
        <v>0</v>
      </c>
      <c r="AK185" cm="1">
        <f t="array" ref="AK185">IF(OR(V185={"NS","NA"},$Y89={"NS","NA"}),0,IF(V185&lt;=$Y89,0,1))</f>
        <v>0</v>
      </c>
      <c r="AL185" cm="1">
        <f t="array" ref="AL185">IF(OR(W185={"NS","NA"},$Y89={"NS","NA"}),0,IF(W185&lt;=$Y89,0,1))</f>
        <v>0</v>
      </c>
      <c r="AM185" cm="1">
        <f t="array" ref="AM185">IF(OR(X185={"NS","NA"},$Y89={"NS","NA"}),0,IF(X185&lt;=$Y89,0,1))</f>
        <v>0</v>
      </c>
      <c r="AN185" cm="1">
        <f t="array" ref="AN185">IF(OR(Y185={"NS","NA"},$Y89={"NS","NA"}),0,IF(Y185&lt;=$Y89,0,1))</f>
        <v>0</v>
      </c>
      <c r="AO185" cm="1">
        <f t="array" ref="AO185">IF(OR(Z185={"NS","NA"},$Y89={"NS","NA"}),0,IF(Z185&lt;=$Y89,0,1))</f>
        <v>0</v>
      </c>
      <c r="AP185" cm="1">
        <f t="array" ref="AP185">IF(OR(AA185={"NS","NA"},$Y89={"NS","NA"}),0,IF(AA185&lt;=$Y89,0,1))</f>
        <v>0</v>
      </c>
      <c r="AQ185" cm="1">
        <f t="array" ref="AQ185">IF(OR(AB185={"NS","NA"},$Y89={"NS","NA"}),0,IF(AB185&lt;=$Y89,0,1))</f>
        <v>0</v>
      </c>
      <c r="AR185" cm="1">
        <f t="array" ref="AR185">IF(OR(AC185={"NS","NA"},$Y89={"NS","NA"}),0,IF(AC185&lt;=$Y89,0,1))</f>
        <v>0</v>
      </c>
      <c r="AS185" cm="1">
        <f t="array" ref="AS185">IF(OR(AD185={"NS","NA"},$Y89={"NS","NA"}),0,IF(AD185&lt;=$Y89,0,1))</f>
        <v>0</v>
      </c>
      <c r="AT185" s="22"/>
      <c r="AU185" s="22"/>
      <c r="AV185" s="22"/>
      <c r="AW185" s="22"/>
      <c r="AX185" s="22"/>
      <c r="AY185" s="22"/>
      <c r="AZ185" s="22"/>
      <c r="BA185" s="22"/>
      <c r="BB185" s="22"/>
      <c r="BC185" s="22"/>
      <c r="BD185" cm="1">
        <f t="array" ref="BD185">IF(AND(U185&gt;0,U185&lt;&gt;{"NS","NA"},SUM(V185:AD185)=0),1,0)</f>
        <v>0</v>
      </c>
      <c r="BE185">
        <f t="shared" si="1"/>
        <v>0</v>
      </c>
    </row>
    <row r="186" spans="1:57" customFormat="1" ht="24" customHeight="1">
      <c r="A186" s="195"/>
      <c r="B186" s="196"/>
      <c r="C186" s="433"/>
      <c r="D186" s="472"/>
      <c r="E186" s="472"/>
      <c r="F186" s="472"/>
      <c r="G186" s="470" t="s">
        <v>5213</v>
      </c>
      <c r="H186" s="470"/>
      <c r="I186" s="471" t="s">
        <v>5214</v>
      </c>
      <c r="J186" s="471"/>
      <c r="K186" s="471"/>
      <c r="L186" s="471"/>
      <c r="M186" s="471"/>
      <c r="N186" s="471"/>
      <c r="O186" s="471"/>
      <c r="P186" s="471"/>
      <c r="Q186" s="471"/>
      <c r="R186" s="471"/>
      <c r="S186" s="471"/>
      <c r="T186" s="471"/>
      <c r="U186" s="1"/>
      <c r="V186" s="1"/>
      <c r="W186" s="1"/>
      <c r="X186" s="1"/>
      <c r="Y186" s="1"/>
      <c r="Z186" s="1"/>
      <c r="AA186" s="1"/>
      <c r="AB186" s="1"/>
      <c r="AC186" s="1"/>
      <c r="AD186" s="1"/>
      <c r="AF186" s="22"/>
      <c r="AI186" s="22"/>
      <c r="AJ186" cm="1">
        <f t="array" ref="AJ186">IF(OR(U186={"NS","NA"},Y90={"NS","NA"}),0,IF(U186&gt;=Y90,0,1))</f>
        <v>0</v>
      </c>
      <c r="AK186" cm="1">
        <f t="array" ref="AK186">IF(OR(V186={"NS","NA"},$Y90={"NS","NA"}),0,IF(V186&lt;=$Y90,0,1))</f>
        <v>0</v>
      </c>
      <c r="AL186" cm="1">
        <f t="array" ref="AL186">IF(OR(W186={"NS","NA"},$Y90={"NS","NA"}),0,IF(W186&lt;=$Y90,0,1))</f>
        <v>0</v>
      </c>
      <c r="AM186" cm="1">
        <f t="array" ref="AM186">IF(OR(X186={"NS","NA"},$Y90={"NS","NA"}),0,IF(X186&lt;=$Y90,0,1))</f>
        <v>0</v>
      </c>
      <c r="AN186" cm="1">
        <f t="array" ref="AN186">IF(OR(Y186={"NS","NA"},$Y90={"NS","NA"}),0,IF(Y186&lt;=$Y90,0,1))</f>
        <v>0</v>
      </c>
      <c r="AO186" cm="1">
        <f t="array" ref="AO186">IF(OR(Z186={"NS","NA"},$Y90={"NS","NA"}),0,IF(Z186&lt;=$Y90,0,1))</f>
        <v>0</v>
      </c>
      <c r="AP186" cm="1">
        <f t="array" ref="AP186">IF(OR(AA186={"NS","NA"},$Y90={"NS","NA"}),0,IF(AA186&lt;=$Y90,0,1))</f>
        <v>0</v>
      </c>
      <c r="AQ186" cm="1">
        <f t="array" ref="AQ186">IF(OR(AB186={"NS","NA"},$Y90={"NS","NA"}),0,IF(AB186&lt;=$Y90,0,1))</f>
        <v>0</v>
      </c>
      <c r="AR186" cm="1">
        <f t="array" ref="AR186">IF(OR(AC186={"NS","NA"},$Y90={"NS","NA"}),0,IF(AC186&lt;=$Y90,0,1))</f>
        <v>0</v>
      </c>
      <c r="AS186" cm="1">
        <f t="array" ref="AS186">IF(OR(AD186={"NS","NA"},$Y90={"NS","NA"}),0,IF(AD186&lt;=$Y90,0,1))</f>
        <v>0</v>
      </c>
      <c r="AT186" s="22"/>
      <c r="AU186" s="22"/>
      <c r="AV186" s="22"/>
      <c r="AW186" s="22"/>
      <c r="AX186" s="22"/>
      <c r="AY186" s="22"/>
      <c r="AZ186" s="22"/>
      <c r="BA186" s="22"/>
      <c r="BB186" s="22"/>
      <c r="BC186" s="22"/>
      <c r="BD186" cm="1">
        <f t="array" ref="BD186">IF(AND(U186&gt;0,U186&lt;&gt;{"NS","NA"},SUM(V186:AD186)=0),1,0)</f>
        <v>0</v>
      </c>
      <c r="BE186">
        <f t="shared" si="1"/>
        <v>0</v>
      </c>
    </row>
    <row r="187" spans="1:57" customFormat="1" ht="24" customHeight="1">
      <c r="A187" s="195"/>
      <c r="B187" s="196"/>
      <c r="C187" s="433"/>
      <c r="D187" s="472"/>
      <c r="E187" s="472"/>
      <c r="F187" s="472"/>
      <c r="G187" s="470" t="s">
        <v>5215</v>
      </c>
      <c r="H187" s="470"/>
      <c r="I187" s="471" t="s">
        <v>5216</v>
      </c>
      <c r="J187" s="471"/>
      <c r="K187" s="471"/>
      <c r="L187" s="471"/>
      <c r="M187" s="471"/>
      <c r="N187" s="471"/>
      <c r="O187" s="471"/>
      <c r="P187" s="471"/>
      <c r="Q187" s="471"/>
      <c r="R187" s="471"/>
      <c r="S187" s="471"/>
      <c r="T187" s="471"/>
      <c r="U187" s="1"/>
      <c r="V187" s="1"/>
      <c r="W187" s="1"/>
      <c r="X187" s="1"/>
      <c r="Y187" s="1"/>
      <c r="Z187" s="1"/>
      <c r="AA187" s="1"/>
      <c r="AB187" s="1"/>
      <c r="AC187" s="1"/>
      <c r="AD187" s="1"/>
      <c r="AF187" s="22"/>
      <c r="AI187" s="22"/>
      <c r="AJ187" cm="1">
        <f t="array" ref="AJ187">IF(OR(U187={"NS","NA"},Y91={"NS","NA"}),0,IF(U187&gt;=Y91,0,1))</f>
        <v>0</v>
      </c>
      <c r="AK187" cm="1">
        <f t="array" ref="AK187">IF(OR(V187={"NS","NA"},$Y91={"NS","NA"}),0,IF(V187&lt;=$Y91,0,1))</f>
        <v>0</v>
      </c>
      <c r="AL187" cm="1">
        <f t="array" ref="AL187">IF(OR(W187={"NS","NA"},$Y91={"NS","NA"}),0,IF(W187&lt;=$Y91,0,1))</f>
        <v>0</v>
      </c>
      <c r="AM187" cm="1">
        <f t="array" ref="AM187">IF(OR(X187={"NS","NA"},$Y91={"NS","NA"}),0,IF(X187&lt;=$Y91,0,1))</f>
        <v>0</v>
      </c>
      <c r="AN187" cm="1">
        <f t="array" ref="AN187">IF(OR(Y187={"NS","NA"},$Y91={"NS","NA"}),0,IF(Y187&lt;=$Y91,0,1))</f>
        <v>0</v>
      </c>
      <c r="AO187" cm="1">
        <f t="array" ref="AO187">IF(OR(Z187={"NS","NA"},$Y91={"NS","NA"}),0,IF(Z187&lt;=$Y91,0,1))</f>
        <v>0</v>
      </c>
      <c r="AP187" cm="1">
        <f t="array" ref="AP187">IF(OR(AA187={"NS","NA"},$Y91={"NS","NA"}),0,IF(AA187&lt;=$Y91,0,1))</f>
        <v>0</v>
      </c>
      <c r="AQ187" cm="1">
        <f t="array" ref="AQ187">IF(OR(AB187={"NS","NA"},$Y91={"NS","NA"}),0,IF(AB187&lt;=$Y91,0,1))</f>
        <v>0</v>
      </c>
      <c r="AR187" cm="1">
        <f t="array" ref="AR187">IF(OR(AC187={"NS","NA"},$Y91={"NS","NA"}),0,IF(AC187&lt;=$Y91,0,1))</f>
        <v>0</v>
      </c>
      <c r="AS187" cm="1">
        <f t="array" ref="AS187">IF(OR(AD187={"NS","NA"},$Y91={"NS","NA"}),0,IF(AD187&lt;=$Y91,0,1))</f>
        <v>0</v>
      </c>
      <c r="AT187" s="22"/>
      <c r="AU187" s="22"/>
      <c r="AV187" s="22"/>
      <c r="AW187" s="22"/>
      <c r="AX187" s="22"/>
      <c r="AY187" s="22"/>
      <c r="AZ187" s="22"/>
      <c r="BA187" s="22"/>
      <c r="BB187" s="22"/>
      <c r="BC187" s="22"/>
      <c r="BD187" cm="1">
        <f t="array" ref="BD187">IF(AND(U187&gt;0,U187&lt;&gt;{"NS","NA"},SUM(V187:AD187)=0),1,0)</f>
        <v>0</v>
      </c>
      <c r="BE187">
        <f t="shared" si="1"/>
        <v>0</v>
      </c>
    </row>
    <row r="188" spans="1:57" customFormat="1" ht="36" customHeight="1">
      <c r="A188" s="195"/>
      <c r="B188" s="196"/>
      <c r="C188" s="433"/>
      <c r="D188" s="472"/>
      <c r="E188" s="472"/>
      <c r="F188" s="472"/>
      <c r="G188" s="470" t="s">
        <v>5217</v>
      </c>
      <c r="H188" s="470"/>
      <c r="I188" s="471" t="s">
        <v>5218</v>
      </c>
      <c r="J188" s="471"/>
      <c r="K188" s="471"/>
      <c r="L188" s="471"/>
      <c r="M188" s="471"/>
      <c r="N188" s="471"/>
      <c r="O188" s="471"/>
      <c r="P188" s="471"/>
      <c r="Q188" s="471"/>
      <c r="R188" s="471"/>
      <c r="S188" s="471"/>
      <c r="T188" s="471"/>
      <c r="U188" s="1"/>
      <c r="V188" s="1"/>
      <c r="W188" s="1"/>
      <c r="X188" s="1"/>
      <c r="Y188" s="1"/>
      <c r="Z188" s="1"/>
      <c r="AA188" s="1"/>
      <c r="AB188" s="1"/>
      <c r="AC188" s="1"/>
      <c r="AD188" s="1"/>
      <c r="AF188" s="22"/>
      <c r="AI188" s="22"/>
      <c r="AJ188" cm="1">
        <f t="array" ref="AJ188">IF(OR(U188={"NS","NA"},Y92={"NS","NA"}),0,IF(U188&gt;=Y92,0,1))</f>
        <v>0</v>
      </c>
      <c r="AK188" cm="1">
        <f t="array" ref="AK188">IF(OR(V188={"NS","NA"},$Y92={"NS","NA"}),0,IF(V188&lt;=$Y92,0,1))</f>
        <v>0</v>
      </c>
      <c r="AL188" cm="1">
        <f t="array" ref="AL188">IF(OR(W188={"NS","NA"},$Y92={"NS","NA"}),0,IF(W188&lt;=$Y92,0,1))</f>
        <v>0</v>
      </c>
      <c r="AM188" cm="1">
        <f t="array" ref="AM188">IF(OR(X188={"NS","NA"},$Y92={"NS","NA"}),0,IF(X188&lt;=$Y92,0,1))</f>
        <v>0</v>
      </c>
      <c r="AN188" cm="1">
        <f t="array" ref="AN188">IF(OR(Y188={"NS","NA"},$Y92={"NS","NA"}),0,IF(Y188&lt;=$Y92,0,1))</f>
        <v>0</v>
      </c>
      <c r="AO188" cm="1">
        <f t="array" ref="AO188">IF(OR(Z188={"NS","NA"},$Y92={"NS","NA"}),0,IF(Z188&lt;=$Y92,0,1))</f>
        <v>0</v>
      </c>
      <c r="AP188" cm="1">
        <f t="array" ref="AP188">IF(OR(AA188={"NS","NA"},$Y92={"NS","NA"}),0,IF(AA188&lt;=$Y92,0,1))</f>
        <v>0</v>
      </c>
      <c r="AQ188" cm="1">
        <f t="array" ref="AQ188">IF(OR(AB188={"NS","NA"},$Y92={"NS","NA"}),0,IF(AB188&lt;=$Y92,0,1))</f>
        <v>0</v>
      </c>
      <c r="AR188" cm="1">
        <f t="array" ref="AR188">IF(OR(AC188={"NS","NA"},$Y92={"NS","NA"}),0,IF(AC188&lt;=$Y92,0,1))</f>
        <v>0</v>
      </c>
      <c r="AS188" cm="1">
        <f t="array" ref="AS188">IF(OR(AD188={"NS","NA"},$Y92={"NS","NA"}),0,IF(AD188&lt;=$Y92,0,1))</f>
        <v>0</v>
      </c>
      <c r="AT188" s="22"/>
      <c r="AU188" s="22"/>
      <c r="AV188" s="22"/>
      <c r="AW188" s="22"/>
      <c r="AX188" s="22"/>
      <c r="AY188" s="22"/>
      <c r="AZ188" s="22"/>
      <c r="BA188" s="22"/>
      <c r="BB188" s="22"/>
      <c r="BC188" s="22"/>
      <c r="BD188" cm="1">
        <f t="array" ref="BD188">IF(AND(U188&gt;0,U188&lt;&gt;{"NS","NA"},SUM(V188:AD188)=0),1,0)</f>
        <v>0</v>
      </c>
      <c r="BE188">
        <f t="shared" si="1"/>
        <v>0</v>
      </c>
    </row>
    <row r="189" spans="1:57" customFormat="1" ht="36" customHeight="1">
      <c r="A189" s="195"/>
      <c r="B189" s="196"/>
      <c r="C189" s="433"/>
      <c r="D189" s="472"/>
      <c r="E189" s="472"/>
      <c r="F189" s="472"/>
      <c r="G189" s="470" t="s">
        <v>5219</v>
      </c>
      <c r="H189" s="470"/>
      <c r="I189" s="471" t="s">
        <v>5220</v>
      </c>
      <c r="J189" s="471"/>
      <c r="K189" s="471"/>
      <c r="L189" s="471"/>
      <c r="M189" s="471"/>
      <c r="N189" s="471"/>
      <c r="O189" s="471"/>
      <c r="P189" s="471"/>
      <c r="Q189" s="471"/>
      <c r="R189" s="471"/>
      <c r="S189" s="471"/>
      <c r="T189" s="471"/>
      <c r="U189" s="1"/>
      <c r="V189" s="1"/>
      <c r="W189" s="1"/>
      <c r="X189" s="1"/>
      <c r="Y189" s="1"/>
      <c r="Z189" s="1"/>
      <c r="AA189" s="1"/>
      <c r="AB189" s="1"/>
      <c r="AC189" s="1"/>
      <c r="AD189" s="1"/>
      <c r="AF189" s="22"/>
      <c r="AI189" s="22"/>
      <c r="AJ189" cm="1">
        <f t="array" ref="AJ189">IF(OR(U189={"NS","NA"},Y93={"NS","NA"}),0,IF(U189&gt;=Y93,0,1))</f>
        <v>0</v>
      </c>
      <c r="AK189" cm="1">
        <f t="array" ref="AK189">IF(OR(V189={"NS","NA"},$Y93={"NS","NA"}),0,IF(V189&lt;=$Y93,0,1))</f>
        <v>0</v>
      </c>
      <c r="AL189" cm="1">
        <f t="array" ref="AL189">IF(OR(W189={"NS","NA"},$Y93={"NS","NA"}),0,IF(W189&lt;=$Y93,0,1))</f>
        <v>0</v>
      </c>
      <c r="AM189" cm="1">
        <f t="array" ref="AM189">IF(OR(X189={"NS","NA"},$Y93={"NS","NA"}),0,IF(X189&lt;=$Y93,0,1))</f>
        <v>0</v>
      </c>
      <c r="AN189" cm="1">
        <f t="array" ref="AN189">IF(OR(Y189={"NS","NA"},$Y93={"NS","NA"}),0,IF(Y189&lt;=$Y93,0,1))</f>
        <v>0</v>
      </c>
      <c r="AO189" cm="1">
        <f t="array" ref="AO189">IF(OR(Z189={"NS","NA"},$Y93={"NS","NA"}),0,IF(Z189&lt;=$Y93,0,1))</f>
        <v>0</v>
      </c>
      <c r="AP189" cm="1">
        <f t="array" ref="AP189">IF(OR(AA189={"NS","NA"},$Y93={"NS","NA"}),0,IF(AA189&lt;=$Y93,0,1))</f>
        <v>0</v>
      </c>
      <c r="AQ189" cm="1">
        <f t="array" ref="AQ189">IF(OR(AB189={"NS","NA"},$Y93={"NS","NA"}),0,IF(AB189&lt;=$Y93,0,1))</f>
        <v>0</v>
      </c>
      <c r="AR189" cm="1">
        <f t="array" ref="AR189">IF(OR(AC189={"NS","NA"},$Y93={"NS","NA"}),0,IF(AC189&lt;=$Y93,0,1))</f>
        <v>0</v>
      </c>
      <c r="AS189" cm="1">
        <f t="array" ref="AS189">IF(OR(AD189={"NS","NA"},$Y93={"NS","NA"}),0,IF(AD189&lt;=$Y93,0,1))</f>
        <v>0</v>
      </c>
      <c r="AT189" s="22"/>
      <c r="AU189" s="22"/>
      <c r="AV189" s="22"/>
      <c r="AW189" s="22"/>
      <c r="AX189" s="22"/>
      <c r="AY189" s="22"/>
      <c r="AZ189" s="22"/>
      <c r="BA189" s="22"/>
      <c r="BB189" s="22"/>
      <c r="BC189" s="22"/>
      <c r="BD189" cm="1">
        <f t="array" ref="BD189">IF(AND(U189&gt;0,U189&lt;&gt;{"NS","NA"},SUM(V189:AD189)=0),1,0)</f>
        <v>0</v>
      </c>
      <c r="BE189">
        <f t="shared" si="1"/>
        <v>0</v>
      </c>
    </row>
    <row r="190" spans="1:57" customFormat="1" ht="24" customHeight="1">
      <c r="A190" s="195"/>
      <c r="B190" s="196"/>
      <c r="C190" s="433"/>
      <c r="D190" s="472"/>
      <c r="E190" s="472"/>
      <c r="F190" s="472"/>
      <c r="G190" s="470" t="s">
        <v>5221</v>
      </c>
      <c r="H190" s="470"/>
      <c r="I190" s="471" t="s">
        <v>5222</v>
      </c>
      <c r="J190" s="471"/>
      <c r="K190" s="471"/>
      <c r="L190" s="471"/>
      <c r="M190" s="471"/>
      <c r="N190" s="471"/>
      <c r="O190" s="471"/>
      <c r="P190" s="471"/>
      <c r="Q190" s="471"/>
      <c r="R190" s="471"/>
      <c r="S190" s="471"/>
      <c r="T190" s="471"/>
      <c r="U190" s="1"/>
      <c r="V190" s="1"/>
      <c r="W190" s="1"/>
      <c r="X190" s="1"/>
      <c r="Y190" s="1"/>
      <c r="Z190" s="1"/>
      <c r="AA190" s="1"/>
      <c r="AB190" s="1"/>
      <c r="AC190" s="1"/>
      <c r="AD190" s="1"/>
      <c r="AF190" s="22"/>
      <c r="AI190" s="22"/>
      <c r="AJ190" cm="1">
        <f t="array" ref="AJ190">IF(OR(U190={"NS","NA"},Y94={"NS","NA"}),0,IF(U190&gt;=Y94,0,1))</f>
        <v>0</v>
      </c>
      <c r="AK190" cm="1">
        <f t="array" ref="AK190">IF(OR(V190={"NS","NA"},$Y94={"NS","NA"}),0,IF(V190&lt;=$Y94,0,1))</f>
        <v>0</v>
      </c>
      <c r="AL190" cm="1">
        <f t="array" ref="AL190">IF(OR(W190={"NS","NA"},$Y94={"NS","NA"}),0,IF(W190&lt;=$Y94,0,1))</f>
        <v>0</v>
      </c>
      <c r="AM190" cm="1">
        <f t="array" ref="AM190">IF(OR(X190={"NS","NA"},$Y94={"NS","NA"}),0,IF(X190&lt;=$Y94,0,1))</f>
        <v>0</v>
      </c>
      <c r="AN190" cm="1">
        <f t="array" ref="AN190">IF(OR(Y190={"NS","NA"},$Y94={"NS","NA"}),0,IF(Y190&lt;=$Y94,0,1))</f>
        <v>0</v>
      </c>
      <c r="AO190" cm="1">
        <f t="array" ref="AO190">IF(OR(Z190={"NS","NA"},$Y94={"NS","NA"}),0,IF(Z190&lt;=$Y94,0,1))</f>
        <v>0</v>
      </c>
      <c r="AP190" cm="1">
        <f t="array" ref="AP190">IF(OR(AA190={"NS","NA"},$Y94={"NS","NA"}),0,IF(AA190&lt;=$Y94,0,1))</f>
        <v>0</v>
      </c>
      <c r="AQ190" cm="1">
        <f t="array" ref="AQ190">IF(OR(AB190={"NS","NA"},$Y94={"NS","NA"}),0,IF(AB190&lt;=$Y94,0,1))</f>
        <v>0</v>
      </c>
      <c r="AR190" cm="1">
        <f t="array" ref="AR190">IF(OR(AC190={"NS","NA"},$Y94={"NS","NA"}),0,IF(AC190&lt;=$Y94,0,1))</f>
        <v>0</v>
      </c>
      <c r="AS190" cm="1">
        <f t="array" ref="AS190">IF(OR(AD190={"NS","NA"},$Y94={"NS","NA"}),0,IF(AD190&lt;=$Y94,0,1))</f>
        <v>0</v>
      </c>
      <c r="AT190" s="22"/>
      <c r="AU190" s="22"/>
      <c r="AV190" s="22"/>
      <c r="AW190" s="22"/>
      <c r="AX190" s="22"/>
      <c r="AY190" s="22"/>
      <c r="AZ190" s="22"/>
      <c r="BA190" s="22"/>
      <c r="BB190" s="22"/>
      <c r="BC190" s="22"/>
      <c r="BD190" cm="1">
        <f t="array" ref="BD190">IF(AND(U190&gt;0,U190&lt;&gt;{"NS","NA"},SUM(V190:AD190)=0),1,0)</f>
        <v>0</v>
      </c>
      <c r="BE190">
        <f t="shared" si="1"/>
        <v>0</v>
      </c>
    </row>
    <row r="191" spans="1:57" customFormat="1" ht="14.25">
      <c r="A191" s="195"/>
      <c r="B191" s="196"/>
      <c r="C191" s="433"/>
      <c r="D191" s="472"/>
      <c r="E191" s="472"/>
      <c r="F191" s="472"/>
      <c r="G191" s="470" t="s">
        <v>5223</v>
      </c>
      <c r="H191" s="470"/>
      <c r="I191" s="471" t="s">
        <v>5224</v>
      </c>
      <c r="J191" s="471"/>
      <c r="K191" s="471"/>
      <c r="L191" s="471"/>
      <c r="M191" s="471"/>
      <c r="N191" s="471"/>
      <c r="O191" s="471"/>
      <c r="P191" s="471"/>
      <c r="Q191" s="471"/>
      <c r="R191" s="471"/>
      <c r="S191" s="471"/>
      <c r="T191" s="471"/>
      <c r="U191" s="1"/>
      <c r="V191" s="1"/>
      <c r="W191" s="1"/>
      <c r="X191" s="1"/>
      <c r="Y191" s="1"/>
      <c r="Z191" s="1"/>
      <c r="AA191" s="1"/>
      <c r="AB191" s="1"/>
      <c r="AC191" s="1"/>
      <c r="AD191" s="1"/>
      <c r="AF191" s="22"/>
      <c r="AI191" s="22"/>
      <c r="AJ191" cm="1">
        <f t="array" ref="AJ191">IF(OR(U191={"NS","NA"},Y95={"NS","NA"}),0,IF(U191&gt;=Y95,0,1))</f>
        <v>0</v>
      </c>
      <c r="AK191" cm="1">
        <f t="array" ref="AK191">IF(OR(V191={"NS","NA"},$Y95={"NS","NA"}),0,IF(V191&lt;=$Y95,0,1))</f>
        <v>0</v>
      </c>
      <c r="AL191" cm="1">
        <f t="array" ref="AL191">IF(OR(W191={"NS","NA"},$Y95={"NS","NA"}),0,IF(W191&lt;=$Y95,0,1))</f>
        <v>0</v>
      </c>
      <c r="AM191" cm="1">
        <f t="array" ref="AM191">IF(OR(X191={"NS","NA"},$Y95={"NS","NA"}),0,IF(X191&lt;=$Y95,0,1))</f>
        <v>0</v>
      </c>
      <c r="AN191" cm="1">
        <f t="array" ref="AN191">IF(OR(Y191={"NS","NA"},$Y95={"NS","NA"}),0,IF(Y191&lt;=$Y95,0,1))</f>
        <v>0</v>
      </c>
      <c r="AO191" cm="1">
        <f t="array" ref="AO191">IF(OR(Z191={"NS","NA"},$Y95={"NS","NA"}),0,IF(Z191&lt;=$Y95,0,1))</f>
        <v>0</v>
      </c>
      <c r="AP191" cm="1">
        <f t="array" ref="AP191">IF(OR(AA191={"NS","NA"},$Y95={"NS","NA"}),0,IF(AA191&lt;=$Y95,0,1))</f>
        <v>0</v>
      </c>
      <c r="AQ191" cm="1">
        <f t="array" ref="AQ191">IF(OR(AB191={"NS","NA"},$Y95={"NS","NA"}),0,IF(AB191&lt;=$Y95,0,1))</f>
        <v>0</v>
      </c>
      <c r="AR191" cm="1">
        <f t="array" ref="AR191">IF(OR(AC191={"NS","NA"},$Y95={"NS","NA"}),0,IF(AC191&lt;=$Y95,0,1))</f>
        <v>0</v>
      </c>
      <c r="AS191" cm="1">
        <f t="array" ref="AS191">IF(OR(AD191={"NS","NA"},$Y95={"NS","NA"}),0,IF(AD191&lt;=$Y95,0,1))</f>
        <v>0</v>
      </c>
      <c r="AT191" s="22"/>
      <c r="AU191" s="22"/>
      <c r="AV191" s="22"/>
      <c r="AW191" s="22"/>
      <c r="AX191" s="22"/>
      <c r="AY191" s="22"/>
      <c r="AZ191" s="22"/>
      <c r="BA191" s="22"/>
      <c r="BB191" s="22"/>
      <c r="BC191" s="22"/>
      <c r="BD191" cm="1">
        <f t="array" ref="BD191">IF(AND(U191&gt;0,U191&lt;&gt;{"NS","NA"},SUM(V191:AD191)=0),1,0)</f>
        <v>0</v>
      </c>
      <c r="BE191">
        <f t="shared" si="1"/>
        <v>0</v>
      </c>
    </row>
    <row r="192" spans="1:57" customFormat="1" ht="24" customHeight="1">
      <c r="A192" s="195"/>
      <c r="B192" s="196"/>
      <c r="C192" s="232" t="s">
        <v>5225</v>
      </c>
      <c r="D192" s="433" t="s">
        <v>5226</v>
      </c>
      <c r="E192" s="433"/>
      <c r="F192" s="433"/>
      <c r="G192" s="470" t="s">
        <v>5227</v>
      </c>
      <c r="H192" s="470"/>
      <c r="I192" s="471" t="s">
        <v>5228</v>
      </c>
      <c r="J192" s="471"/>
      <c r="K192" s="471"/>
      <c r="L192" s="471"/>
      <c r="M192" s="471"/>
      <c r="N192" s="471"/>
      <c r="O192" s="471"/>
      <c r="P192" s="471"/>
      <c r="Q192" s="471"/>
      <c r="R192" s="471"/>
      <c r="S192" s="471"/>
      <c r="T192" s="471"/>
      <c r="U192" s="1"/>
      <c r="V192" s="1"/>
      <c r="W192" s="1"/>
      <c r="X192" s="1"/>
      <c r="Y192" s="1"/>
      <c r="Z192" s="1"/>
      <c r="AA192" s="1"/>
      <c r="AB192" s="1"/>
      <c r="AC192" s="1"/>
      <c r="AD192" s="1"/>
      <c r="AF192" s="22"/>
      <c r="AG192" s="38"/>
      <c r="AH192" s="38"/>
      <c r="AI192" s="231"/>
      <c r="AJ192" cm="1">
        <f t="array" ref="AJ192">IF(OR(U192={"NS","NA"},Y96={"NS","NA"}),0,IF(U192&gt;=Y96,0,1))</f>
        <v>0</v>
      </c>
      <c r="AK192" cm="1">
        <f t="array" ref="AK192">IF(OR(V192={"NS","NA"},$Y96={"NS","NA"}),0,IF(V192&lt;=$Y96,0,1))</f>
        <v>0</v>
      </c>
      <c r="AL192" cm="1">
        <f t="array" ref="AL192">IF(OR(W192={"NS","NA"},$Y96={"NS","NA"}),0,IF(W192&lt;=$Y96,0,1))</f>
        <v>0</v>
      </c>
      <c r="AM192" cm="1">
        <f t="array" ref="AM192">IF(OR(X192={"NS","NA"},$Y96={"NS","NA"}),0,IF(X192&lt;=$Y96,0,1))</f>
        <v>0</v>
      </c>
      <c r="AN192" cm="1">
        <f t="array" ref="AN192">IF(OR(Y192={"NS","NA"},$Y96={"NS","NA"}),0,IF(Y192&lt;=$Y96,0,1))</f>
        <v>0</v>
      </c>
      <c r="AO192" cm="1">
        <f t="array" ref="AO192">IF(OR(Z192={"NS","NA"},$Y96={"NS","NA"}),0,IF(Z192&lt;=$Y96,0,1))</f>
        <v>0</v>
      </c>
      <c r="AP192" cm="1">
        <f t="array" ref="AP192">IF(OR(AA192={"NS","NA"},$Y96={"NS","NA"}),0,IF(AA192&lt;=$Y96,0,1))</f>
        <v>0</v>
      </c>
      <c r="AQ192" cm="1">
        <f t="array" ref="AQ192">IF(OR(AB192={"NS","NA"},$Y96={"NS","NA"}),0,IF(AB192&lt;=$Y96,0,1))</f>
        <v>0</v>
      </c>
      <c r="AR192" cm="1">
        <f t="array" ref="AR192">IF(OR(AC192={"NS","NA"},$Y96={"NS","NA"}),0,IF(AC192&lt;=$Y96,0,1))</f>
        <v>0</v>
      </c>
      <c r="AS192" cm="1">
        <f t="array" ref="AS192">IF(OR(AD192={"NS","NA"},$Y96={"NS","NA"}),0,IF(AD192&lt;=$Y96,0,1))</f>
        <v>0</v>
      </c>
      <c r="AT192" s="22"/>
      <c r="AU192" s="22"/>
      <c r="AV192" s="22"/>
      <c r="AW192" s="22"/>
      <c r="AX192" s="22"/>
      <c r="AY192" s="22"/>
      <c r="AZ192" s="22"/>
      <c r="BA192" s="22"/>
      <c r="BB192" s="22"/>
      <c r="BC192" s="22"/>
      <c r="BD192" cm="1">
        <f t="array" ref="BD192">IF(AND(U192&gt;0,U192&lt;&gt;{"NS","NA"},SUM(V192:AD192)=0),1,0)</f>
        <v>0</v>
      </c>
      <c r="BE192">
        <f t="shared" si="1"/>
        <v>0</v>
      </c>
    </row>
    <row r="193" spans="1:57" customFormat="1" ht="14.25">
      <c r="A193" s="195"/>
      <c r="B193" s="196"/>
      <c r="C193" s="433" t="s">
        <v>5229</v>
      </c>
      <c r="D193" s="433"/>
      <c r="E193" s="433"/>
      <c r="F193" s="433"/>
      <c r="G193" s="433"/>
      <c r="H193" s="433"/>
      <c r="I193" s="471" t="s">
        <v>401</v>
      </c>
      <c r="J193" s="471"/>
      <c r="K193" s="471"/>
      <c r="L193" s="471"/>
      <c r="M193" s="471"/>
      <c r="N193" s="471"/>
      <c r="O193" s="471"/>
      <c r="P193" s="471"/>
      <c r="Q193" s="471"/>
      <c r="R193" s="471"/>
      <c r="S193" s="471"/>
      <c r="T193" s="471"/>
      <c r="U193" s="1"/>
      <c r="V193" s="1"/>
      <c r="W193" s="1"/>
      <c r="X193" s="1"/>
      <c r="Y193" s="1"/>
      <c r="Z193" s="1"/>
      <c r="AA193" s="1"/>
      <c r="AB193" s="1"/>
      <c r="AC193" s="1"/>
      <c r="AD193" s="1"/>
      <c r="AF193" s="22"/>
      <c r="AG193" s="22"/>
      <c r="AH193" s="22"/>
      <c r="AI193" s="22"/>
      <c r="AJ193" cm="1">
        <f t="array" ref="AJ193">IF(OR(U193={"NS","NA"},Y97={"NS","NA"}),0,IF(U193&gt;=Y97,0,1))</f>
        <v>0</v>
      </c>
      <c r="AK193" cm="1">
        <f t="array" ref="AK193">IF(OR(V193={"NS","NA"},$Y97={"NS","NA"}),0,IF(V193&lt;=$Y97,0,1))</f>
        <v>0</v>
      </c>
      <c r="AL193" cm="1">
        <f t="array" ref="AL193">IF(OR(W193={"NS","NA"},$Y97={"NS","NA"}),0,IF(W193&lt;=$Y97,0,1))</f>
        <v>0</v>
      </c>
      <c r="AM193" cm="1">
        <f t="array" ref="AM193">IF(OR(X193={"NS","NA"},$Y97={"NS","NA"}),0,IF(X193&lt;=$Y97,0,1))</f>
        <v>0</v>
      </c>
      <c r="AN193" cm="1">
        <f t="array" ref="AN193">IF(OR(Y193={"NS","NA"},$Y97={"NS","NA"}),0,IF(Y193&lt;=$Y97,0,1))</f>
        <v>0</v>
      </c>
      <c r="AO193" cm="1">
        <f t="array" ref="AO193">IF(OR(Z193={"NS","NA"},$Y97={"NS","NA"}),0,IF(Z193&lt;=$Y97,0,1))</f>
        <v>0</v>
      </c>
      <c r="AP193" cm="1">
        <f t="array" ref="AP193">IF(OR(AA193={"NS","NA"},$Y97={"NS","NA"}),0,IF(AA193&lt;=$Y97,0,1))</f>
        <v>0</v>
      </c>
      <c r="AQ193" cm="1">
        <f t="array" ref="AQ193">IF(OR(AB193={"NS","NA"},$Y97={"NS","NA"}),0,IF(AB193&lt;=$Y97,0,1))</f>
        <v>0</v>
      </c>
      <c r="AR193" cm="1">
        <f t="array" ref="AR193">IF(OR(AC193={"NS","NA"},$Y97={"NS","NA"}),0,IF(AC193&lt;=$Y97,0,1))</f>
        <v>0</v>
      </c>
      <c r="AS193" cm="1">
        <f t="array" ref="AS193">IF(OR(AD193={"NS","NA"},$Y97={"NS","NA"}),0,IF(AD193&lt;=$Y97,0,1))</f>
        <v>0</v>
      </c>
      <c r="AT193" s="22"/>
      <c r="AU193" s="22"/>
      <c r="AV193" s="22"/>
      <c r="AW193" s="22"/>
      <c r="AX193" s="22"/>
      <c r="AY193" s="22"/>
      <c r="AZ193" s="22"/>
      <c r="BA193" s="22"/>
      <c r="BB193" s="22"/>
      <c r="BC193" s="22"/>
      <c r="BD193" cm="1">
        <f t="array" ref="BD193">IF(AND(U193&gt;0,U193&lt;&gt;{"NS","NA"},SUM(V193:AD193)=0),1,0)</f>
        <v>0</v>
      </c>
      <c r="BE193">
        <f>IF(AND(SUM(V193:AD193)=0,COUNTIF(U193:AD193,"NS")&gt;0,U193=0),1,0)</f>
        <v>0</v>
      </c>
    </row>
    <row r="194" spans="1:57" customFormat="1">
      <c r="A194" s="195"/>
      <c r="B194" s="196"/>
      <c r="C194" s="196"/>
      <c r="D194" s="196"/>
      <c r="E194" s="196"/>
      <c r="F194" s="196"/>
      <c r="G194" s="196"/>
      <c r="H194" s="196"/>
      <c r="I194" s="196"/>
      <c r="J194" s="196"/>
      <c r="K194" s="196"/>
      <c r="L194" s="196"/>
      <c r="M194" s="196"/>
      <c r="N194" s="196"/>
      <c r="O194" s="196"/>
      <c r="P194" s="196"/>
      <c r="Q194" s="196"/>
      <c r="R194" s="196"/>
      <c r="S194" s="196"/>
      <c r="T194" s="233" t="s">
        <v>5230</v>
      </c>
      <c r="U194" s="246">
        <f>IF(AND(SUM(U142:U193)=0,COUNTIF(U142:U193,"NS")&gt;0),"NS",IF(AND(SUM(U142:U193)=0,COUNTIF(U142:U193,0)&gt;0),0,IF(AND(SUM(U142:U193)=0,COUNTIF(U142:U193,"NA")&gt;0),"NA",SUM(U142:U193))))</f>
        <v>0</v>
      </c>
      <c r="V194" s="246">
        <f t="shared" ref="V194:AC194" si="2">IF(AND(SUM(V142:V193)=0,COUNTIF(V142:V193,"NS")&gt;0),"NS",IF(AND(SUM(V142:V193)=0,COUNTIF(V142:V193,0)&gt;0),0,IF(AND(SUM(V142:V193)=0,COUNTIF(V142:V193,"NA")&gt;0),"NA",SUM(V142:V193))))</f>
        <v>0</v>
      </c>
      <c r="W194" s="246">
        <f t="shared" si="2"/>
        <v>0</v>
      </c>
      <c r="X194" s="246">
        <f t="shared" si="2"/>
        <v>0</v>
      </c>
      <c r="Y194" s="246">
        <f t="shared" si="2"/>
        <v>0</v>
      </c>
      <c r="Z194" s="246">
        <f t="shared" si="2"/>
        <v>0</v>
      </c>
      <c r="AA194" s="246">
        <f t="shared" si="2"/>
        <v>0</v>
      </c>
      <c r="AB194" s="246">
        <f t="shared" si="2"/>
        <v>0</v>
      </c>
      <c r="AC194" s="246">
        <f t="shared" si="2"/>
        <v>0</v>
      </c>
      <c r="AD194" s="246">
        <f>IF(AND(SUM(AD142:AD193)=0,COUNTIF(AD142:AD193,"NS")&gt;0),"NS",IF(AND(SUM(AD142:AD193)=0,COUNTIF(AD142:AD193,0)&gt;0),0,IF(AND(SUM(AD142:AD193)=0,COUNTIF(AD142:AD193,"NA")&gt;0),"NA",SUM(AD142:AD193))))</f>
        <v>0</v>
      </c>
      <c r="AF194" s="22"/>
      <c r="AG194" s="231"/>
      <c r="AH194" s="231"/>
      <c r="AI194" s="22"/>
      <c r="AJ194" cm="1">
        <f t="array" ref="AJ194">IF(OR(U194={"NS","NA"},Y98={"NS","NA"}),0,IF(U194&gt;=Y98,0,1))</f>
        <v>0</v>
      </c>
      <c r="AK194" cm="1">
        <f t="array" ref="AK194">IF(OR(V194={"NS","NA"},$Y98={"NS","NA"}),0,IF(V194&lt;=$Y98,0,1))</f>
        <v>0</v>
      </c>
      <c r="AL194" cm="1">
        <f t="array" ref="AL194">IF(OR(W194={"NS","NA"},$Y98={"NS","NA"}),0,IF(W194&lt;=$Y98,0,1))</f>
        <v>0</v>
      </c>
      <c r="AM194" cm="1">
        <f t="array" ref="AM194">IF(OR(X194={"NS","NA"},$Y98={"NS","NA"}),0,IF(X194&lt;=$Y98,0,1))</f>
        <v>0</v>
      </c>
      <c r="AN194" cm="1">
        <f t="array" ref="AN194">IF(OR(Y194={"NS","NA"},$Y98={"NS","NA"}),0,IF(Y194&lt;=$Y98,0,1))</f>
        <v>0</v>
      </c>
      <c r="AO194" cm="1">
        <f t="array" ref="AO194">IF(OR(Z194={"NS","NA"},$Y98={"NS","NA"}),0,IF(Z194&lt;=$Y98,0,1))</f>
        <v>0</v>
      </c>
      <c r="AP194" cm="1">
        <f t="array" ref="AP194">IF(OR(AA194={"NS","NA"},$Y98={"NS","NA"}),0,IF(AA194&lt;=$Y98,0,1))</f>
        <v>0</v>
      </c>
      <c r="AQ194" cm="1">
        <f t="array" ref="AQ194">IF(OR(AB194={"NS","NA"},$Y98={"NS","NA"}),0,IF(AB194&lt;=$Y98,0,1))</f>
        <v>0</v>
      </c>
      <c r="AR194" cm="1">
        <f t="array" ref="AR194">IF(OR(AC194={"NS","NA"},$Y98={"NS","NA"}),0,IF(AC194&lt;=$Y98,0,1))</f>
        <v>0</v>
      </c>
      <c r="AS194" cm="1">
        <f t="array" ref="AS194">IF(OR(AD194={"NS","NA"},$Y98={"NS","NA"}),0,IF(AD194&lt;=$Y98,0,1))</f>
        <v>0</v>
      </c>
      <c r="AT194" s="22"/>
      <c r="AU194" s="22"/>
      <c r="AV194" s="22"/>
      <c r="AW194" s="22"/>
      <c r="AX194" s="22"/>
      <c r="AY194" s="22"/>
      <c r="AZ194" s="22"/>
      <c r="BA194" s="22"/>
      <c r="BB194" s="22"/>
      <c r="BC194" s="22"/>
      <c r="BD194" s="22"/>
      <c r="BE194" s="234">
        <f>SUM(BD142:BE193)</f>
        <v>0</v>
      </c>
    </row>
    <row r="195" spans="1:57" customFormat="1" ht="14.25">
      <c r="A195" s="195"/>
      <c r="B195" s="196"/>
      <c r="C195" s="196"/>
      <c r="D195" s="196"/>
      <c r="E195" s="196"/>
      <c r="F195" s="196"/>
      <c r="G195" s="196"/>
      <c r="H195" s="196"/>
      <c r="I195" s="196"/>
      <c r="J195" s="196"/>
      <c r="K195" s="196"/>
      <c r="L195" s="196"/>
      <c r="M195" s="196"/>
      <c r="N195" s="196"/>
      <c r="O195" s="196"/>
      <c r="P195" s="196"/>
      <c r="Q195" s="196"/>
      <c r="R195" s="196"/>
      <c r="S195" s="196"/>
      <c r="T195" s="196"/>
      <c r="U195" s="196"/>
      <c r="V195" s="196"/>
      <c r="W195" s="196"/>
      <c r="X195" s="196"/>
      <c r="Y195" s="196"/>
      <c r="Z195" s="196"/>
      <c r="AA195" s="196"/>
      <c r="AB195" s="196"/>
      <c r="AC195" s="196"/>
      <c r="AD195" s="196"/>
      <c r="AF195" s="22"/>
      <c r="AG195" s="22"/>
      <c r="AH195" s="22"/>
      <c r="AI195" s="22"/>
      <c r="AJ195" s="234">
        <f>SUM(AJ142:AJ194)</f>
        <v>0</v>
      </c>
      <c r="AK195" s="38"/>
      <c r="AL195" s="38"/>
      <c r="AM195" s="38"/>
      <c r="AN195" s="38"/>
      <c r="AO195" s="38"/>
      <c r="AP195" s="38"/>
      <c r="AQ195" s="38"/>
      <c r="AR195" s="22"/>
      <c r="AS195" s="234">
        <f>SUM(AK142:AS194)</f>
        <v>0</v>
      </c>
      <c r="AT195" s="22"/>
      <c r="AU195" s="22"/>
      <c r="AV195" s="22"/>
      <c r="AW195" s="22"/>
      <c r="AX195" s="22"/>
      <c r="AY195" s="22"/>
      <c r="AZ195" s="22"/>
      <c r="BA195" s="22"/>
      <c r="BB195" s="22"/>
      <c r="BC195" s="22"/>
      <c r="BD195" s="22"/>
      <c r="BE195" s="22"/>
    </row>
    <row r="196" spans="1:57" customFormat="1" ht="24" customHeight="1">
      <c r="A196" s="195"/>
      <c r="B196" s="196"/>
      <c r="C196" s="442" t="s">
        <v>5086</v>
      </c>
      <c r="D196" s="442"/>
      <c r="E196" s="442"/>
      <c r="F196" s="442"/>
      <c r="G196" s="442"/>
      <c r="H196" s="442"/>
      <c r="I196" s="442"/>
      <c r="J196" s="442"/>
      <c r="K196" s="442"/>
      <c r="L196" s="442"/>
      <c r="M196" s="442"/>
      <c r="N196" s="442"/>
      <c r="O196" s="442"/>
      <c r="P196" s="442"/>
      <c r="Q196" s="442"/>
      <c r="R196" s="442"/>
      <c r="S196" s="442"/>
      <c r="T196" s="442"/>
      <c r="U196" s="442"/>
      <c r="V196" s="442"/>
      <c r="W196" s="442"/>
      <c r="X196" s="442"/>
      <c r="Y196" s="442"/>
      <c r="Z196" s="442"/>
      <c r="AA196" s="442"/>
      <c r="AB196" s="442"/>
      <c r="AC196" s="442"/>
      <c r="AD196" s="442"/>
      <c r="AF196" s="22"/>
      <c r="AG196" s="22"/>
      <c r="AH196" s="22"/>
      <c r="AI196" s="22"/>
      <c r="AJ196" s="38"/>
      <c r="AK196" s="38"/>
      <c r="AL196" s="38"/>
      <c r="AM196" s="38"/>
      <c r="AN196" s="38"/>
      <c r="AO196" s="38"/>
      <c r="AP196" s="38"/>
      <c r="AQ196" s="38"/>
      <c r="AR196" s="22"/>
      <c r="AS196" s="22"/>
      <c r="AT196" s="22"/>
      <c r="AU196" s="22"/>
      <c r="AV196" s="22"/>
      <c r="AW196" s="22"/>
      <c r="AX196" s="22"/>
      <c r="AY196" s="22"/>
      <c r="AZ196" s="22"/>
      <c r="BA196" s="22"/>
      <c r="BB196" s="22"/>
      <c r="BC196" s="22"/>
      <c r="BD196" s="22"/>
      <c r="BE196" s="22"/>
    </row>
    <row r="197" spans="1:57" customFormat="1" ht="60" customHeight="1">
      <c r="C197" s="435"/>
      <c r="D197" s="435"/>
      <c r="E197" s="435"/>
      <c r="F197" s="435"/>
      <c r="G197" s="435"/>
      <c r="H197" s="435"/>
      <c r="I197" s="435"/>
      <c r="J197" s="435"/>
      <c r="K197" s="435"/>
      <c r="L197" s="435"/>
      <c r="M197" s="435"/>
      <c r="N197" s="435"/>
      <c r="O197" s="435"/>
      <c r="P197" s="435"/>
      <c r="Q197" s="435"/>
      <c r="R197" s="435"/>
      <c r="S197" s="435"/>
      <c r="T197" s="435"/>
      <c r="U197" s="435"/>
      <c r="V197" s="435"/>
      <c r="W197" s="435"/>
      <c r="X197" s="435"/>
      <c r="Y197" s="435"/>
      <c r="Z197" s="435"/>
      <c r="AA197" s="435"/>
      <c r="AB197" s="435"/>
      <c r="AC197" s="435"/>
      <c r="AD197" s="435"/>
      <c r="AF197" s="22"/>
      <c r="AG197" s="22"/>
      <c r="AH197" s="22"/>
      <c r="AI197" s="22"/>
      <c r="AJ197" s="247" t="s">
        <v>5259</v>
      </c>
      <c r="AK197" s="248" t="s">
        <v>5260</v>
      </c>
      <c r="AL197" s="249" t="s">
        <v>5261</v>
      </c>
      <c r="AM197" s="250"/>
      <c r="AN197" s="250"/>
      <c r="AO197" s="250"/>
      <c r="AP197" s="250"/>
      <c r="AQ197" s="250"/>
      <c r="AR197" s="22"/>
      <c r="AS197" s="22"/>
      <c r="AT197" s="22"/>
      <c r="AU197" s="22"/>
      <c r="AV197" s="22"/>
      <c r="AW197" s="22"/>
      <c r="AX197" s="22"/>
      <c r="AY197" s="22"/>
      <c r="AZ197" s="22"/>
      <c r="BA197" s="22"/>
      <c r="BB197" s="22"/>
      <c r="BC197" s="22"/>
      <c r="BD197" s="22"/>
      <c r="BE197" s="22"/>
    </row>
    <row r="198" spans="1:57" ht="14.25">
      <c r="B198" s="392" t="str">
        <f>IF(AG142=0,"","Favor de ingresar toda la información requerida en la pregunta")</f>
        <v/>
      </c>
      <c r="C198" s="392"/>
      <c r="D198" s="392"/>
      <c r="E198" s="392"/>
      <c r="F198" s="392"/>
      <c r="G198" s="392"/>
      <c r="H198" s="392"/>
      <c r="I198" s="392"/>
      <c r="J198" s="392"/>
      <c r="K198" s="392"/>
      <c r="L198" s="392"/>
      <c r="M198" s="392"/>
      <c r="N198" s="392"/>
      <c r="O198" s="392"/>
      <c r="P198" s="392"/>
      <c r="Q198" s="392"/>
      <c r="R198" s="392"/>
      <c r="S198" s="392"/>
      <c r="T198" s="392"/>
      <c r="U198" s="392"/>
      <c r="V198" s="392"/>
      <c r="W198" s="392"/>
      <c r="X198" s="392"/>
      <c r="Y198" s="392"/>
      <c r="Z198" s="392"/>
      <c r="AA198" s="392"/>
      <c r="AB198" s="392"/>
      <c r="AC198" s="392"/>
      <c r="AD198" s="392"/>
      <c r="AE198" s="392"/>
      <c r="AF198" s="22"/>
      <c r="AG198" s="22"/>
      <c r="AH198" s="22"/>
      <c r="AI198" s="22"/>
      <c r="AJ198" s="250">
        <v>2</v>
      </c>
      <c r="AK198" s="250">
        <f>IF(AS195&gt;0,1,0)</f>
        <v>0</v>
      </c>
      <c r="AL198" s="251" t="str">
        <f>IF(AK198&gt;0,AJ198,"")</f>
        <v/>
      </c>
      <c r="AM198" s="250"/>
      <c r="AN198" s="250"/>
      <c r="AO198" s="250"/>
      <c r="AP198" s="250"/>
      <c r="AQ198" s="250"/>
      <c r="AR198" s="22"/>
      <c r="AS198" s="22"/>
      <c r="AT198" s="22"/>
      <c r="AU198" s="22"/>
      <c r="AV198" s="22"/>
      <c r="AW198" s="22"/>
      <c r="AX198" s="22"/>
      <c r="AY198" s="22"/>
      <c r="AZ198" s="22"/>
      <c r="BA198" s="22"/>
      <c r="BB198" s="22"/>
      <c r="BC198" s="22"/>
      <c r="BD198" s="22"/>
      <c r="BE198" s="22"/>
    </row>
    <row r="199" spans="1:57" ht="14.25">
      <c r="B199" s="393" t="str">
        <f>IF(COUNTIF(U142:AD193,"NS")&lt;&gt;0,"Alerta: debido a que cuenta con registros NS, debe proporcionar una justificación en el area de comentarios al final de la pregunta","")</f>
        <v/>
      </c>
      <c r="C199" s="393"/>
      <c r="D199" s="393"/>
      <c r="E199" s="393"/>
      <c r="F199" s="393"/>
      <c r="G199" s="393"/>
      <c r="H199" s="393"/>
      <c r="I199" s="393"/>
      <c r="J199" s="393"/>
      <c r="K199" s="393"/>
      <c r="L199" s="393"/>
      <c r="M199" s="393"/>
      <c r="N199" s="393"/>
      <c r="O199" s="393"/>
      <c r="P199" s="393"/>
      <c r="Q199" s="393"/>
      <c r="R199" s="393"/>
      <c r="S199" s="393"/>
      <c r="T199" s="393"/>
      <c r="U199" s="393"/>
      <c r="V199" s="393"/>
      <c r="W199" s="393"/>
      <c r="X199" s="393"/>
      <c r="Y199" s="393"/>
      <c r="Z199" s="393"/>
      <c r="AA199" s="393"/>
      <c r="AB199" s="393"/>
      <c r="AC199" s="393"/>
      <c r="AD199" s="393"/>
      <c r="AE199" s="393"/>
      <c r="AF199" s="22"/>
      <c r="AG199" s="22"/>
      <c r="AH199" s="22"/>
      <c r="AI199" s="22"/>
      <c r="AJ199" s="250">
        <v>3</v>
      </c>
      <c r="AK199" s="250">
        <f>IF(BC143&gt;0,1,0)</f>
        <v>0</v>
      </c>
      <c r="AL199" s="251" t="str">
        <f>IF(AK199&gt;0,AJ199,"")</f>
        <v/>
      </c>
      <c r="AM199" s="250"/>
      <c r="AN199" s="250"/>
      <c r="AO199" s="250"/>
      <c r="AP199" s="250"/>
      <c r="AQ199" s="250"/>
      <c r="AR199" s="22"/>
      <c r="AS199" s="22"/>
      <c r="AT199" s="22"/>
      <c r="AU199" s="22"/>
      <c r="AV199" s="22"/>
      <c r="AW199" s="22"/>
      <c r="AX199" s="22"/>
      <c r="AY199" s="22"/>
      <c r="AZ199" s="22"/>
      <c r="BA199" s="22"/>
      <c r="BB199" s="22"/>
      <c r="BC199" s="22"/>
      <c r="BD199" s="22"/>
      <c r="BE199" s="22"/>
    </row>
    <row r="200" spans="1:57" ht="15" customHeight="1">
      <c r="B200" s="394" t="str">
        <f>IF(AH142&gt;0,"Revise la información capturada, ya que tiene datos ingresados en celdas que están sombreadas","")</f>
        <v/>
      </c>
      <c r="C200" s="394"/>
      <c r="D200" s="394"/>
      <c r="E200" s="394"/>
      <c r="F200" s="394"/>
      <c r="G200" s="394"/>
      <c r="H200" s="394"/>
      <c r="I200" s="394"/>
      <c r="J200" s="394"/>
      <c r="K200" s="394"/>
      <c r="L200" s="394"/>
      <c r="M200" s="394"/>
      <c r="N200" s="394"/>
      <c r="O200" s="394"/>
      <c r="P200" s="394"/>
      <c r="Q200" s="394"/>
      <c r="R200" s="394"/>
      <c r="S200" s="394"/>
      <c r="T200" s="394"/>
      <c r="U200" s="394"/>
      <c r="V200" s="394"/>
      <c r="W200" s="394"/>
      <c r="X200" s="394"/>
      <c r="Y200" s="394"/>
      <c r="Z200" s="394"/>
      <c r="AA200" s="394"/>
      <c r="AB200" s="394"/>
      <c r="AC200" s="394"/>
      <c r="AD200" s="394"/>
      <c r="AE200" s="394"/>
      <c r="AJ200" s="250"/>
      <c r="AK200" s="250"/>
      <c r="AL200" s="251"/>
      <c r="AM200" s="250"/>
      <c r="AN200" s="250"/>
      <c r="AO200" s="250"/>
      <c r="AP200" s="250"/>
      <c r="AQ200" s="250"/>
    </row>
    <row r="201" spans="1:57" ht="14.25">
      <c r="B201" s="394" t="str">
        <f>IF(BE194=0,"","Favor de revisar por filas la consistencia entre la columna Total y las desagregaciones")</f>
        <v/>
      </c>
      <c r="C201" s="478"/>
      <c r="D201" s="478"/>
      <c r="E201" s="478"/>
      <c r="F201" s="478"/>
      <c r="G201" s="478"/>
      <c r="H201" s="478"/>
      <c r="I201" s="478"/>
      <c r="J201" s="478"/>
      <c r="K201" s="478"/>
      <c r="L201" s="478"/>
      <c r="M201" s="478"/>
      <c r="N201" s="478"/>
      <c r="O201" s="478"/>
      <c r="P201" s="478"/>
      <c r="Q201" s="478"/>
      <c r="R201" s="478"/>
      <c r="S201" s="478"/>
      <c r="T201" s="478"/>
      <c r="U201" s="478"/>
      <c r="V201" s="478"/>
      <c r="W201" s="478"/>
      <c r="X201" s="478"/>
      <c r="Y201" s="478"/>
      <c r="Z201" s="478"/>
      <c r="AA201" s="478"/>
      <c r="AB201" s="478"/>
      <c r="AC201" s="478"/>
      <c r="AD201" s="478"/>
      <c r="AE201" s="478"/>
      <c r="AJ201" s="426" t="str">
        <f>IF(OR(AK198&gt;0,AK199&gt;0),_xlfn.CONCAT("Alerta: debe de proporcionar una justificación de acuerdo a lo establecido en la(s) instrucción(es): ",_xlfn.TEXTJOIN(",",TRUE,AL198:AL199)),"")</f>
        <v/>
      </c>
      <c r="AK201" s="426"/>
      <c r="AL201" s="426"/>
      <c r="AM201" s="426"/>
      <c r="AN201" s="426"/>
      <c r="AO201" s="426"/>
      <c r="AP201" s="426"/>
      <c r="AQ201" s="426"/>
    </row>
    <row r="202" spans="1:57" ht="15" customHeight="1">
      <c r="B202" s="428" t="str">
        <f>IF(AJ195&gt;0,"Favor de revisar la instrucción 1, debido a que no se cumplen con los criterios mencionados","")</f>
        <v/>
      </c>
      <c r="C202" s="428"/>
      <c r="D202" s="428"/>
      <c r="E202" s="428"/>
      <c r="F202" s="428"/>
      <c r="G202" s="428"/>
      <c r="H202" s="428"/>
      <c r="I202" s="428"/>
      <c r="J202" s="428"/>
      <c r="K202" s="428"/>
      <c r="L202" s="428"/>
      <c r="M202" s="428"/>
      <c r="N202" s="428"/>
      <c r="O202" s="428"/>
      <c r="P202" s="428"/>
      <c r="Q202" s="428"/>
      <c r="R202" s="428"/>
      <c r="S202" s="428"/>
      <c r="T202" s="428"/>
      <c r="U202" s="428"/>
      <c r="V202" s="428"/>
      <c r="W202" s="428"/>
      <c r="X202" s="428"/>
      <c r="Y202" s="428"/>
      <c r="Z202" s="428"/>
      <c r="AA202" s="428"/>
      <c r="AB202" s="428"/>
      <c r="AC202" s="428"/>
      <c r="AD202" s="428"/>
      <c r="AE202" s="428"/>
    </row>
    <row r="203" spans="1:57" ht="15" customHeight="1">
      <c r="B203" s="427" t="str">
        <f>AJ201</f>
        <v/>
      </c>
      <c r="C203" s="427"/>
      <c r="D203" s="427"/>
      <c r="E203" s="427"/>
      <c r="F203" s="427"/>
      <c r="G203" s="427"/>
      <c r="H203" s="427"/>
      <c r="I203" s="427"/>
      <c r="J203" s="427"/>
      <c r="K203" s="427"/>
      <c r="L203" s="427"/>
      <c r="M203" s="427"/>
      <c r="N203" s="427"/>
      <c r="O203" s="427"/>
      <c r="P203" s="427"/>
      <c r="Q203" s="427"/>
      <c r="R203" s="427"/>
      <c r="S203" s="427"/>
      <c r="T203" s="427"/>
      <c r="U203" s="427"/>
      <c r="V203" s="427"/>
      <c r="W203" s="427"/>
      <c r="X203" s="427"/>
      <c r="Y203" s="427"/>
      <c r="Z203" s="427"/>
      <c r="AA203" s="427"/>
      <c r="AB203" s="427"/>
      <c r="AC203" s="427"/>
      <c r="AD203" s="427"/>
      <c r="AE203" s="427"/>
    </row>
  </sheetData>
  <sheetProtection algorithmName="SHA-512" hashValue="Z/NhUFGFpVNjcWEsFBml8ZV3gsku2Fpz8icOLjYLMai0bnC0lHLpfnlvEcP2YCX2u2lZAJQnXQ8ORtaNsttd3A==" saltValue="0aHeK3o/jQareGGdo/7bVg==" spinCount="100000" sheet="1" objects="1" scenarios="1"/>
  <mergeCells count="380">
    <mergeCell ref="B198:AE198"/>
    <mergeCell ref="B199:AE199"/>
    <mergeCell ref="B200:AE200"/>
    <mergeCell ref="B201:AE201"/>
    <mergeCell ref="B202:AE202"/>
    <mergeCell ref="B203:AE203"/>
    <mergeCell ref="J87:K87"/>
    <mergeCell ref="L87:X87"/>
    <mergeCell ref="J88:K88"/>
    <mergeCell ref="L88:X88"/>
    <mergeCell ref="D89:I95"/>
    <mergeCell ref="J89:K89"/>
    <mergeCell ref="L89:X89"/>
    <mergeCell ref="J90:K90"/>
    <mergeCell ref="L90:X90"/>
    <mergeCell ref="J91:K91"/>
    <mergeCell ref="L91:X91"/>
    <mergeCell ref="J92:K92"/>
    <mergeCell ref="L92:X92"/>
    <mergeCell ref="J93:K93"/>
    <mergeCell ref="L93:X93"/>
    <mergeCell ref="J94:K94"/>
    <mergeCell ref="L94:X94"/>
    <mergeCell ref="J95:K95"/>
    <mergeCell ref="D71:I82"/>
    <mergeCell ref="J71:K71"/>
    <mergeCell ref="L71:X71"/>
    <mergeCell ref="J72:K72"/>
    <mergeCell ref="L72:X72"/>
    <mergeCell ref="J73:K73"/>
    <mergeCell ref="L73:X73"/>
    <mergeCell ref="J74:K74"/>
    <mergeCell ref="L74:X74"/>
    <mergeCell ref="J75:K75"/>
    <mergeCell ref="L75:X75"/>
    <mergeCell ref="J76:K76"/>
    <mergeCell ref="L76:X76"/>
    <mergeCell ref="J77:K77"/>
    <mergeCell ref="L77:X77"/>
    <mergeCell ref="J78:K78"/>
    <mergeCell ref="L78:X78"/>
    <mergeCell ref="J79:K79"/>
    <mergeCell ref="L79:X79"/>
    <mergeCell ref="J80:K80"/>
    <mergeCell ref="L80:X80"/>
    <mergeCell ref="J81:K81"/>
    <mergeCell ref="L81:X81"/>
    <mergeCell ref="J82:K82"/>
    <mergeCell ref="J64:K64"/>
    <mergeCell ref="L64:X64"/>
    <mergeCell ref="J65:K65"/>
    <mergeCell ref="L65:X65"/>
    <mergeCell ref="J66:K66"/>
    <mergeCell ref="L66:X66"/>
    <mergeCell ref="J67:K67"/>
    <mergeCell ref="L67:X67"/>
    <mergeCell ref="J68:K68"/>
    <mergeCell ref="L68:X68"/>
    <mergeCell ref="J69:K69"/>
    <mergeCell ref="L69:X69"/>
    <mergeCell ref="J70:K70"/>
    <mergeCell ref="L70:X70"/>
    <mergeCell ref="C23:AD23"/>
    <mergeCell ref="C16:AD16"/>
    <mergeCell ref="C197:AD197"/>
    <mergeCell ref="D192:F192"/>
    <mergeCell ref="G192:H192"/>
    <mergeCell ref="I192:T192"/>
    <mergeCell ref="C193:H193"/>
    <mergeCell ref="I193:T193"/>
    <mergeCell ref="C196:AD196"/>
    <mergeCell ref="G189:H189"/>
    <mergeCell ref="I189:T189"/>
    <mergeCell ref="G190:H190"/>
    <mergeCell ref="I190:T190"/>
    <mergeCell ref="G191:H191"/>
    <mergeCell ref="I191:T191"/>
    <mergeCell ref="C185:C191"/>
    <mergeCell ref="D185:F191"/>
    <mergeCell ref="G185:H185"/>
    <mergeCell ref="I185:T185"/>
    <mergeCell ref="G186:H186"/>
    <mergeCell ref="I186:T186"/>
    <mergeCell ref="G187:H187"/>
    <mergeCell ref="I187:T187"/>
    <mergeCell ref="G188:H188"/>
    <mergeCell ref="I188:T188"/>
    <mergeCell ref="G182:H182"/>
    <mergeCell ref="I182:T182"/>
    <mergeCell ref="G183:H183"/>
    <mergeCell ref="I183:T183"/>
    <mergeCell ref="G184:H184"/>
    <mergeCell ref="I184:T184"/>
    <mergeCell ref="G178:H178"/>
    <mergeCell ref="I178:T178"/>
    <mergeCell ref="C179:C184"/>
    <mergeCell ref="D179:F184"/>
    <mergeCell ref="G179:H179"/>
    <mergeCell ref="I179:T179"/>
    <mergeCell ref="G180:H180"/>
    <mergeCell ref="I180:T180"/>
    <mergeCell ref="G181:H181"/>
    <mergeCell ref="I181:T181"/>
    <mergeCell ref="C167:C178"/>
    <mergeCell ref="D167:F178"/>
    <mergeCell ref="G175:H175"/>
    <mergeCell ref="I175:T175"/>
    <mergeCell ref="G176:H176"/>
    <mergeCell ref="I176:T176"/>
    <mergeCell ref="G177:H177"/>
    <mergeCell ref="I177:T177"/>
    <mergeCell ref="G172:H172"/>
    <mergeCell ref="I172:T172"/>
    <mergeCell ref="G173:H173"/>
    <mergeCell ref="I173:T173"/>
    <mergeCell ref="G174:H174"/>
    <mergeCell ref="I174:T174"/>
    <mergeCell ref="G161:H161"/>
    <mergeCell ref="I161:T161"/>
    <mergeCell ref="G169:H169"/>
    <mergeCell ref="I169:T169"/>
    <mergeCell ref="G170:H170"/>
    <mergeCell ref="I170:T170"/>
    <mergeCell ref="G171:H171"/>
    <mergeCell ref="I171:T171"/>
    <mergeCell ref="G165:H165"/>
    <mergeCell ref="I165:T165"/>
    <mergeCell ref="G166:H166"/>
    <mergeCell ref="I166:T166"/>
    <mergeCell ref="G167:H167"/>
    <mergeCell ref="I167:T167"/>
    <mergeCell ref="G168:H168"/>
    <mergeCell ref="I168:T168"/>
    <mergeCell ref="G150:H150"/>
    <mergeCell ref="I150:T150"/>
    <mergeCell ref="G151:H151"/>
    <mergeCell ref="I151:T151"/>
    <mergeCell ref="C155:C166"/>
    <mergeCell ref="D155:F166"/>
    <mergeCell ref="G155:H155"/>
    <mergeCell ref="I155:T155"/>
    <mergeCell ref="G156:H156"/>
    <mergeCell ref="I156:T156"/>
    <mergeCell ref="G157:H157"/>
    <mergeCell ref="I157:T157"/>
    <mergeCell ref="G158:H158"/>
    <mergeCell ref="I158:T158"/>
    <mergeCell ref="G162:H162"/>
    <mergeCell ref="I162:T162"/>
    <mergeCell ref="G163:H163"/>
    <mergeCell ref="I163:T163"/>
    <mergeCell ref="G164:H164"/>
    <mergeCell ref="I164:T164"/>
    <mergeCell ref="G159:H159"/>
    <mergeCell ref="I159:T159"/>
    <mergeCell ref="G160:H160"/>
    <mergeCell ref="I160:T160"/>
    <mergeCell ref="G146:H146"/>
    <mergeCell ref="I146:T146"/>
    <mergeCell ref="G147:H147"/>
    <mergeCell ref="I147:T147"/>
    <mergeCell ref="G148:H148"/>
    <mergeCell ref="I148:T148"/>
    <mergeCell ref="C142:C154"/>
    <mergeCell ref="D142:F154"/>
    <mergeCell ref="G142:H142"/>
    <mergeCell ref="I142:T142"/>
    <mergeCell ref="G143:H143"/>
    <mergeCell ref="I143:T143"/>
    <mergeCell ref="G144:H144"/>
    <mergeCell ref="I144:T144"/>
    <mergeCell ref="G145:H145"/>
    <mergeCell ref="I145:T145"/>
    <mergeCell ref="G152:H152"/>
    <mergeCell ref="I152:T152"/>
    <mergeCell ref="G153:H153"/>
    <mergeCell ref="I153:T153"/>
    <mergeCell ref="G154:H154"/>
    <mergeCell ref="I154:T154"/>
    <mergeCell ref="G149:H149"/>
    <mergeCell ref="I149:T149"/>
    <mergeCell ref="B135:AD135"/>
    <mergeCell ref="C136:AD136"/>
    <mergeCell ref="C137:AD137"/>
    <mergeCell ref="C138:AD138"/>
    <mergeCell ref="C140:F141"/>
    <mergeCell ref="G140:H141"/>
    <mergeCell ref="I140:T141"/>
    <mergeCell ref="U140:AD140"/>
    <mergeCell ref="Y123:AD123"/>
    <mergeCell ref="C125:E125"/>
    <mergeCell ref="F125:AD125"/>
    <mergeCell ref="C127:AD127"/>
    <mergeCell ref="C128:AD128"/>
    <mergeCell ref="B126:AE126"/>
    <mergeCell ref="B129:AE129"/>
    <mergeCell ref="B130:AE130"/>
    <mergeCell ref="B131:AE131"/>
    <mergeCell ref="B132:AE132"/>
    <mergeCell ref="B133:AE133"/>
    <mergeCell ref="Y121:AD121"/>
    <mergeCell ref="Y122:AD122"/>
    <mergeCell ref="D121:X121"/>
    <mergeCell ref="D122:X122"/>
    <mergeCell ref="Y119:AD119"/>
    <mergeCell ref="Y120:AD120"/>
    <mergeCell ref="D119:X119"/>
    <mergeCell ref="D120:X120"/>
    <mergeCell ref="Y117:AD117"/>
    <mergeCell ref="Y118:AD118"/>
    <mergeCell ref="D117:X117"/>
    <mergeCell ref="D118:X118"/>
    <mergeCell ref="Y115:AD115"/>
    <mergeCell ref="Y116:AD116"/>
    <mergeCell ref="D115:X115"/>
    <mergeCell ref="D116:X116"/>
    <mergeCell ref="C110:AD110"/>
    <mergeCell ref="C111:AD111"/>
    <mergeCell ref="Y113:AD113"/>
    <mergeCell ref="Y114:AD114"/>
    <mergeCell ref="Y98:AD98"/>
    <mergeCell ref="C100:AD100"/>
    <mergeCell ref="C101:AD101"/>
    <mergeCell ref="B108:AD108"/>
    <mergeCell ref="C109:AD109"/>
    <mergeCell ref="C113:X113"/>
    <mergeCell ref="D114:X114"/>
    <mergeCell ref="Y96:AD96"/>
    <mergeCell ref="Y97:AD97"/>
    <mergeCell ref="Y94:AD94"/>
    <mergeCell ref="Y95:AD95"/>
    <mergeCell ref="Y92:AD92"/>
    <mergeCell ref="Y93:AD93"/>
    <mergeCell ref="D96:I96"/>
    <mergeCell ref="J96:K96"/>
    <mergeCell ref="L96:X96"/>
    <mergeCell ref="C97:K97"/>
    <mergeCell ref="L97:X97"/>
    <mergeCell ref="L95:X95"/>
    <mergeCell ref="Y90:AD90"/>
    <mergeCell ref="Y91:AD91"/>
    <mergeCell ref="Y88:AD88"/>
    <mergeCell ref="C89:C95"/>
    <mergeCell ref="Y89:AD89"/>
    <mergeCell ref="Y82:AD82"/>
    <mergeCell ref="C83:C88"/>
    <mergeCell ref="Y83:AD83"/>
    <mergeCell ref="Y80:AD80"/>
    <mergeCell ref="Y81:AD81"/>
    <mergeCell ref="Y86:AD86"/>
    <mergeCell ref="Y87:AD87"/>
    <mergeCell ref="Y84:AD84"/>
    <mergeCell ref="Y85:AD85"/>
    <mergeCell ref="L82:X82"/>
    <mergeCell ref="D83:I88"/>
    <mergeCell ref="J83:K83"/>
    <mergeCell ref="L83:X83"/>
    <mergeCell ref="J84:K84"/>
    <mergeCell ref="L84:X84"/>
    <mergeCell ref="J85:K85"/>
    <mergeCell ref="L85:X85"/>
    <mergeCell ref="J86:K86"/>
    <mergeCell ref="L86:X86"/>
    <mergeCell ref="Y72:AD72"/>
    <mergeCell ref="Y73:AD73"/>
    <mergeCell ref="Y70:AD70"/>
    <mergeCell ref="C71:C82"/>
    <mergeCell ref="Y71:AD71"/>
    <mergeCell ref="C59:C70"/>
    <mergeCell ref="Y78:AD78"/>
    <mergeCell ref="Y79:AD79"/>
    <mergeCell ref="Y76:AD76"/>
    <mergeCell ref="Y77:AD77"/>
    <mergeCell ref="Y74:AD74"/>
    <mergeCell ref="Y75:AD75"/>
    <mergeCell ref="Y68:AD68"/>
    <mergeCell ref="Y69:AD69"/>
    <mergeCell ref="Y66:AD66"/>
    <mergeCell ref="Y67:AD67"/>
    <mergeCell ref="Y64:AD64"/>
    <mergeCell ref="Y65:AD65"/>
    <mergeCell ref="D59:I70"/>
    <mergeCell ref="J59:K59"/>
    <mergeCell ref="L59:X59"/>
    <mergeCell ref="J60:K60"/>
    <mergeCell ref="L60:X60"/>
    <mergeCell ref="J61:K61"/>
    <mergeCell ref="L61:X61"/>
    <mergeCell ref="Y62:AD62"/>
    <mergeCell ref="Y63:AD63"/>
    <mergeCell ref="Y60:AD60"/>
    <mergeCell ref="Y61:AD61"/>
    <mergeCell ref="Y58:AD58"/>
    <mergeCell ref="Y59:AD59"/>
    <mergeCell ref="J58:K58"/>
    <mergeCell ref="L58:X58"/>
    <mergeCell ref="J62:K62"/>
    <mergeCell ref="L62:X62"/>
    <mergeCell ref="J63:K63"/>
    <mergeCell ref="L63:X63"/>
    <mergeCell ref="Y57:AD57"/>
    <mergeCell ref="Y54:AD54"/>
    <mergeCell ref="Y55:AD55"/>
    <mergeCell ref="Y52:AD52"/>
    <mergeCell ref="Y53:AD53"/>
    <mergeCell ref="J55:K55"/>
    <mergeCell ref="L55:X55"/>
    <mergeCell ref="J56:K56"/>
    <mergeCell ref="L56:X56"/>
    <mergeCell ref="J57:K57"/>
    <mergeCell ref="L57:X57"/>
    <mergeCell ref="Y56:AD56"/>
    <mergeCell ref="J52:K52"/>
    <mergeCell ref="L52:X52"/>
    <mergeCell ref="J53:K53"/>
    <mergeCell ref="L53:X53"/>
    <mergeCell ref="J54:K54"/>
    <mergeCell ref="L54:X54"/>
    <mergeCell ref="L45:X45"/>
    <mergeCell ref="D46:I58"/>
    <mergeCell ref="J46:K46"/>
    <mergeCell ref="L46:X46"/>
    <mergeCell ref="J47:K47"/>
    <mergeCell ref="L47:X47"/>
    <mergeCell ref="J48:K48"/>
    <mergeCell ref="L48:X48"/>
    <mergeCell ref="J49:K49"/>
    <mergeCell ref="L49:X49"/>
    <mergeCell ref="J50:K50"/>
    <mergeCell ref="L50:X50"/>
    <mergeCell ref="J51:K51"/>
    <mergeCell ref="L51:X51"/>
    <mergeCell ref="C27:AD27"/>
    <mergeCell ref="C28:AD28"/>
    <mergeCell ref="B35:AD35"/>
    <mergeCell ref="C36:AD36"/>
    <mergeCell ref="C37:AD37"/>
    <mergeCell ref="C38:AD38"/>
    <mergeCell ref="B1:AD1"/>
    <mergeCell ref="B3:AD3"/>
    <mergeCell ref="B5:AD5"/>
    <mergeCell ref="AA7:AD7"/>
    <mergeCell ref="C17:AD17"/>
    <mergeCell ref="C18:AD18"/>
    <mergeCell ref="B19:AD19"/>
    <mergeCell ref="C20:AD20"/>
    <mergeCell ref="B22:AD22"/>
    <mergeCell ref="B10:AD10"/>
    <mergeCell ref="B11:AD11"/>
    <mergeCell ref="C12:AD12"/>
    <mergeCell ref="C13:AD13"/>
    <mergeCell ref="C14:AD14"/>
    <mergeCell ref="C15:AD15"/>
    <mergeCell ref="B8:L8"/>
    <mergeCell ref="N8:O8"/>
    <mergeCell ref="C25:F25"/>
    <mergeCell ref="AJ201:AQ201"/>
    <mergeCell ref="B29:AE29"/>
    <mergeCell ref="B30:AE30"/>
    <mergeCell ref="B31:AE31"/>
    <mergeCell ref="B32:AE32"/>
    <mergeCell ref="B102:AE102"/>
    <mergeCell ref="B103:AE103"/>
    <mergeCell ref="B104:AE104"/>
    <mergeCell ref="B105:AE105"/>
    <mergeCell ref="B106:AE106"/>
    <mergeCell ref="Y50:AD50"/>
    <mergeCell ref="Y51:AD51"/>
    <mergeCell ref="Y48:AD48"/>
    <mergeCell ref="Y49:AD49"/>
    <mergeCell ref="Y46:AD46"/>
    <mergeCell ref="Y47:AD47"/>
    <mergeCell ref="C39:AD39"/>
    <mergeCell ref="C41:AD41"/>
    <mergeCell ref="Y45:AD45"/>
    <mergeCell ref="C40:AD40"/>
    <mergeCell ref="C46:C58"/>
    <mergeCell ref="AA43:AD43"/>
    <mergeCell ref="C45:I45"/>
    <mergeCell ref="J45:K45"/>
  </mergeCells>
  <conditionalFormatting sqref="C25:F25">
    <cfRule type="expression" dxfId="25" priority="8">
      <formula>OR($AF$21&lt;&gt;1,$AG$21=0,$AG$21="NS",$AG$21="NA")</formula>
    </cfRule>
  </conditionalFormatting>
  <conditionalFormatting sqref="F125:AD125">
    <cfRule type="expression" dxfId="24" priority="4">
      <formula>OR(Y121=0,Y121="NA",Y121="NS")</formula>
    </cfRule>
    <cfRule type="expression" dxfId="23" priority="5">
      <formula>AND(Y121&gt;0,Y121&lt;&gt;"NA",Y121&lt;&gt;"NS",F125="")</formula>
    </cfRule>
  </conditionalFormatting>
  <conditionalFormatting sqref="U142:AD193">
    <cfRule type="expression" dxfId="22" priority="3">
      <formula>OR($AF$21&lt;&gt;1,$AG$21=0,$AG$21="NS",$AG$21="NA",$C$25=0,$C$25="NS",$C$25="NA")</formula>
    </cfRule>
  </conditionalFormatting>
  <conditionalFormatting sqref="Y46:AD97">
    <cfRule type="expression" dxfId="21" priority="7">
      <formula>OR($AF$21&lt;&gt;1,$AG$21=0,$AG$21="NS",$AG$21="NA",$C$25=0,$C$25="NS",$C$25="NA")</formula>
    </cfRule>
  </conditionalFormatting>
  <conditionalFormatting sqref="Y114:AD122">
    <cfRule type="expression" dxfId="20" priority="6">
      <formula>OR($AF$21&lt;&gt;1,$AG$21=0,$AG$21="NS",$AG$21="NA",$C$25=0,$C$25="NS",$C$25="NA")</formula>
    </cfRule>
  </conditionalFormatting>
  <hyperlinks>
    <hyperlink ref="AA7:AD7" location="Índice!C21" display="Índice" xr:uid="{36631AB8-9DDC-45BF-A142-8C1BA9568BBC}"/>
    <hyperlink ref="AA43:AD43" location="Complemento!BH12" display="Complemento" xr:uid="{43942D52-8AE6-4366-921F-1630B0B1D992}"/>
    <hyperlink ref="C41:AD41" location="Anexo!AA12" display="Link para consultar el anexo &quot;Infracciones de tránsito&quot;" xr:uid="{19A08468-ADAF-4DA3-A43E-401E644D6734}"/>
  </hyperlinks>
  <printOptions horizontalCentered="1" verticalCentered="1"/>
  <pageMargins left="0.70866141732283472" right="0.70866141732283472" top="0.74803149606299213" bottom="0.74803149606299213" header="0.31496062992125984" footer="0.31496062992125984"/>
  <pageSetup scale="75" orientation="portrait" r:id="rId1"/>
  <headerFooter>
    <oddHeader>&amp;CMódulo 1 Sección X
Cuestionario</oddHeader>
    <oddFooter>&amp;LCenso Nacional de Gobiernos Estatales 2025&amp;R&amp;P de &amp;N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7CF5EF-EE59-46BE-ABFF-9EBE8EAC66CE}">
  <dimension ref="A1:CY222"/>
  <sheetViews>
    <sheetView showGridLines="0" zoomScaleNormal="100" workbookViewId="0"/>
  </sheetViews>
  <sheetFormatPr baseColWidth="10" defaultColWidth="0" defaultRowHeight="15" customHeight="1" zeroHeight="1"/>
  <cols>
    <col min="1" max="1" width="5.75" style="38" customWidth="1"/>
    <col min="2" max="30" width="3.75" style="38" customWidth="1"/>
    <col min="31" max="31" width="5.75" style="38" customWidth="1"/>
    <col min="32" max="16384" width="13.75" style="38" hidden="1"/>
  </cols>
  <sheetData>
    <row r="1" spans="1:30" customFormat="1" ht="173.25" customHeight="1">
      <c r="A1" s="195"/>
      <c r="B1" s="290" t="s">
        <v>0</v>
      </c>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row>
    <row r="2" spans="1:30" customFormat="1" ht="15" customHeight="1">
      <c r="A2" s="195"/>
      <c r="B2" s="20"/>
      <c r="C2" s="20"/>
      <c r="D2" s="20"/>
      <c r="E2" s="20"/>
      <c r="F2" s="20"/>
      <c r="G2" s="20"/>
      <c r="H2" s="20"/>
      <c r="I2" s="20"/>
      <c r="J2" s="20"/>
      <c r="K2" s="20"/>
      <c r="L2" s="20"/>
      <c r="M2" s="20"/>
      <c r="N2" s="20"/>
      <c r="O2" s="20"/>
      <c r="P2" s="20"/>
      <c r="Q2" s="20"/>
      <c r="R2" s="20"/>
      <c r="S2" s="20"/>
      <c r="T2" s="20"/>
      <c r="U2" s="20"/>
      <c r="V2" s="20"/>
      <c r="W2" s="20"/>
      <c r="X2" s="20"/>
      <c r="Y2" s="20"/>
      <c r="Z2" s="20"/>
      <c r="AA2" s="20"/>
      <c r="AB2" s="20"/>
      <c r="AC2" s="20"/>
      <c r="AD2" s="20"/>
    </row>
    <row r="3" spans="1:30" customFormat="1" ht="45" customHeight="1">
      <c r="A3" s="195"/>
      <c r="B3" s="291" t="s">
        <v>1</v>
      </c>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row>
    <row r="4" spans="1:30" customFormat="1" ht="15" customHeight="1">
      <c r="A4" s="195"/>
      <c r="B4" s="22"/>
      <c r="C4" s="22"/>
      <c r="D4" s="22"/>
      <c r="E4" s="22"/>
      <c r="F4" s="22"/>
      <c r="G4" s="22"/>
      <c r="H4" s="22"/>
      <c r="I4" s="22"/>
      <c r="J4" s="22"/>
      <c r="K4" s="22"/>
      <c r="L4" s="22"/>
      <c r="M4" s="22"/>
      <c r="N4" s="22"/>
      <c r="O4" s="22"/>
      <c r="P4" s="22"/>
      <c r="Q4" s="22"/>
      <c r="R4" s="22"/>
      <c r="S4" s="22"/>
      <c r="T4" s="22"/>
      <c r="U4" s="22"/>
      <c r="V4" s="22"/>
      <c r="W4" s="22"/>
      <c r="X4" s="22"/>
      <c r="Y4" s="22"/>
      <c r="Z4" s="22"/>
      <c r="AA4" s="22"/>
      <c r="AB4" s="22"/>
      <c r="AC4" s="22"/>
      <c r="AD4" s="22"/>
    </row>
    <row r="5" spans="1:30" customFormat="1" ht="45" customHeight="1">
      <c r="A5" s="195"/>
      <c r="B5" s="291" t="s">
        <v>2</v>
      </c>
      <c r="C5" s="292"/>
      <c r="D5" s="292"/>
      <c r="E5" s="292"/>
      <c r="F5" s="292"/>
      <c r="G5" s="292"/>
      <c r="H5" s="292"/>
      <c r="I5" s="292"/>
      <c r="J5" s="292"/>
      <c r="K5" s="292"/>
      <c r="L5" s="292"/>
      <c r="M5" s="292"/>
      <c r="N5" s="292"/>
      <c r="O5" s="292"/>
      <c r="P5" s="292"/>
      <c r="Q5" s="292"/>
      <c r="R5" s="292"/>
      <c r="S5" s="292"/>
      <c r="T5" s="292"/>
      <c r="U5" s="292"/>
      <c r="V5" s="292"/>
      <c r="W5" s="292"/>
      <c r="X5" s="292"/>
      <c r="Y5" s="292"/>
      <c r="Z5" s="292"/>
      <c r="AA5" s="292"/>
      <c r="AB5" s="292"/>
      <c r="AC5" s="292"/>
      <c r="AD5" s="292"/>
    </row>
    <row r="6" spans="1:30" customFormat="1" ht="15" customHeight="1">
      <c r="A6" s="195"/>
      <c r="B6" s="196"/>
      <c r="C6" s="196"/>
      <c r="D6" s="196"/>
      <c r="E6" s="196"/>
      <c r="F6" s="196"/>
      <c r="G6" s="196"/>
      <c r="H6" s="196"/>
      <c r="I6" s="196"/>
      <c r="J6" s="196"/>
      <c r="K6" s="196"/>
      <c r="L6" s="196"/>
      <c r="M6" s="196"/>
      <c r="N6" s="196"/>
      <c r="O6" s="196"/>
      <c r="P6" s="196"/>
      <c r="Q6" s="196"/>
      <c r="R6" s="196"/>
      <c r="S6" s="196"/>
      <c r="T6" s="196"/>
      <c r="U6" s="196"/>
      <c r="V6" s="196"/>
      <c r="W6" s="196"/>
      <c r="X6" s="196"/>
      <c r="Y6" s="196"/>
      <c r="Z6" s="196"/>
      <c r="AA6" s="196"/>
      <c r="AB6" s="196"/>
      <c r="AC6" s="196"/>
      <c r="AD6" s="196"/>
    </row>
    <row r="7" spans="1:30" customFormat="1" ht="15" customHeight="1" thickBot="1">
      <c r="A7" s="197"/>
      <c r="B7" s="24" t="s">
        <v>4</v>
      </c>
      <c r="C7" s="25"/>
      <c r="D7" s="25"/>
      <c r="E7" s="25"/>
      <c r="F7" s="25"/>
      <c r="G7" s="25"/>
      <c r="H7" s="25"/>
      <c r="I7" s="25"/>
      <c r="J7" s="25"/>
      <c r="K7" s="25"/>
      <c r="L7" s="25"/>
      <c r="M7" s="26"/>
      <c r="N7" s="24" t="s">
        <v>5</v>
      </c>
      <c r="O7" s="26"/>
      <c r="AA7" s="395" t="s">
        <v>3</v>
      </c>
      <c r="AB7" s="395"/>
      <c r="AC7" s="395"/>
      <c r="AD7" s="395"/>
    </row>
    <row r="8" spans="1:30" customFormat="1" ht="15" customHeight="1" thickBot="1">
      <c r="A8" s="197"/>
      <c r="B8" s="294" t="str">
        <f>IF(Presentación!B10="","",Presentación!B10)</f>
        <v/>
      </c>
      <c r="C8" s="295"/>
      <c r="D8" s="295"/>
      <c r="E8" s="295"/>
      <c r="F8" s="295"/>
      <c r="G8" s="295"/>
      <c r="H8" s="295"/>
      <c r="I8" s="295"/>
      <c r="J8" s="295"/>
      <c r="K8" s="295"/>
      <c r="L8" s="296"/>
      <c r="M8" s="29"/>
      <c r="N8" s="294" t="str">
        <f>IF(Presentación!N10="","",Presentación!N10)</f>
        <v/>
      </c>
      <c r="O8" s="296"/>
      <c r="P8" s="20"/>
      <c r="Q8" s="27"/>
      <c r="R8" s="27"/>
      <c r="S8" s="27"/>
      <c r="T8" s="27"/>
      <c r="U8" s="27"/>
      <c r="V8" s="27"/>
      <c r="W8" s="27"/>
      <c r="X8" s="27"/>
      <c r="Y8" s="27"/>
      <c r="Z8" s="27"/>
      <c r="AA8" s="27"/>
      <c r="AB8" s="20"/>
      <c r="AC8" s="27"/>
      <c r="AD8" s="28"/>
    </row>
    <row r="9" spans="1:30" customFormat="1" ht="15" customHeight="1" thickBot="1">
      <c r="A9" s="195"/>
      <c r="B9" s="196"/>
      <c r="C9" s="90"/>
      <c r="D9" s="90"/>
      <c r="E9" s="90"/>
      <c r="F9" s="90"/>
      <c r="G9" s="90"/>
      <c r="H9" s="90"/>
      <c r="I9" s="90"/>
      <c r="J9" s="90"/>
      <c r="K9" s="90"/>
      <c r="L9" s="90"/>
      <c r="M9" s="90"/>
      <c r="N9" s="90"/>
      <c r="O9" s="90"/>
      <c r="P9" s="90"/>
      <c r="Q9" s="90"/>
      <c r="R9" s="90"/>
      <c r="S9" s="90"/>
      <c r="T9" s="90"/>
      <c r="U9" s="90"/>
      <c r="V9" s="90"/>
      <c r="W9" s="90"/>
      <c r="X9" s="90"/>
      <c r="Y9" s="90"/>
      <c r="Z9" s="90"/>
      <c r="AA9" s="90"/>
      <c r="AB9" s="90"/>
      <c r="AC9" s="90"/>
      <c r="AD9" s="196"/>
    </row>
    <row r="10" spans="1:30" customFormat="1" ht="15" customHeight="1" thickBot="1">
      <c r="A10" s="198"/>
      <c r="B10" s="396" t="s">
        <v>5262</v>
      </c>
      <c r="C10" s="397"/>
      <c r="D10" s="397"/>
      <c r="E10" s="397"/>
      <c r="F10" s="397"/>
      <c r="G10" s="397"/>
      <c r="H10" s="397"/>
      <c r="I10" s="397"/>
      <c r="J10" s="397"/>
      <c r="K10" s="397"/>
      <c r="L10" s="397"/>
      <c r="M10" s="397"/>
      <c r="N10" s="397"/>
      <c r="O10" s="397"/>
      <c r="P10" s="397"/>
      <c r="Q10" s="397"/>
      <c r="R10" s="397"/>
      <c r="S10" s="397"/>
      <c r="T10" s="397"/>
      <c r="U10" s="397"/>
      <c r="V10" s="397"/>
      <c r="W10" s="397"/>
      <c r="X10" s="397"/>
      <c r="Y10" s="397"/>
      <c r="Z10" s="397"/>
      <c r="AA10" s="397"/>
      <c r="AB10" s="397"/>
      <c r="AC10" s="397"/>
      <c r="AD10" s="398"/>
    </row>
    <row r="11" spans="1:30" customFormat="1" ht="15" customHeight="1">
      <c r="A11" s="195"/>
      <c r="B11" s="399" t="s">
        <v>5088</v>
      </c>
      <c r="C11" s="400"/>
      <c r="D11" s="400"/>
      <c r="E11" s="400"/>
      <c r="F11" s="400"/>
      <c r="G11" s="400"/>
      <c r="H11" s="400"/>
      <c r="I11" s="400"/>
      <c r="J11" s="400"/>
      <c r="K11" s="400"/>
      <c r="L11" s="400"/>
      <c r="M11" s="400"/>
      <c r="N11" s="400"/>
      <c r="O11" s="400"/>
      <c r="P11" s="400"/>
      <c r="Q11" s="400"/>
      <c r="R11" s="400"/>
      <c r="S11" s="400"/>
      <c r="T11" s="400"/>
      <c r="U11" s="400"/>
      <c r="V11" s="400"/>
      <c r="W11" s="400"/>
      <c r="X11" s="400"/>
      <c r="Y11" s="400"/>
      <c r="Z11" s="400"/>
      <c r="AA11" s="400"/>
      <c r="AB11" s="400"/>
      <c r="AC11" s="400"/>
      <c r="AD11" s="401"/>
    </row>
    <row r="12" spans="1:30" customFormat="1" ht="24" customHeight="1">
      <c r="A12" s="200"/>
      <c r="B12" s="201"/>
      <c r="C12" s="402" t="s">
        <v>5065</v>
      </c>
      <c r="D12" s="403"/>
      <c r="E12" s="403"/>
      <c r="F12" s="403"/>
      <c r="G12" s="403"/>
      <c r="H12" s="403"/>
      <c r="I12" s="403"/>
      <c r="J12" s="403"/>
      <c r="K12" s="403"/>
      <c r="L12" s="403"/>
      <c r="M12" s="403"/>
      <c r="N12" s="403"/>
      <c r="O12" s="403"/>
      <c r="P12" s="403"/>
      <c r="Q12" s="403"/>
      <c r="R12" s="403"/>
      <c r="S12" s="403"/>
      <c r="T12" s="403"/>
      <c r="U12" s="403"/>
      <c r="V12" s="403"/>
      <c r="W12" s="403"/>
      <c r="X12" s="403"/>
      <c r="Y12" s="403"/>
      <c r="Z12" s="403"/>
      <c r="AA12" s="403"/>
      <c r="AB12" s="403"/>
      <c r="AC12" s="403"/>
      <c r="AD12" s="404"/>
    </row>
    <row r="13" spans="1:30" customFormat="1" ht="24" customHeight="1">
      <c r="A13" s="195"/>
      <c r="B13" s="202"/>
      <c r="C13" s="402" t="s">
        <v>5066</v>
      </c>
      <c r="D13" s="403"/>
      <c r="E13" s="403"/>
      <c r="F13" s="403"/>
      <c r="G13" s="403"/>
      <c r="H13" s="403"/>
      <c r="I13" s="403"/>
      <c r="J13" s="403"/>
      <c r="K13" s="403"/>
      <c r="L13" s="403"/>
      <c r="M13" s="403"/>
      <c r="N13" s="403"/>
      <c r="O13" s="403"/>
      <c r="P13" s="403"/>
      <c r="Q13" s="403"/>
      <c r="R13" s="403"/>
      <c r="S13" s="403"/>
      <c r="T13" s="403"/>
      <c r="U13" s="403"/>
      <c r="V13" s="403"/>
      <c r="W13" s="403"/>
      <c r="X13" s="403"/>
      <c r="Y13" s="403"/>
      <c r="Z13" s="403"/>
      <c r="AA13" s="403"/>
      <c r="AB13" s="403"/>
      <c r="AC13" s="403"/>
      <c r="AD13" s="404"/>
    </row>
    <row r="14" spans="1:30" customFormat="1" ht="24" customHeight="1">
      <c r="A14" s="195"/>
      <c r="B14" s="203"/>
      <c r="C14" s="402" t="s">
        <v>5089</v>
      </c>
      <c r="D14" s="403"/>
      <c r="E14" s="403"/>
      <c r="F14" s="403"/>
      <c r="G14" s="403"/>
      <c r="H14" s="403"/>
      <c r="I14" s="403"/>
      <c r="J14" s="403"/>
      <c r="K14" s="403"/>
      <c r="L14" s="403"/>
      <c r="M14" s="403"/>
      <c r="N14" s="403"/>
      <c r="O14" s="403"/>
      <c r="P14" s="403"/>
      <c r="Q14" s="403"/>
      <c r="R14" s="403"/>
      <c r="S14" s="403"/>
      <c r="T14" s="403"/>
      <c r="U14" s="403"/>
      <c r="V14" s="403"/>
      <c r="W14" s="403"/>
      <c r="X14" s="403"/>
      <c r="Y14" s="403"/>
      <c r="Z14" s="403"/>
      <c r="AA14" s="403"/>
      <c r="AB14" s="403"/>
      <c r="AC14" s="403"/>
      <c r="AD14" s="404"/>
    </row>
    <row r="15" spans="1:30" customFormat="1" ht="24" customHeight="1">
      <c r="A15" s="195"/>
      <c r="B15" s="203"/>
      <c r="C15" s="409" t="s">
        <v>5263</v>
      </c>
      <c r="D15" s="409"/>
      <c r="E15" s="409"/>
      <c r="F15" s="409"/>
      <c r="G15" s="409"/>
      <c r="H15" s="409"/>
      <c r="I15" s="409"/>
      <c r="J15" s="409"/>
      <c r="K15" s="409"/>
      <c r="L15" s="409"/>
      <c r="M15" s="409"/>
      <c r="N15" s="409"/>
      <c r="O15" s="409"/>
      <c r="P15" s="409"/>
      <c r="Q15" s="409"/>
      <c r="R15" s="409"/>
      <c r="S15" s="409"/>
      <c r="T15" s="409"/>
      <c r="U15" s="409"/>
      <c r="V15" s="409"/>
      <c r="W15" s="409"/>
      <c r="X15" s="409"/>
      <c r="Y15" s="409"/>
      <c r="Z15" s="409"/>
      <c r="AA15" s="409"/>
      <c r="AB15" s="409"/>
      <c r="AC15" s="409"/>
      <c r="AD15" s="422"/>
    </row>
    <row r="16" spans="1:30" customFormat="1" ht="36" customHeight="1">
      <c r="A16" s="195"/>
      <c r="B16" s="205"/>
      <c r="C16" s="405" t="s">
        <v>5069</v>
      </c>
      <c r="D16" s="405"/>
      <c r="E16" s="405"/>
      <c r="F16" s="405"/>
      <c r="G16" s="405"/>
      <c r="H16" s="405"/>
      <c r="I16" s="405"/>
      <c r="J16" s="405"/>
      <c r="K16" s="405"/>
      <c r="L16" s="405"/>
      <c r="M16" s="405"/>
      <c r="N16" s="405"/>
      <c r="O16" s="405"/>
      <c r="P16" s="405"/>
      <c r="Q16" s="405"/>
      <c r="R16" s="405"/>
      <c r="S16" s="405"/>
      <c r="T16" s="405"/>
      <c r="U16" s="405"/>
      <c r="V16" s="405"/>
      <c r="W16" s="405"/>
      <c r="X16" s="405"/>
      <c r="Y16" s="405"/>
      <c r="Z16" s="405"/>
      <c r="AA16" s="405"/>
      <c r="AB16" s="405"/>
      <c r="AC16" s="405"/>
      <c r="AD16" s="406"/>
    </row>
    <row r="17" spans="1:76" customFormat="1" ht="48" customHeight="1">
      <c r="A17" s="195"/>
      <c r="B17" s="206"/>
      <c r="C17" s="405" t="s">
        <v>5070</v>
      </c>
      <c r="D17" s="405"/>
      <c r="E17" s="405"/>
      <c r="F17" s="405"/>
      <c r="G17" s="405"/>
      <c r="H17" s="405"/>
      <c r="I17" s="405"/>
      <c r="J17" s="405"/>
      <c r="K17" s="405"/>
      <c r="L17" s="405"/>
      <c r="M17" s="405"/>
      <c r="N17" s="405"/>
      <c r="O17" s="405"/>
      <c r="P17" s="405"/>
      <c r="Q17" s="405"/>
      <c r="R17" s="405"/>
      <c r="S17" s="405"/>
      <c r="T17" s="405"/>
      <c r="U17" s="405"/>
      <c r="V17" s="405"/>
      <c r="W17" s="405"/>
      <c r="X17" s="405"/>
      <c r="Y17" s="405"/>
      <c r="Z17" s="405"/>
      <c r="AA17" s="405"/>
      <c r="AB17" s="405"/>
      <c r="AC17" s="405"/>
      <c r="AD17" s="406"/>
    </row>
    <row r="18" spans="1:76" customFormat="1" ht="15" customHeight="1">
      <c r="A18" s="195"/>
      <c r="B18" s="224"/>
      <c r="C18" s="436" t="s">
        <v>5071</v>
      </c>
      <c r="D18" s="437"/>
      <c r="E18" s="437"/>
      <c r="F18" s="437"/>
      <c r="G18" s="437"/>
      <c r="H18" s="437"/>
      <c r="I18" s="437"/>
      <c r="J18" s="437"/>
      <c r="K18" s="437"/>
      <c r="L18" s="437"/>
      <c r="M18" s="437"/>
      <c r="N18" s="437"/>
      <c r="O18" s="437"/>
      <c r="P18" s="437"/>
      <c r="Q18" s="437"/>
      <c r="R18" s="437"/>
      <c r="S18" s="437"/>
      <c r="T18" s="437"/>
      <c r="U18" s="437"/>
      <c r="V18" s="437"/>
      <c r="W18" s="437"/>
      <c r="X18" s="437"/>
      <c r="Y18" s="437"/>
      <c r="Z18" s="437"/>
      <c r="AA18" s="437"/>
      <c r="AB18" s="437"/>
      <c r="AC18" s="437"/>
      <c r="AD18" s="438"/>
    </row>
    <row r="19" spans="1:76" customFormat="1" ht="15" customHeight="1">
      <c r="A19" s="195"/>
      <c r="B19" s="196"/>
      <c r="C19" s="221"/>
      <c r="D19" s="221"/>
      <c r="E19" s="221"/>
      <c r="F19" s="221"/>
      <c r="G19" s="221"/>
      <c r="H19" s="221"/>
      <c r="I19" s="221"/>
      <c r="J19" s="221"/>
      <c r="K19" s="221"/>
      <c r="L19" s="221"/>
      <c r="M19" s="221"/>
      <c r="N19" s="221"/>
      <c r="O19" s="221"/>
      <c r="P19" s="221"/>
      <c r="Q19" s="221"/>
      <c r="R19" s="221"/>
      <c r="S19" s="221"/>
      <c r="T19" s="221"/>
      <c r="U19" s="221"/>
      <c r="V19" s="221"/>
      <c r="W19" s="221"/>
      <c r="X19" s="221"/>
      <c r="Y19" s="221"/>
      <c r="Z19" s="221"/>
      <c r="AA19" s="221"/>
      <c r="AB19" s="221"/>
      <c r="AC19" s="221"/>
      <c r="AD19" s="221"/>
    </row>
    <row r="20" spans="1:76" customFormat="1" ht="24" customHeight="1">
      <c r="A20" s="227" t="s">
        <v>5264</v>
      </c>
      <c r="B20" s="489" t="s">
        <v>5265</v>
      </c>
      <c r="C20" s="489"/>
      <c r="D20" s="489"/>
      <c r="E20" s="489"/>
      <c r="F20" s="489"/>
      <c r="G20" s="489"/>
      <c r="H20" s="489"/>
      <c r="I20" s="489"/>
      <c r="J20" s="489"/>
      <c r="K20" s="489"/>
      <c r="L20" s="489"/>
      <c r="M20" s="489"/>
      <c r="N20" s="489"/>
      <c r="O20" s="489"/>
      <c r="P20" s="489"/>
      <c r="Q20" s="489"/>
      <c r="R20" s="489"/>
      <c r="S20" s="489"/>
      <c r="T20" s="489"/>
      <c r="U20" s="489"/>
      <c r="V20" s="489"/>
      <c r="W20" s="489"/>
      <c r="X20" s="489"/>
      <c r="Y20" s="489"/>
      <c r="Z20" s="489"/>
      <c r="AA20" s="489"/>
      <c r="AB20" s="489"/>
      <c r="AC20" s="489"/>
      <c r="AD20" s="489"/>
      <c r="AF20" s="253" t="s">
        <v>5092</v>
      </c>
      <c r="AG20" t="s">
        <v>5093</v>
      </c>
    </row>
    <row r="21" spans="1:76" customFormat="1" ht="36" customHeight="1">
      <c r="A21" s="220"/>
      <c r="B21" s="223"/>
      <c r="C21" s="409" t="s">
        <v>5266</v>
      </c>
      <c r="D21" s="409"/>
      <c r="E21" s="409"/>
      <c r="F21" s="409"/>
      <c r="G21" s="409"/>
      <c r="H21" s="409"/>
      <c r="I21" s="409"/>
      <c r="J21" s="409"/>
      <c r="K21" s="409"/>
      <c r="L21" s="409"/>
      <c r="M21" s="409"/>
      <c r="N21" s="409"/>
      <c r="O21" s="409"/>
      <c r="P21" s="409"/>
      <c r="Q21" s="409"/>
      <c r="R21" s="409"/>
      <c r="S21" s="409"/>
      <c r="T21" s="409"/>
      <c r="U21" s="409"/>
      <c r="V21" s="409"/>
      <c r="W21" s="409"/>
      <c r="X21" s="409"/>
      <c r="Y21" s="409"/>
      <c r="Z21" s="409"/>
      <c r="AA21" s="409"/>
      <c r="AB21" s="409"/>
      <c r="AC21" s="409"/>
      <c r="AD21" s="409"/>
      <c r="AF21" s="226">
        <f>CNGE_2025_M1_Secc10_Sub1!C27</f>
        <v>0</v>
      </c>
      <c r="AG21" s="226">
        <f>CNGE_2025_M1_Secc10_Sub1!AI27</f>
        <v>0</v>
      </c>
    </row>
    <row r="22" spans="1:76" customFormat="1" ht="60" customHeight="1">
      <c r="A22" s="220"/>
      <c r="B22" s="223"/>
      <c r="C22" s="409" t="s">
        <v>5267</v>
      </c>
      <c r="D22" s="409"/>
      <c r="E22" s="409"/>
      <c r="F22" s="409"/>
      <c r="G22" s="409"/>
      <c r="H22" s="409"/>
      <c r="I22" s="409"/>
      <c r="J22" s="409"/>
      <c r="K22" s="409"/>
      <c r="L22" s="409"/>
      <c r="M22" s="409"/>
      <c r="N22" s="409"/>
      <c r="O22" s="409"/>
      <c r="P22" s="409"/>
      <c r="Q22" s="409"/>
      <c r="R22" s="409"/>
      <c r="S22" s="409"/>
      <c r="T22" s="409"/>
      <c r="U22" s="409"/>
      <c r="V22" s="409"/>
      <c r="W22" s="409"/>
      <c r="X22" s="409"/>
      <c r="Y22" s="409"/>
      <c r="Z22" s="409"/>
      <c r="AA22" s="409"/>
      <c r="AB22" s="409"/>
      <c r="AC22" s="409"/>
      <c r="AD22" s="409"/>
    </row>
    <row r="23" spans="1:76" customFormat="1" ht="15" customHeight="1">
      <c r="A23" s="220"/>
      <c r="B23" s="223"/>
      <c r="C23" s="223"/>
      <c r="D23" s="223"/>
      <c r="E23" s="223"/>
      <c r="F23" s="223"/>
      <c r="G23" s="223"/>
      <c r="H23" s="223"/>
      <c r="I23" s="223"/>
      <c r="J23" s="223"/>
      <c r="K23" s="223"/>
      <c r="L23" s="223"/>
      <c r="M23" s="223"/>
      <c r="N23" s="223"/>
      <c r="O23" s="223"/>
      <c r="P23" s="223"/>
      <c r="Q23" s="223"/>
      <c r="R23" s="223"/>
      <c r="S23" s="223"/>
      <c r="T23" s="223"/>
      <c r="U23" s="223"/>
      <c r="V23" s="223"/>
      <c r="W23" s="223"/>
      <c r="X23" s="223"/>
      <c r="Y23" s="223"/>
      <c r="Z23" s="223"/>
      <c r="AA23" s="223"/>
      <c r="AB23" s="223"/>
      <c r="AC23" s="223"/>
      <c r="AD23" s="223"/>
    </row>
    <row r="24" spans="1:76" s="22" customFormat="1" ht="15" customHeight="1">
      <c r="A24" s="220"/>
      <c r="B24" s="223"/>
      <c r="C24" s="447" t="s">
        <v>5268</v>
      </c>
      <c r="D24" s="448"/>
      <c r="E24" s="448"/>
      <c r="F24" s="448"/>
      <c r="G24" s="448"/>
      <c r="H24" s="448"/>
      <c r="I24" s="448"/>
      <c r="J24" s="448"/>
      <c r="K24" s="448"/>
      <c r="L24" s="448"/>
      <c r="M24" s="448"/>
      <c r="N24" s="449"/>
      <c r="O24" s="433" t="s">
        <v>5269</v>
      </c>
      <c r="P24" s="433"/>
      <c r="Q24" s="433"/>
      <c r="R24" s="433"/>
      <c r="S24" s="433"/>
      <c r="T24" s="433"/>
      <c r="U24" s="433"/>
      <c r="V24" s="433"/>
      <c r="W24" s="433"/>
      <c r="X24" s="433"/>
      <c r="Y24" s="433"/>
      <c r="Z24" s="433"/>
      <c r="AA24" s="433"/>
      <c r="AB24" s="433"/>
      <c r="AC24" s="433"/>
      <c r="AD24" s="433"/>
      <c r="AE24"/>
      <c r="AJ24" s="485" t="s">
        <v>5270</v>
      </c>
      <c r="AK24" s="485"/>
      <c r="AL24" s="485"/>
      <c r="AM24" s="485"/>
      <c r="AN24" s="485"/>
      <c r="AO24" s="485"/>
      <c r="AP24" s="485"/>
      <c r="AQ24" s="485"/>
      <c r="AR24" s="485"/>
      <c r="AS24" s="485"/>
      <c r="AT24" s="485"/>
      <c r="AU24" s="485"/>
      <c r="AV24" s="485"/>
      <c r="AW24" s="485"/>
      <c r="AX24" s="485"/>
      <c r="AY24" s="485"/>
      <c r="AZ24" s="250"/>
      <c r="BA24" s="250"/>
      <c r="BB24" s="250"/>
      <c r="BC24" s="250"/>
      <c r="BD24" s="250"/>
      <c r="BE24" s="250"/>
      <c r="BF24" s="250"/>
      <c r="BG24" s="250"/>
      <c r="BH24" s="250"/>
      <c r="BI24" s="250"/>
      <c r="BJ24" s="250"/>
      <c r="BK24" s="250"/>
      <c r="BL24" s="250"/>
      <c r="BM24" s="250"/>
      <c r="BN24" s="250"/>
      <c r="BO24" s="250"/>
      <c r="BP24" s="250"/>
      <c r="BQ24" s="250"/>
      <c r="BR24" s="250"/>
      <c r="BS24" s="250"/>
      <c r="BT24" s="250"/>
      <c r="BU24" s="250"/>
      <c r="BV24" s="250"/>
      <c r="BW24" s="250"/>
      <c r="BX24" s="250"/>
    </row>
    <row r="25" spans="1:76" s="22" customFormat="1" ht="24" customHeight="1">
      <c r="A25" s="220"/>
      <c r="B25" s="223"/>
      <c r="C25" s="450"/>
      <c r="D25" s="451"/>
      <c r="E25" s="451"/>
      <c r="F25" s="451"/>
      <c r="G25" s="451"/>
      <c r="H25" s="451"/>
      <c r="I25" s="451"/>
      <c r="J25" s="451"/>
      <c r="K25" s="451"/>
      <c r="L25" s="451"/>
      <c r="M25" s="451"/>
      <c r="N25" s="452"/>
      <c r="O25" s="472" t="s">
        <v>5254</v>
      </c>
      <c r="P25" s="490" t="s">
        <v>5271</v>
      </c>
      <c r="Q25" s="490" t="s">
        <v>5272</v>
      </c>
      <c r="R25" s="490" t="s">
        <v>401</v>
      </c>
      <c r="S25" s="479" t="s">
        <v>5273</v>
      </c>
      <c r="T25" s="480"/>
      <c r="U25" s="480"/>
      <c r="V25" s="481"/>
      <c r="W25" s="479" t="s">
        <v>5274</v>
      </c>
      <c r="X25" s="480"/>
      <c r="Y25" s="480"/>
      <c r="Z25" s="481"/>
      <c r="AA25" s="479" t="s">
        <v>401</v>
      </c>
      <c r="AB25" s="480"/>
      <c r="AC25" s="480"/>
      <c r="AD25" s="481"/>
      <c r="AE25"/>
      <c r="AJ25" s="486" t="s">
        <v>5254</v>
      </c>
      <c r="AK25" s="486"/>
      <c r="AL25" s="486"/>
      <c r="AM25" s="486"/>
      <c r="AN25" s="487" t="s">
        <v>5275</v>
      </c>
      <c r="AO25" s="487"/>
      <c r="AP25" s="487"/>
      <c r="AQ25" s="487"/>
      <c r="AR25" s="488" t="s">
        <v>5272</v>
      </c>
      <c r="AS25" s="488"/>
      <c r="AT25" s="488"/>
      <c r="AU25" s="488"/>
      <c r="AV25" s="488" t="s">
        <v>401</v>
      </c>
      <c r="AW25" s="488"/>
      <c r="AX25" s="488"/>
      <c r="AY25" s="488"/>
      <c r="AZ25" s="250"/>
      <c r="BA25" s="250"/>
      <c r="BB25" s="250"/>
      <c r="BC25" s="250"/>
      <c r="BD25" s="250"/>
      <c r="BE25" s="250"/>
      <c r="BF25" s="250"/>
      <c r="BG25" s="250"/>
      <c r="BH25" s="250"/>
      <c r="BI25" s="250"/>
      <c r="BJ25" s="250"/>
      <c r="BK25" s="250"/>
      <c r="BL25" s="250"/>
      <c r="BM25" s="250"/>
      <c r="BN25" s="250"/>
      <c r="BO25" s="250"/>
      <c r="BP25" s="250"/>
      <c r="BQ25" s="250"/>
      <c r="BR25" s="250"/>
      <c r="BS25" s="250"/>
      <c r="BT25" s="250"/>
      <c r="BU25" s="250"/>
      <c r="BV25" s="250"/>
      <c r="BW25" s="250"/>
      <c r="BX25" s="250"/>
    </row>
    <row r="26" spans="1:76" s="22" customFormat="1" ht="84" customHeight="1">
      <c r="A26" s="220"/>
      <c r="B26" s="223"/>
      <c r="C26" s="453"/>
      <c r="D26" s="454"/>
      <c r="E26" s="454"/>
      <c r="F26" s="454"/>
      <c r="G26" s="454"/>
      <c r="H26" s="454"/>
      <c r="I26" s="454"/>
      <c r="J26" s="454"/>
      <c r="K26" s="454"/>
      <c r="L26" s="454"/>
      <c r="M26" s="454"/>
      <c r="N26" s="455"/>
      <c r="O26" s="472"/>
      <c r="P26" s="490"/>
      <c r="Q26" s="490"/>
      <c r="R26" s="490"/>
      <c r="S26" s="243" t="s">
        <v>5276</v>
      </c>
      <c r="T26" s="244" t="s">
        <v>5271</v>
      </c>
      <c r="U26" s="244" t="s">
        <v>5272</v>
      </c>
      <c r="V26" s="244" t="s">
        <v>401</v>
      </c>
      <c r="W26" s="243" t="s">
        <v>5276</v>
      </c>
      <c r="X26" s="244" t="s">
        <v>5271</v>
      </c>
      <c r="Y26" s="244" t="s">
        <v>5272</v>
      </c>
      <c r="Z26" s="244" t="s">
        <v>401</v>
      </c>
      <c r="AA26" s="243" t="s">
        <v>5276</v>
      </c>
      <c r="AB26" s="244" t="s">
        <v>5271</v>
      </c>
      <c r="AC26" s="244" t="s">
        <v>5272</v>
      </c>
      <c r="AD26" s="244" t="s">
        <v>401</v>
      </c>
      <c r="AE26"/>
      <c r="AG26" t="s">
        <v>5083</v>
      </c>
      <c r="AH26" t="s">
        <v>5084</v>
      </c>
      <c r="AI26" t="s">
        <v>5277</v>
      </c>
      <c r="AJ26" s="5" t="s">
        <v>5278</v>
      </c>
      <c r="AK26" s="6" t="s">
        <v>5279</v>
      </c>
      <c r="AL26" s="7" t="s">
        <v>5280</v>
      </c>
      <c r="AM26" s="8" t="s">
        <v>5281</v>
      </c>
      <c r="AN26" s="5" t="s">
        <v>5278</v>
      </c>
      <c r="AO26" s="6" t="s">
        <v>5279</v>
      </c>
      <c r="AP26" s="7" t="s">
        <v>5280</v>
      </c>
      <c r="AQ26" s="8" t="s">
        <v>5281</v>
      </c>
      <c r="AR26" s="5" t="s">
        <v>5278</v>
      </c>
      <c r="AS26" s="6" t="s">
        <v>5279</v>
      </c>
      <c r="AT26" s="7" t="s">
        <v>5280</v>
      </c>
      <c r="AU26" s="8" t="s">
        <v>5281</v>
      </c>
      <c r="AV26" s="5" t="s">
        <v>5278</v>
      </c>
      <c r="AW26" s="6" t="s">
        <v>5279</v>
      </c>
      <c r="AX26" s="7" t="s">
        <v>5280</v>
      </c>
      <c r="AY26" s="8" t="s">
        <v>5281</v>
      </c>
      <c r="AZ26" s="239" t="s">
        <v>5282</v>
      </c>
      <c r="BA26" s="9" t="s">
        <v>5283</v>
      </c>
      <c r="BB26" s="9" t="s">
        <v>5284</v>
      </c>
      <c r="BC26" s="9" t="s">
        <v>5285</v>
      </c>
      <c r="BD26" s="9" t="s">
        <v>5286</v>
      </c>
      <c r="BE26" s="9" t="s">
        <v>5287</v>
      </c>
      <c r="BF26" s="9" t="s">
        <v>5288</v>
      </c>
      <c r="BG26" s="9" t="s">
        <v>5289</v>
      </c>
      <c r="BH26" s="9" t="s">
        <v>5290</v>
      </c>
      <c r="BI26" s="9" t="s">
        <v>5291</v>
      </c>
      <c r="BJ26" s="9" t="s">
        <v>5292</v>
      </c>
      <c r="BK26" s="9" t="s">
        <v>5293</v>
      </c>
      <c r="BL26" s="9" t="s">
        <v>5294</v>
      </c>
      <c r="BM26" s="9" t="s">
        <v>5295</v>
      </c>
      <c r="BN26" s="9" t="s">
        <v>5296</v>
      </c>
      <c r="BO26" s="9" t="s">
        <v>5297</v>
      </c>
      <c r="BP26" s="9" t="s">
        <v>5298</v>
      </c>
      <c r="BQ26" s="2"/>
      <c r="BR26" s="2"/>
      <c r="BS26" s="2"/>
      <c r="BT26" s="2"/>
      <c r="BU26" s="2"/>
      <c r="BV26" s="2"/>
      <c r="BW26" s="2"/>
      <c r="BX26" s="2"/>
    </row>
    <row r="27" spans="1:76" s="22" customFormat="1" ht="15" customHeight="1">
      <c r="A27" s="220"/>
      <c r="B27" s="223"/>
      <c r="C27" s="415"/>
      <c r="D27" s="416"/>
      <c r="E27" s="416"/>
      <c r="F27" s="416"/>
      <c r="G27" s="416"/>
      <c r="H27" s="416"/>
      <c r="I27" s="416"/>
      <c r="J27" s="416"/>
      <c r="K27" s="416"/>
      <c r="L27" s="416"/>
      <c r="M27" s="416"/>
      <c r="N27" s="417"/>
      <c r="O27" s="1"/>
      <c r="P27" s="1"/>
      <c r="Q27" s="1"/>
      <c r="R27" s="1"/>
      <c r="S27" s="1"/>
      <c r="T27" s="1"/>
      <c r="U27" s="1"/>
      <c r="V27" s="1"/>
      <c r="W27" s="1"/>
      <c r="X27" s="1"/>
      <c r="Y27" s="1"/>
      <c r="Z27" s="1"/>
      <c r="AA27" s="1"/>
      <c r="AB27" s="1"/>
      <c r="AC27" s="1"/>
      <c r="AD27" s="1"/>
      <c r="AE27"/>
      <c r="AG27" s="216">
        <f>IF(AND($AF$21=1,$AG$21&gt;0,$AG$21&lt;&gt;"NS",$AG$21&lt;&gt;"NA"),IF(AND(C27=1,COUNTA(O27:AD27)=16),0,IF(C27&gt;1,0,1)),0)</f>
        <v>0</v>
      </c>
      <c r="AH27" s="216">
        <f>IF(OR($AF$21&lt;&gt;1,$AG$21=0,$AG$21="NS",$AG$21="NA"),IF(COUNTA(C27:AD27)=0,0,1),IF(C27&gt;1,IF(COUNTA(O27:AD27)=0,0,1),0))</f>
        <v>0</v>
      </c>
      <c r="AI27" s="216" cm="1">
        <f t="array" ref="AI27">IF(OR(O27={"NS","NA"},$AG$21={"NS","NA"}),0,IF(O27&gt;=$AG$21,0,1))</f>
        <v>0</v>
      </c>
      <c r="AJ27" s="10">
        <f>O27</f>
        <v>0</v>
      </c>
      <c r="AK27" s="11">
        <f>COUNTIF(S27,"NS") + COUNTIF(W27,"NS") + COUNTIF(AA27,"NS")</f>
        <v>0</v>
      </c>
      <c r="AL27" s="12">
        <f>SUM(S27,W27,AA27)</f>
        <v>0</v>
      </c>
      <c r="AM27" s="13">
        <f>IF(OR(AND(AJ27=0, AK27&gt;0),AND(AJ27="NS", AL27&gt;0), AND(AJ27="NS", AK27=0, AL27=0)), 1, IF(OR(AND(AJ27&gt;0, AK27&gt;1,AJ27&gt;AL27), AND(AJ27="NS", AK27=2), AND(AJ27="NS", AL27=0, AK27&gt;0), AJ27=AL27), 0, 1))</f>
        <v>0</v>
      </c>
      <c r="AN27" s="10">
        <f>P27</f>
        <v>0</v>
      </c>
      <c r="AO27" s="11">
        <f>COUNTIF(T27,"NS") + COUNTIF(X27,"NS") + COUNTIF(AB27,"NS")</f>
        <v>0</v>
      </c>
      <c r="AP27" s="12">
        <f>SUM(T27,X27,AB27)</f>
        <v>0</v>
      </c>
      <c r="AQ27" s="13">
        <f>IF(OR(AND(AN27=0, AO27&gt;0),AND(AN27="NS", AP27&gt;0), AND(AN27="NS", AO27=0, AP27=0)), 1, IF(OR(AND(AN27&gt;0, AO27&gt;1,AN27&gt;AP27), AND(AN27="NS", AO27=2), AND(AN27="NS", AP27=0, AO27&gt;0), AN27=AP27), 0, 1))</f>
        <v>0</v>
      </c>
      <c r="AR27" s="10">
        <f>Q27</f>
        <v>0</v>
      </c>
      <c r="AS27" s="11">
        <f>COUNTIF(U27,"NS") + COUNTIF(Y27,"NS") + COUNTIF(AC27,"NS")</f>
        <v>0</v>
      </c>
      <c r="AT27" s="12">
        <f>SUM(U27,Y27,AC27)</f>
        <v>0</v>
      </c>
      <c r="AU27" s="13">
        <f>IF(OR(AND(AR27=0, AS27&gt;0),AND(AR27="NS", AT27&gt;0), AND(AR27="NS", AS27=0, AT27=0)), 1, IF(OR(AND(AR27&gt;0, AS27&gt;1,AR27&gt;AT27), AND(AR27="NS", AS27=2), AND(AR27="NS", AT27=0, AS27&gt;0), AR27=AT27), 0, 1))</f>
        <v>0</v>
      </c>
      <c r="AV27" s="10">
        <f>R27</f>
        <v>0</v>
      </c>
      <c r="AW27" s="11">
        <f>COUNTIF(V27,"NS") + COUNTIF(Z27,"NS") + COUNTIF(AD27,"NS")</f>
        <v>0</v>
      </c>
      <c r="AX27" s="12">
        <f>SUM(V27,Z27,AD27)</f>
        <v>0</v>
      </c>
      <c r="AY27" s="13">
        <f>IF(OR(AND(AV27=0, AW27&gt;0),AND(AV27="NS", AX27&gt;0), AND(AV27="NS", AW27=0, AX27=0)), 1, IF(OR(AND(AV27&gt;0, AW27&gt;1,AV27&gt;AX27), AND(AV27="NS", AW27=2), AND(AV27="NS", AX27=0, AW27&gt;0), AV27=AX27), 0, 1))</f>
        <v>0</v>
      </c>
      <c r="AZ27" s="14">
        <f>SUM(AM27,AQ27,AU27,AY27)</f>
        <v>0</v>
      </c>
      <c r="BA27" s="2">
        <f>O27</f>
        <v>0</v>
      </c>
      <c r="BB27" s="2">
        <f>COUNTIF(P27:R27,"NS")</f>
        <v>0</v>
      </c>
      <c r="BC27" s="2">
        <f>SUM(P27:R27)</f>
        <v>0</v>
      </c>
      <c r="BD27" s="15">
        <f>IF(OR(AND(BA27=0, BB27&gt;0),AND(BA27="NS", BC27&gt;0), AND(BA27="NS", BB27=0, BC27=0)), 1, IF(OR(AND(BA27&gt;0, BB27&gt;1,BA27&gt;BC27), AND(BA27="NS", BB27=2), AND(BA27="NS", BC27=0, BB27&gt;0), BA27=BC27), 0, 1))</f>
        <v>0</v>
      </c>
      <c r="BE27" s="2">
        <f t="shared" ref="BE27" si="0">S27</f>
        <v>0</v>
      </c>
      <c r="BF27" s="2">
        <f t="shared" ref="BF27" si="1">COUNTIF(T27:V27,"NS")</f>
        <v>0</v>
      </c>
      <c r="BG27" s="2">
        <f t="shared" ref="BG27" si="2">SUM(T27:V27)</f>
        <v>0</v>
      </c>
      <c r="BH27" s="15">
        <f t="shared" ref="BH27" si="3">IF(OR(AND(BE27=0, BF27&gt;0),AND(BE27="NS", BG27&gt;0), AND(BE27="NS", BF27=0, BG27=0)), 1, IF(OR(AND(BE27&gt;0, BF27&gt;1,BE27&gt;BG27), AND(BE27="NS", BF27=2), AND(BE27="NS", BG27=0, BF27&gt;0), BE27=BG27), 0, 1))</f>
        <v>0</v>
      </c>
      <c r="BI27" s="2">
        <f>W27</f>
        <v>0</v>
      </c>
      <c r="BJ27" s="2">
        <f>COUNTIF(X27:Z27,"NS")</f>
        <v>0</v>
      </c>
      <c r="BK27" s="2">
        <f>SUM(X27:Z27)</f>
        <v>0</v>
      </c>
      <c r="BL27" s="15">
        <f>IF(OR(AND(BI27=0, BJ27&gt;0),AND(BI27="NS", BK27&gt;0), AND(BI27="NS", BJ27=0, BK27=0)), 1, IF(OR(AND(BI27&gt;0, BJ27&gt;1,BI27&gt;BK27), AND(BI27="NS", BJ27=2), AND(BI27="NS", BK27=0, BJ27&gt;0), BI27=BK27), 0, 1))</f>
        <v>0</v>
      </c>
      <c r="BM27" s="2">
        <f>AA27</f>
        <v>0</v>
      </c>
      <c r="BN27" s="2">
        <f>COUNTIF(AB27:AD27,"NS")</f>
        <v>0</v>
      </c>
      <c r="BO27" s="2">
        <f>SUM(AB27:AD27)</f>
        <v>0</v>
      </c>
      <c r="BP27" s="15">
        <f>IF(OR(AND(BM27=0, BN27&gt;0),AND(BM27="NS", BO27&gt;0), AND(BM27="NS", BN27=0, BO27=0)), 1, IF(OR(AND(BM27&gt;0, BN27&gt;1,BM27&gt;BO27), AND(BM27="NS", BN27=2), AND(BM27="NS", BO27=0, BN27&gt;0), BM27=BO27), 0, 1))</f>
        <v>0</v>
      </c>
      <c r="BQ27" s="2"/>
      <c r="BR27" s="2"/>
      <c r="BS27" s="2"/>
      <c r="BT27" s="2"/>
      <c r="BU27" s="2"/>
      <c r="BV27" s="2"/>
      <c r="BW27" s="2"/>
      <c r="BX27" s="2"/>
    </row>
    <row r="28" spans="1:76" s="22" customFormat="1" ht="15" customHeight="1">
      <c r="A28" s="220"/>
      <c r="B28" s="223"/>
      <c r="C28" s="223"/>
      <c r="D28" s="223"/>
      <c r="E28" s="223"/>
      <c r="F28" s="223"/>
      <c r="G28" s="223"/>
      <c r="H28" s="223"/>
      <c r="I28" s="223"/>
      <c r="J28" s="223"/>
      <c r="K28" s="223"/>
      <c r="L28" s="223"/>
      <c r="M28" s="223"/>
      <c r="N28" s="223"/>
      <c r="O28" s="223"/>
      <c r="P28" s="223"/>
      <c r="Q28" s="223"/>
      <c r="R28" s="223"/>
      <c r="S28" s="223"/>
      <c r="T28" s="223"/>
      <c r="U28" s="223"/>
      <c r="V28" s="223"/>
      <c r="W28" s="223"/>
      <c r="X28" s="223"/>
      <c r="Y28" s="223"/>
      <c r="Z28" s="223"/>
      <c r="AA28" s="223"/>
      <c r="AB28" s="223"/>
      <c r="AC28" s="223"/>
      <c r="AD28" s="223"/>
      <c r="AE28"/>
      <c r="AJ28" s="2"/>
      <c r="AN28" s="2"/>
      <c r="AR28" s="2"/>
      <c r="AV28" s="2"/>
      <c r="AW28" s="2"/>
      <c r="AX28" s="2"/>
      <c r="AY28" s="2"/>
      <c r="AZ28" s="3"/>
      <c r="BA28" t="s">
        <v>5299</v>
      </c>
      <c r="BB28" s="216">
        <f>SUM(BD27,BH27,BL27,BP27)</f>
        <v>0</v>
      </c>
      <c r="BC28" s="250"/>
      <c r="BD28" s="2"/>
      <c r="BE28" s="2"/>
      <c r="BF28" s="2"/>
      <c r="BG28" s="2"/>
      <c r="BH28" s="2"/>
      <c r="BI28" s="2"/>
      <c r="BJ28" s="2"/>
      <c r="BK28" s="2"/>
      <c r="BL28" s="250"/>
      <c r="BM28" s="250"/>
      <c r="BN28" s="250"/>
      <c r="BO28" s="250"/>
      <c r="BP28" s="250"/>
      <c r="BQ28" s="250"/>
      <c r="BR28" s="250"/>
      <c r="BS28" s="250"/>
      <c r="BT28" s="250"/>
      <c r="BU28" s="250"/>
      <c r="BV28" s="250"/>
      <c r="BW28" s="250"/>
      <c r="BX28" s="250"/>
    </row>
    <row r="29" spans="1:76" s="22" customFormat="1" ht="24" customHeight="1">
      <c r="A29" s="220"/>
      <c r="B29" s="223"/>
      <c r="C29" s="405" t="s">
        <v>5086</v>
      </c>
      <c r="D29" s="405"/>
      <c r="E29" s="405"/>
      <c r="F29" s="405"/>
      <c r="G29" s="405"/>
      <c r="H29" s="405"/>
      <c r="I29" s="405"/>
      <c r="J29" s="405"/>
      <c r="K29" s="405"/>
      <c r="L29" s="405"/>
      <c r="M29" s="405"/>
      <c r="N29" s="405"/>
      <c r="O29" s="405"/>
      <c r="P29" s="405"/>
      <c r="Q29" s="405"/>
      <c r="R29" s="405"/>
      <c r="S29" s="405"/>
      <c r="T29" s="405"/>
      <c r="U29" s="405"/>
      <c r="V29" s="405"/>
      <c r="W29" s="405"/>
      <c r="X29" s="405"/>
      <c r="Y29" s="405"/>
      <c r="Z29" s="405"/>
      <c r="AA29" s="405"/>
      <c r="AB29" s="405"/>
      <c r="AC29" s="405"/>
      <c r="AD29" s="405"/>
      <c r="AE29"/>
    </row>
    <row r="30" spans="1:76" s="22" customFormat="1" ht="60" customHeight="1">
      <c r="A30" s="220"/>
      <c r="B30" s="223"/>
      <c r="C30" s="435"/>
      <c r="D30" s="435"/>
      <c r="E30" s="435"/>
      <c r="F30" s="435"/>
      <c r="G30" s="435"/>
      <c r="H30" s="435"/>
      <c r="I30" s="435"/>
      <c r="J30" s="435"/>
      <c r="K30" s="435"/>
      <c r="L30" s="435"/>
      <c r="M30" s="435"/>
      <c r="N30" s="435"/>
      <c r="O30" s="435"/>
      <c r="P30" s="435"/>
      <c r="Q30" s="435"/>
      <c r="R30" s="435"/>
      <c r="S30" s="435"/>
      <c r="T30" s="435"/>
      <c r="U30" s="435"/>
      <c r="V30" s="435"/>
      <c r="W30" s="435"/>
      <c r="X30" s="435"/>
      <c r="Y30" s="435"/>
      <c r="Z30" s="435"/>
      <c r="AA30" s="435"/>
      <c r="AB30" s="435"/>
      <c r="AC30" s="435"/>
      <c r="AD30" s="435"/>
      <c r="AE30"/>
    </row>
    <row r="31" spans="1:76" s="22" customFormat="1" ht="15" customHeight="1">
      <c r="A31" s="220"/>
      <c r="B31" s="392" t="str">
        <f>IF(AG27=0,"","Favor de ingresar toda la información requerida en la pregunta")</f>
        <v/>
      </c>
      <c r="C31" s="392"/>
      <c r="D31" s="392"/>
      <c r="E31" s="392"/>
      <c r="F31" s="392"/>
      <c r="G31" s="392"/>
      <c r="H31" s="392"/>
      <c r="I31" s="392"/>
      <c r="J31" s="392"/>
      <c r="K31" s="392"/>
      <c r="L31" s="392"/>
      <c r="M31" s="392"/>
      <c r="N31" s="392"/>
      <c r="O31" s="392"/>
      <c r="P31" s="392"/>
      <c r="Q31" s="392"/>
      <c r="R31" s="392"/>
      <c r="S31" s="392"/>
      <c r="T31" s="392"/>
      <c r="U31" s="392"/>
      <c r="V31" s="392"/>
      <c r="W31" s="392"/>
      <c r="X31" s="392"/>
      <c r="Y31" s="392"/>
      <c r="Z31" s="392"/>
      <c r="AA31" s="392"/>
      <c r="AB31" s="392"/>
      <c r="AC31" s="392"/>
      <c r="AD31" s="392"/>
      <c r="AE31" s="392"/>
    </row>
    <row r="32" spans="1:76" s="22" customFormat="1" ht="15" customHeight="1">
      <c r="A32" s="220"/>
      <c r="B32" s="393" t="str">
        <f>IF(COUNTIF(O27:AD27,"NS")&lt;&gt;0,"Alerta: debido a que cuenta con registros NS, debe proporcionar una justificación en el area de comentarios al final de la pregunta","")</f>
        <v/>
      </c>
      <c r="C32" s="393"/>
      <c r="D32" s="393"/>
      <c r="E32" s="393"/>
      <c r="F32" s="393"/>
      <c r="G32" s="393"/>
      <c r="H32" s="393"/>
      <c r="I32" s="393"/>
      <c r="J32" s="393"/>
      <c r="K32" s="393"/>
      <c r="L32" s="393"/>
      <c r="M32" s="393"/>
      <c r="N32" s="393"/>
      <c r="O32" s="393"/>
      <c r="P32" s="393"/>
      <c r="Q32" s="393"/>
      <c r="R32" s="393"/>
      <c r="S32" s="393"/>
      <c r="T32" s="393"/>
      <c r="U32" s="393"/>
      <c r="V32" s="393"/>
      <c r="W32" s="393"/>
      <c r="X32" s="393"/>
      <c r="Y32" s="393"/>
      <c r="Z32" s="393"/>
      <c r="AA32" s="393"/>
      <c r="AB32" s="393"/>
      <c r="AC32" s="393"/>
      <c r="AD32" s="393"/>
      <c r="AE32" s="393"/>
    </row>
    <row r="33" spans="1:42" s="22" customFormat="1" ht="15" customHeight="1">
      <c r="A33" s="220"/>
      <c r="B33" s="394" t="str">
        <f>IF(AH27&gt;0,"Revise la información capturada, ya que tiene datos ingresados en celdas que están sombreadas","")</f>
        <v/>
      </c>
      <c r="C33" s="394"/>
      <c r="D33" s="394"/>
      <c r="E33" s="394"/>
      <c r="F33" s="394"/>
      <c r="G33" s="394"/>
      <c r="H33" s="394"/>
      <c r="I33" s="394"/>
      <c r="J33" s="394"/>
      <c r="K33" s="394"/>
      <c r="L33" s="394"/>
      <c r="M33" s="394"/>
      <c r="N33" s="394"/>
      <c r="O33" s="394"/>
      <c r="P33" s="394"/>
      <c r="Q33" s="394"/>
      <c r="R33" s="394"/>
      <c r="S33" s="394"/>
      <c r="T33" s="394"/>
      <c r="U33" s="394"/>
      <c r="V33" s="394"/>
      <c r="W33" s="394"/>
      <c r="X33" s="394"/>
      <c r="Y33" s="394"/>
      <c r="Z33" s="394"/>
      <c r="AA33" s="394"/>
      <c r="AB33" s="394"/>
      <c r="AC33" s="394"/>
      <c r="AD33" s="394"/>
      <c r="AE33" s="394"/>
    </row>
    <row r="34" spans="1:42" s="22" customFormat="1" ht="15" customHeight="1">
      <c r="A34" s="220"/>
      <c r="B34" s="394" t="str">
        <f>IF(OR(AZ27&gt;0,BB28&gt;0),"Favor de revisar la suma y consistencia de totales y/o subtotales por filas (numéricos y NS)","")</f>
        <v/>
      </c>
      <c r="C34" s="394"/>
      <c r="D34" s="394"/>
      <c r="E34" s="394"/>
      <c r="F34" s="394"/>
      <c r="G34" s="394"/>
      <c r="H34" s="394"/>
      <c r="I34" s="394"/>
      <c r="J34" s="394"/>
      <c r="K34" s="394"/>
      <c r="L34" s="394"/>
      <c r="M34" s="394"/>
      <c r="N34" s="394"/>
      <c r="O34" s="394"/>
      <c r="P34" s="394"/>
      <c r="Q34" s="394"/>
      <c r="R34" s="394"/>
      <c r="S34" s="394"/>
      <c r="T34" s="394"/>
      <c r="U34" s="394"/>
      <c r="V34" s="394"/>
      <c r="W34" s="394"/>
      <c r="X34" s="394"/>
      <c r="Y34" s="394"/>
      <c r="Z34" s="394"/>
      <c r="AA34" s="394"/>
      <c r="AB34" s="394"/>
      <c r="AC34" s="394"/>
      <c r="AD34" s="394"/>
      <c r="AE34" s="394"/>
    </row>
    <row r="35" spans="1:42" s="22" customFormat="1" ht="15" customHeight="1">
      <c r="A35" s="220"/>
      <c r="B35" s="427" t="str">
        <f>IF(AI27&gt;0,"Alerta: debe de proporcionar una justificación de acuerdo a lo establecido en la instrucción 2","")</f>
        <v/>
      </c>
      <c r="C35" s="427"/>
      <c r="D35" s="427"/>
      <c r="E35" s="427"/>
      <c r="F35" s="427"/>
      <c r="G35" s="427"/>
      <c r="H35" s="427"/>
      <c r="I35" s="427"/>
      <c r="J35" s="427"/>
      <c r="K35" s="427"/>
      <c r="L35" s="427"/>
      <c r="M35" s="427"/>
      <c r="N35" s="427"/>
      <c r="O35" s="427"/>
      <c r="P35" s="427"/>
      <c r="Q35" s="427"/>
      <c r="R35" s="427"/>
      <c r="S35" s="427"/>
      <c r="T35" s="427"/>
      <c r="U35" s="427"/>
      <c r="V35" s="427"/>
      <c r="W35" s="427"/>
      <c r="X35" s="427"/>
      <c r="Y35" s="427"/>
      <c r="Z35" s="427"/>
      <c r="AA35" s="427"/>
      <c r="AB35" s="427"/>
      <c r="AC35" s="427"/>
      <c r="AD35" s="427"/>
      <c r="AE35" s="427"/>
    </row>
    <row r="36" spans="1:42" s="22" customFormat="1" ht="15" customHeight="1">
      <c r="A36" s="220"/>
      <c r="B36" s="223"/>
      <c r="C36" s="221"/>
      <c r="D36" s="221"/>
      <c r="E36" s="221"/>
      <c r="F36" s="221"/>
      <c r="G36" s="221"/>
      <c r="H36" s="221"/>
      <c r="I36" s="221"/>
      <c r="J36" s="221"/>
      <c r="K36" s="221"/>
      <c r="L36" s="221"/>
      <c r="M36" s="221"/>
      <c r="N36" s="221"/>
      <c r="O36" s="221"/>
      <c r="P36" s="221"/>
      <c r="Q36" s="221"/>
      <c r="R36" s="221"/>
      <c r="S36" s="221"/>
      <c r="T36" s="221"/>
      <c r="U36" s="221"/>
      <c r="V36" s="221"/>
      <c r="W36" s="221"/>
      <c r="X36" s="221"/>
      <c r="Y36" s="221"/>
      <c r="Z36" s="221"/>
      <c r="AA36" s="221"/>
      <c r="AB36" s="221"/>
      <c r="AC36" s="221"/>
      <c r="AD36" s="221"/>
      <c r="AE36"/>
    </row>
    <row r="37" spans="1:42" s="22" customFormat="1" ht="24" customHeight="1">
      <c r="A37" s="211" t="s">
        <v>5300</v>
      </c>
      <c r="B37" s="425" t="s">
        <v>5301</v>
      </c>
      <c r="C37" s="425"/>
      <c r="D37" s="425"/>
      <c r="E37" s="425"/>
      <c r="F37" s="425"/>
      <c r="G37" s="425"/>
      <c r="H37" s="425"/>
      <c r="I37" s="425"/>
      <c r="J37" s="425"/>
      <c r="K37" s="425"/>
      <c r="L37" s="425"/>
      <c r="M37" s="425"/>
      <c r="N37" s="425"/>
      <c r="O37" s="425"/>
      <c r="P37" s="425"/>
      <c r="Q37" s="425"/>
      <c r="R37" s="425"/>
      <c r="S37" s="425"/>
      <c r="T37" s="425"/>
      <c r="U37" s="425"/>
      <c r="V37" s="425"/>
      <c r="W37" s="425"/>
      <c r="X37" s="425"/>
      <c r="Y37" s="425"/>
      <c r="Z37" s="425"/>
      <c r="AA37" s="425"/>
      <c r="AB37" s="425"/>
      <c r="AC37" s="425"/>
      <c r="AD37" s="425"/>
      <c r="AE37"/>
    </row>
    <row r="38" spans="1:42" s="254" customFormat="1" ht="24" customHeight="1">
      <c r="A38" s="211"/>
      <c r="B38" s="212"/>
      <c r="C38" s="405" t="s">
        <v>5302</v>
      </c>
      <c r="D38" s="405"/>
      <c r="E38" s="405"/>
      <c r="F38" s="405"/>
      <c r="G38" s="405"/>
      <c r="H38" s="405"/>
      <c r="I38" s="405"/>
      <c r="J38" s="405"/>
      <c r="K38" s="405"/>
      <c r="L38" s="405"/>
      <c r="M38" s="405"/>
      <c r="N38" s="405"/>
      <c r="O38" s="405"/>
      <c r="P38" s="405"/>
      <c r="Q38" s="405"/>
      <c r="R38" s="405"/>
      <c r="S38" s="405"/>
      <c r="T38" s="405"/>
      <c r="U38" s="405"/>
      <c r="V38" s="405"/>
      <c r="W38" s="405"/>
      <c r="X38" s="405"/>
      <c r="Y38" s="405"/>
      <c r="Z38" s="405"/>
      <c r="AA38" s="405"/>
      <c r="AB38" s="405"/>
      <c r="AC38" s="405"/>
      <c r="AD38" s="405"/>
      <c r="AE38"/>
    </row>
    <row r="39" spans="1:42" s="254" customFormat="1" ht="24" customHeight="1">
      <c r="A39" s="211"/>
      <c r="B39" s="212"/>
      <c r="C39" s="405" t="s">
        <v>5303</v>
      </c>
      <c r="D39" s="405"/>
      <c r="E39" s="405"/>
      <c r="F39" s="405"/>
      <c r="G39" s="405"/>
      <c r="H39" s="405"/>
      <c r="I39" s="405"/>
      <c r="J39" s="405"/>
      <c r="K39" s="405"/>
      <c r="L39" s="405"/>
      <c r="M39" s="405"/>
      <c r="N39" s="405"/>
      <c r="O39" s="405"/>
      <c r="P39" s="405"/>
      <c r="Q39" s="405"/>
      <c r="R39" s="405"/>
      <c r="S39" s="405"/>
      <c r="T39" s="405"/>
      <c r="U39" s="405"/>
      <c r="V39" s="405"/>
      <c r="W39" s="405"/>
      <c r="X39" s="405"/>
      <c r="Y39" s="405"/>
      <c r="Z39" s="405"/>
      <c r="AA39" s="405"/>
      <c r="AB39" s="405"/>
      <c r="AC39" s="405"/>
      <c r="AD39" s="405"/>
      <c r="AE39"/>
    </row>
    <row r="40" spans="1:42" s="22" customFormat="1" ht="15" customHeight="1">
      <c r="A40" s="196"/>
      <c r="B40" s="220"/>
      <c r="C40" s="409" t="s">
        <v>5304</v>
      </c>
      <c r="D40" s="409"/>
      <c r="E40" s="409"/>
      <c r="F40" s="409"/>
      <c r="G40" s="409"/>
      <c r="H40" s="409"/>
      <c r="I40" s="409"/>
      <c r="J40" s="409"/>
      <c r="K40" s="409"/>
      <c r="L40" s="409"/>
      <c r="M40" s="409"/>
      <c r="N40" s="409"/>
      <c r="O40" s="409"/>
      <c r="P40" s="409"/>
      <c r="Q40" s="409"/>
      <c r="R40" s="409"/>
      <c r="S40" s="409"/>
      <c r="T40" s="409"/>
      <c r="U40" s="409"/>
      <c r="V40" s="409"/>
      <c r="W40" s="409"/>
      <c r="X40" s="409"/>
      <c r="Y40" s="409"/>
      <c r="Z40" s="409"/>
      <c r="AA40" s="409"/>
      <c r="AB40" s="409"/>
      <c r="AC40" s="409"/>
      <c r="AD40" s="409"/>
      <c r="AE40"/>
    </row>
    <row r="41" spans="1:42" s="22" customFormat="1" ht="24" customHeight="1">
      <c r="A41" s="255"/>
      <c r="B41" s="256"/>
      <c r="C41" s="409" t="s">
        <v>5305</v>
      </c>
      <c r="D41" s="409"/>
      <c r="E41" s="409"/>
      <c r="F41" s="409"/>
      <c r="G41" s="409"/>
      <c r="H41" s="409"/>
      <c r="I41" s="409"/>
      <c r="J41" s="409"/>
      <c r="K41" s="409"/>
      <c r="L41" s="409"/>
      <c r="M41" s="409"/>
      <c r="N41" s="409"/>
      <c r="O41" s="409"/>
      <c r="P41" s="409"/>
      <c r="Q41" s="409"/>
      <c r="R41" s="409"/>
      <c r="S41" s="409"/>
      <c r="T41" s="409"/>
      <c r="U41" s="409"/>
      <c r="V41" s="409"/>
      <c r="W41" s="409"/>
      <c r="X41" s="409"/>
      <c r="Y41" s="409"/>
      <c r="Z41" s="409"/>
      <c r="AA41" s="409"/>
      <c r="AB41" s="409"/>
      <c r="AC41" s="409"/>
      <c r="AD41" s="409"/>
      <c r="AE41"/>
    </row>
    <row r="42" spans="1:42" s="22" customFormat="1" ht="24" customHeight="1">
      <c r="A42" s="255"/>
      <c r="B42" s="256"/>
      <c r="C42" s="409" t="s">
        <v>5306</v>
      </c>
      <c r="D42" s="409"/>
      <c r="E42" s="409"/>
      <c r="F42" s="409"/>
      <c r="G42" s="409"/>
      <c r="H42" s="409"/>
      <c r="I42" s="409"/>
      <c r="J42" s="409"/>
      <c r="K42" s="409"/>
      <c r="L42" s="409"/>
      <c r="M42" s="409"/>
      <c r="N42" s="409"/>
      <c r="O42" s="409"/>
      <c r="P42" s="409"/>
      <c r="Q42" s="409"/>
      <c r="R42" s="409"/>
      <c r="S42" s="409"/>
      <c r="T42" s="409"/>
      <c r="U42" s="409"/>
      <c r="V42" s="409"/>
      <c r="W42" s="409"/>
      <c r="X42" s="409"/>
      <c r="Y42" s="409"/>
      <c r="Z42" s="409"/>
      <c r="AA42" s="409"/>
      <c r="AB42" s="409"/>
      <c r="AC42" s="409"/>
      <c r="AD42" s="409"/>
      <c r="AE42"/>
    </row>
    <row r="43" spans="1:42" s="22" customFormat="1" ht="15" customHeight="1">
      <c r="A43" s="219"/>
      <c r="B43" s="220"/>
      <c r="C43" s="220"/>
      <c r="D43" s="218"/>
      <c r="E43" s="218"/>
      <c r="F43" s="218"/>
      <c r="G43" s="218"/>
      <c r="H43" s="218"/>
      <c r="I43" s="218"/>
      <c r="J43" s="218"/>
      <c r="K43" s="218"/>
      <c r="L43" s="218"/>
      <c r="M43" s="218"/>
      <c r="N43" s="218"/>
      <c r="O43" s="218"/>
      <c r="P43" s="218"/>
      <c r="Q43" s="218"/>
      <c r="R43" s="218"/>
      <c r="S43" s="218"/>
      <c r="T43" s="218"/>
      <c r="U43" s="218"/>
      <c r="V43" s="218"/>
      <c r="W43" s="218"/>
      <c r="X43" s="218"/>
      <c r="Y43" s="218"/>
      <c r="Z43" s="218"/>
      <c r="AA43" s="218"/>
      <c r="AB43" s="218"/>
      <c r="AC43" s="218"/>
      <c r="AD43" s="218"/>
      <c r="AE43"/>
    </row>
    <row r="44" spans="1:42" s="22" customFormat="1" ht="15" customHeight="1">
      <c r="A44" s="219"/>
      <c r="B44" s="220"/>
      <c r="C44" s="228" t="s">
        <v>5307</v>
      </c>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row>
    <row r="45" spans="1:42" s="22" customFormat="1" ht="15" customHeight="1">
      <c r="A45" s="219"/>
      <c r="B45" s="220"/>
      <c r="C45" s="204"/>
      <c r="D45" s="204"/>
      <c r="E45" s="204"/>
      <c r="F45" s="204"/>
      <c r="G45" s="204"/>
      <c r="H45" s="204"/>
      <c r="I45" s="204"/>
      <c r="J45" s="204"/>
      <c r="K45" s="204"/>
      <c r="L45" s="204"/>
      <c r="M45" s="204"/>
      <c r="N45" s="204"/>
      <c r="O45" s="204"/>
      <c r="P45" s="204"/>
      <c r="Q45" s="204"/>
      <c r="R45" s="204"/>
      <c r="S45" s="204"/>
      <c r="T45" s="204"/>
      <c r="U45" s="204"/>
      <c r="V45" s="204"/>
      <c r="W45" s="204"/>
      <c r="X45" s="204"/>
      <c r="Y45" s="204"/>
      <c r="Z45" s="204"/>
      <c r="AA45" s="257"/>
      <c r="AB45" s="257"/>
      <c r="AC45" s="257"/>
      <c r="AD45" s="257"/>
      <c r="AE45"/>
    </row>
    <row r="46" spans="1:42" s="22" customFormat="1" ht="15" customHeight="1">
      <c r="A46" s="219"/>
      <c r="B46" s="220"/>
      <c r="C46" s="433" t="s">
        <v>5308</v>
      </c>
      <c r="D46" s="433"/>
      <c r="E46" s="433"/>
      <c r="F46" s="433"/>
      <c r="G46" s="433"/>
      <c r="H46" s="433"/>
      <c r="I46" s="433"/>
      <c r="J46" s="433"/>
      <c r="K46" s="433"/>
      <c r="L46" s="433"/>
      <c r="M46" s="433"/>
      <c r="N46" s="433"/>
      <c r="O46" s="412" t="s">
        <v>5309</v>
      </c>
      <c r="P46" s="413"/>
      <c r="Q46" s="413"/>
      <c r="R46" s="413"/>
      <c r="S46" s="413"/>
      <c r="T46" s="413"/>
      <c r="U46" s="413"/>
      <c r="V46" s="413"/>
      <c r="W46" s="413"/>
      <c r="X46" s="413"/>
      <c r="Y46" s="413"/>
      <c r="Z46" s="413"/>
      <c r="AA46" s="413"/>
      <c r="AB46" s="413"/>
      <c r="AC46" s="413"/>
      <c r="AD46" s="414"/>
      <c r="AE46"/>
    </row>
    <row r="47" spans="1:42" s="22" customFormat="1" ht="15" customHeight="1">
      <c r="A47" s="219"/>
      <c r="B47" s="220"/>
      <c r="C47" s="433"/>
      <c r="D47" s="433"/>
      <c r="E47" s="433"/>
      <c r="F47" s="433"/>
      <c r="G47" s="433"/>
      <c r="H47" s="433"/>
      <c r="I47" s="433"/>
      <c r="J47" s="433"/>
      <c r="K47" s="433"/>
      <c r="L47" s="433"/>
      <c r="M47" s="433"/>
      <c r="N47" s="433"/>
      <c r="O47" s="412" t="s">
        <v>5254</v>
      </c>
      <c r="P47" s="413"/>
      <c r="Q47" s="413"/>
      <c r="R47" s="414"/>
      <c r="S47" s="479" t="s">
        <v>5271</v>
      </c>
      <c r="T47" s="480"/>
      <c r="U47" s="480"/>
      <c r="V47" s="481"/>
      <c r="W47" s="479" t="s">
        <v>5272</v>
      </c>
      <c r="X47" s="480"/>
      <c r="Y47" s="480"/>
      <c r="Z47" s="481"/>
      <c r="AA47" s="479" t="s">
        <v>401</v>
      </c>
      <c r="AB47" s="480"/>
      <c r="AC47" s="480"/>
      <c r="AD47" s="481"/>
      <c r="AE47"/>
      <c r="AG47" t="s">
        <v>5083</v>
      </c>
      <c r="AH47" t="s">
        <v>5084</v>
      </c>
      <c r="AI47" t="s">
        <v>5310</v>
      </c>
      <c r="AM47" s="9" t="s">
        <v>5283</v>
      </c>
      <c r="AN47" s="9" t="s">
        <v>5284</v>
      </c>
      <c r="AO47" s="9" t="s">
        <v>5285</v>
      </c>
      <c r="AP47" s="9" t="s">
        <v>5286</v>
      </c>
    </row>
    <row r="48" spans="1:42" s="22" customFormat="1" ht="15" customHeight="1">
      <c r="A48" s="219"/>
      <c r="B48" s="220"/>
      <c r="C48" s="258" t="s">
        <v>5019</v>
      </c>
      <c r="D48" s="491" t="s">
        <v>5311</v>
      </c>
      <c r="E48" s="492"/>
      <c r="F48" s="492"/>
      <c r="G48" s="492"/>
      <c r="H48" s="492"/>
      <c r="I48" s="492"/>
      <c r="J48" s="492"/>
      <c r="K48" s="492"/>
      <c r="L48" s="492"/>
      <c r="M48" s="492"/>
      <c r="N48" s="493"/>
      <c r="O48" s="429"/>
      <c r="P48" s="430"/>
      <c r="Q48" s="430"/>
      <c r="R48" s="431"/>
      <c r="S48" s="429"/>
      <c r="T48" s="430"/>
      <c r="U48" s="430"/>
      <c r="V48" s="431"/>
      <c r="W48" s="429"/>
      <c r="X48" s="430"/>
      <c r="Y48" s="430"/>
      <c r="Z48" s="431"/>
      <c r="AA48" s="429"/>
      <c r="AB48" s="430"/>
      <c r="AC48" s="430"/>
      <c r="AD48" s="431"/>
      <c r="AE48"/>
      <c r="AG48" s="216">
        <f>IF(AND($AF$21=1,$AG$21&gt;0,$AG$21&lt;&gt;"NS",$AG$21&lt;&gt;"NA",$O$27&gt;0,$O$27&lt;&gt;"NS",$O$27&lt;&gt;"NA",$S$27&gt;0,$S$27&lt;&gt;"NS",$S$27&lt;&gt;"NA"),IF(COUNTA(O48:AD52)=20,0,1),0)</f>
        <v>0</v>
      </c>
      <c r="AH48" s="216">
        <f>IF(OR($AF$21&lt;&gt;1,$AG$21=0,$AG$21="NS",$AG$21="NA",$O$27=0,$O$27="NS",$O$27="NA",$S$27=0,$S$27="NS",$S$27="NA"),IF(COUNTA(O48:AD52)=0,0,1),0)</f>
        <v>0</v>
      </c>
      <c r="AI48">
        <f>IF(O53=S27,0,1)</f>
        <v>0</v>
      </c>
      <c r="AJ48">
        <f>IF(S53=T27,0,1)</f>
        <v>0</v>
      </c>
      <c r="AK48">
        <f>IF(W53=U27,0,1)</f>
        <v>0</v>
      </c>
      <c r="AL48">
        <f>IF(AA53=V27,0,1)</f>
        <v>0</v>
      </c>
      <c r="AM48" s="2">
        <f>O48</f>
        <v>0</v>
      </c>
      <c r="AN48" s="2">
        <f>COUNTIF(S48:AD48,"NS")</f>
        <v>0</v>
      </c>
      <c r="AO48" s="2">
        <f>SUM(S48:AD48)</f>
        <v>0</v>
      </c>
      <c r="AP48" s="2">
        <f>IF(OR(AND(AM48=0, AN48&gt;0),AND(AM48="NS", AO48&gt;0), AND(AM48="NS", AN48=0, AO48=0)), 1, IF(OR(AND(AM48&gt;0, AN48&gt;1,AM48&gt;AO48), AND(AM48="NS", AN48=2), AND(AM48="NS", AO48=0, AN48&gt;0), AM48=AO48), 0, 1))</f>
        <v>0</v>
      </c>
    </row>
    <row r="49" spans="1:42" s="22" customFormat="1" ht="15" customHeight="1">
      <c r="A49" s="219"/>
      <c r="B49" s="220"/>
      <c r="C49" s="258" t="s">
        <v>5021</v>
      </c>
      <c r="D49" s="491" t="s">
        <v>5312</v>
      </c>
      <c r="E49" s="492"/>
      <c r="F49" s="492"/>
      <c r="G49" s="492"/>
      <c r="H49" s="492"/>
      <c r="I49" s="492"/>
      <c r="J49" s="492"/>
      <c r="K49" s="492"/>
      <c r="L49" s="492"/>
      <c r="M49" s="492"/>
      <c r="N49" s="493"/>
      <c r="O49" s="429"/>
      <c r="P49" s="430"/>
      <c r="Q49" s="430"/>
      <c r="R49" s="431"/>
      <c r="S49" s="429"/>
      <c r="T49" s="430"/>
      <c r="U49" s="430"/>
      <c r="V49" s="431"/>
      <c r="W49" s="429"/>
      <c r="X49" s="430"/>
      <c r="Y49" s="430"/>
      <c r="Z49" s="431"/>
      <c r="AA49" s="429"/>
      <c r="AB49" s="430"/>
      <c r="AC49" s="430"/>
      <c r="AD49" s="431"/>
      <c r="AE49"/>
      <c r="AL49" s="234">
        <f>IF(OR($AF$21&lt;&gt;1,$AG$21=0,$AG$21="NS",$AG$21="NA",$O$27=0,$O$27="NS",$O$27="NA",$S$27=0,$S$27="NS",$S$27="NA"),0,SUM(AI48:AL48))</f>
        <v>0</v>
      </c>
      <c r="AM49" s="2">
        <f t="shared" ref="AM49:AM51" si="4">O49</f>
        <v>0</v>
      </c>
      <c r="AN49" s="2">
        <f t="shared" ref="AN49:AN51" si="5">COUNTIF(S49:AD49,"NS")</f>
        <v>0</v>
      </c>
      <c r="AO49" s="2">
        <f t="shared" ref="AO49:AO51" si="6">SUM(S49:AD49)</f>
        <v>0</v>
      </c>
      <c r="AP49" s="2">
        <f t="shared" ref="AP49:AP51" si="7">IF(OR(AND(AM49=0, AN49&gt;0),AND(AM49="NS", AO49&gt;0), AND(AM49="NS", AN49=0, AO49=0)), 1, IF(OR(AND(AM49&gt;0, AN49&gt;1,AM49&gt;AO49), AND(AM49="NS", AN49=2), AND(AM49="NS", AO49=0, AN49&gt;0), AM49=AO49), 0, 1))</f>
        <v>0</v>
      </c>
    </row>
    <row r="50" spans="1:42" s="22" customFormat="1" ht="15" customHeight="1">
      <c r="A50" s="219"/>
      <c r="B50" s="220"/>
      <c r="C50" s="258" t="s">
        <v>5023</v>
      </c>
      <c r="D50" s="491" t="s">
        <v>5313</v>
      </c>
      <c r="E50" s="492"/>
      <c r="F50" s="492"/>
      <c r="G50" s="492"/>
      <c r="H50" s="492"/>
      <c r="I50" s="492"/>
      <c r="J50" s="492"/>
      <c r="K50" s="492"/>
      <c r="L50" s="492"/>
      <c r="M50" s="492"/>
      <c r="N50" s="493"/>
      <c r="O50" s="429"/>
      <c r="P50" s="430"/>
      <c r="Q50" s="430"/>
      <c r="R50" s="431"/>
      <c r="S50" s="429"/>
      <c r="T50" s="430"/>
      <c r="U50" s="430"/>
      <c r="V50" s="431"/>
      <c r="W50" s="429"/>
      <c r="X50" s="430"/>
      <c r="Y50" s="430"/>
      <c r="Z50" s="431"/>
      <c r="AA50" s="429"/>
      <c r="AB50" s="430"/>
      <c r="AC50" s="430"/>
      <c r="AD50" s="431"/>
      <c r="AE50"/>
      <c r="AM50" s="2">
        <f t="shared" si="4"/>
        <v>0</v>
      </c>
      <c r="AN50" s="2">
        <f t="shared" si="5"/>
        <v>0</v>
      </c>
      <c r="AO50" s="2">
        <f t="shared" si="6"/>
        <v>0</v>
      </c>
      <c r="AP50" s="2">
        <f t="shared" si="7"/>
        <v>0</v>
      </c>
    </row>
    <row r="51" spans="1:42" s="22" customFormat="1" ht="15" customHeight="1">
      <c r="A51" s="219"/>
      <c r="B51" s="220"/>
      <c r="C51" s="258" t="s">
        <v>5025</v>
      </c>
      <c r="D51" s="491" t="s">
        <v>5314</v>
      </c>
      <c r="E51" s="492"/>
      <c r="F51" s="492"/>
      <c r="G51" s="492"/>
      <c r="H51" s="492"/>
      <c r="I51" s="492"/>
      <c r="J51" s="492"/>
      <c r="K51" s="492"/>
      <c r="L51" s="492"/>
      <c r="M51" s="492"/>
      <c r="N51" s="493"/>
      <c r="O51" s="429"/>
      <c r="P51" s="430"/>
      <c r="Q51" s="430"/>
      <c r="R51" s="431"/>
      <c r="S51" s="429"/>
      <c r="T51" s="430"/>
      <c r="U51" s="430"/>
      <c r="V51" s="431"/>
      <c r="W51" s="429"/>
      <c r="X51" s="430"/>
      <c r="Y51" s="430"/>
      <c r="Z51" s="431"/>
      <c r="AA51" s="429"/>
      <c r="AB51" s="430"/>
      <c r="AC51" s="430"/>
      <c r="AD51" s="431"/>
      <c r="AE51"/>
      <c r="AM51" s="2">
        <f t="shared" si="4"/>
        <v>0</v>
      </c>
      <c r="AN51" s="2">
        <f t="shared" si="5"/>
        <v>0</v>
      </c>
      <c r="AO51" s="2">
        <f t="shared" si="6"/>
        <v>0</v>
      </c>
      <c r="AP51" s="2">
        <f t="shared" si="7"/>
        <v>0</v>
      </c>
    </row>
    <row r="52" spans="1:42" s="22" customFormat="1" ht="15" customHeight="1">
      <c r="A52" s="219"/>
      <c r="B52" s="220"/>
      <c r="C52" s="258" t="s">
        <v>5027</v>
      </c>
      <c r="D52" s="491" t="s">
        <v>401</v>
      </c>
      <c r="E52" s="492"/>
      <c r="F52" s="492"/>
      <c r="G52" s="492"/>
      <c r="H52" s="492"/>
      <c r="I52" s="492"/>
      <c r="J52" s="492"/>
      <c r="K52" s="492"/>
      <c r="L52" s="492"/>
      <c r="M52" s="492"/>
      <c r="N52" s="493"/>
      <c r="O52" s="429"/>
      <c r="P52" s="430"/>
      <c r="Q52" s="430"/>
      <c r="R52" s="431"/>
      <c r="S52" s="429"/>
      <c r="T52" s="430"/>
      <c r="U52" s="430"/>
      <c r="V52" s="431"/>
      <c r="W52" s="429"/>
      <c r="X52" s="430"/>
      <c r="Y52" s="430"/>
      <c r="Z52" s="431"/>
      <c r="AA52" s="429"/>
      <c r="AB52" s="430"/>
      <c r="AC52" s="430"/>
      <c r="AD52" s="431"/>
      <c r="AE52"/>
      <c r="AM52" s="2">
        <f>O52</f>
        <v>0</v>
      </c>
      <c r="AN52" s="2">
        <f>COUNTIF(S52:AD52,"NS")</f>
        <v>0</v>
      </c>
      <c r="AO52" s="2">
        <f>SUM(S52:AD52)</f>
        <v>0</v>
      </c>
      <c r="AP52" s="2">
        <f>IF(OR(AND(AM52=0, AN52&gt;0),AND(AM52="NS", AO52&gt;0), AND(AM52="NS", AN52=0, AO52=0)), 1, IF(OR(AND(AM52&gt;0, AN52&gt;1,AM52&gt;AO52), AND(AM52="NS", AN52=2), AND(AM52="NS", AO52=0, AN52&gt;0), AM52=AO52), 0, 1))</f>
        <v>0</v>
      </c>
    </row>
    <row r="53" spans="1:42" s="22" customFormat="1" ht="15" customHeight="1">
      <c r="A53" s="219"/>
      <c r="B53" s="220"/>
      <c r="C53" s="220"/>
      <c r="D53" s="220"/>
      <c r="E53" s="220"/>
      <c r="F53" s="220"/>
      <c r="G53" s="220"/>
      <c r="H53" s="220"/>
      <c r="I53" s="220"/>
      <c r="J53" s="196"/>
      <c r="K53" s="220"/>
      <c r="L53" s="220"/>
      <c r="M53" s="220"/>
      <c r="N53" s="233" t="s">
        <v>5230</v>
      </c>
      <c r="O53" s="464">
        <f>IF(AND(SUM(O48:O52)=0,COUNTIF(O48:O52,"NS")&gt;0),"NS",IF(AND(SUM(O48:O52)=0,COUNTIF(O48:O52,0)&gt;0),0,IF(AND(SUM(O48:O52)=0,COUNTIF(O48:O52,"NA")&gt;0),"NA",SUM(O48:O52))))</f>
        <v>0</v>
      </c>
      <c r="P53" s="465"/>
      <c r="Q53" s="465"/>
      <c r="R53" s="466"/>
      <c r="S53" s="464">
        <f t="shared" ref="S53" si="8">IF(AND(SUM(S48:S52)=0,COUNTIF(S48:S52,"NS")&gt;0),"NS",IF(AND(SUM(S48:S52)=0,COUNTIF(S48:S52,0)&gt;0),0,IF(AND(SUM(S48:S52)=0,COUNTIF(S48:S52,"NA")&gt;0),"NA",SUM(S48:S52))))</f>
        <v>0</v>
      </c>
      <c r="T53" s="465"/>
      <c r="U53" s="465"/>
      <c r="V53" s="466"/>
      <c r="W53" s="464">
        <f t="shared" ref="W53" si="9">IF(AND(SUM(W48:W52)=0,COUNTIF(W48:W52,"NS")&gt;0),"NS",IF(AND(SUM(W48:W52)=0,COUNTIF(W48:W52,0)&gt;0),0,IF(AND(SUM(W48:W52)=0,COUNTIF(W48:W52,"NA")&gt;0),"NA",SUM(W48:W52))))</f>
        <v>0</v>
      </c>
      <c r="X53" s="465"/>
      <c r="Y53" s="465"/>
      <c r="Z53" s="466"/>
      <c r="AA53" s="464">
        <f>IF(AND(SUM(AA48:AA52)=0,COUNTIF(AA48:AA52,"NS")&gt;0),"NS",IF(AND(SUM(AA48:AA52)=0,COUNTIF(AA48:AA52,0)&gt;0),0,IF(AND(SUM(AA48:AA52)=0,COUNTIF(AA48:AA52,"NA")&gt;0),"NA",SUM(AA48:AA52))))</f>
        <v>0</v>
      </c>
      <c r="AB53" s="465"/>
      <c r="AC53" s="465"/>
      <c r="AD53" s="466"/>
      <c r="AE53"/>
      <c r="AP53" s="259">
        <f>SUM(AP48:AP52)</f>
        <v>0</v>
      </c>
    </row>
    <row r="54" spans="1:42" s="22" customFormat="1" ht="15" customHeight="1">
      <c r="A54" s="219"/>
      <c r="B54" s="220"/>
      <c r="C54" s="220"/>
      <c r="D54" s="218"/>
      <c r="E54" s="218"/>
      <c r="F54" s="218"/>
      <c r="G54" s="218"/>
      <c r="H54" s="218"/>
      <c r="I54" s="218"/>
      <c r="J54" s="218"/>
      <c r="K54" s="218"/>
      <c r="L54" s="218"/>
      <c r="M54" s="218"/>
      <c r="N54" s="218"/>
      <c r="O54" s="218"/>
      <c r="P54" s="218"/>
      <c r="Q54" s="218"/>
      <c r="R54" s="218"/>
      <c r="S54" s="218"/>
      <c r="T54" s="218"/>
      <c r="U54" s="218"/>
      <c r="V54" s="218"/>
      <c r="W54" s="218"/>
      <c r="X54" s="218"/>
      <c r="Y54" s="218"/>
      <c r="Z54" s="218"/>
      <c r="AA54" s="218"/>
      <c r="AB54" s="218"/>
      <c r="AC54" s="218"/>
      <c r="AD54" s="218"/>
      <c r="AE54"/>
    </row>
    <row r="55" spans="1:42" s="22" customFormat="1" ht="24" customHeight="1">
      <c r="A55" s="219"/>
      <c r="B55" s="220"/>
      <c r="C55" s="405" t="s">
        <v>5086</v>
      </c>
      <c r="D55" s="405"/>
      <c r="E55" s="405"/>
      <c r="F55" s="405"/>
      <c r="G55" s="405"/>
      <c r="H55" s="405"/>
      <c r="I55" s="405"/>
      <c r="J55" s="405"/>
      <c r="K55" s="405"/>
      <c r="L55" s="405"/>
      <c r="M55" s="405"/>
      <c r="N55" s="405"/>
      <c r="O55" s="405"/>
      <c r="P55" s="405"/>
      <c r="Q55" s="405"/>
      <c r="R55" s="405"/>
      <c r="S55" s="405"/>
      <c r="T55" s="405"/>
      <c r="U55" s="405"/>
      <c r="V55" s="405"/>
      <c r="W55" s="405"/>
      <c r="X55" s="405"/>
      <c r="Y55" s="405"/>
      <c r="Z55" s="405"/>
      <c r="AA55" s="405"/>
      <c r="AB55" s="405"/>
      <c r="AC55" s="405"/>
      <c r="AD55" s="405"/>
      <c r="AE55"/>
    </row>
    <row r="56" spans="1:42" s="22" customFormat="1" ht="60" customHeight="1">
      <c r="A56" s="219"/>
      <c r="B56" s="220"/>
      <c r="C56" s="435"/>
      <c r="D56" s="435"/>
      <c r="E56" s="435"/>
      <c r="F56" s="435"/>
      <c r="G56" s="435"/>
      <c r="H56" s="435"/>
      <c r="I56" s="435"/>
      <c r="J56" s="435"/>
      <c r="K56" s="435"/>
      <c r="L56" s="435"/>
      <c r="M56" s="435"/>
      <c r="N56" s="435"/>
      <c r="O56" s="435"/>
      <c r="P56" s="435"/>
      <c r="Q56" s="435"/>
      <c r="R56" s="435"/>
      <c r="S56" s="435"/>
      <c r="T56" s="435"/>
      <c r="U56" s="435"/>
      <c r="V56" s="435"/>
      <c r="W56" s="435"/>
      <c r="X56" s="435"/>
      <c r="Y56" s="435"/>
      <c r="Z56" s="435"/>
      <c r="AA56" s="435"/>
      <c r="AB56" s="435"/>
      <c r="AC56" s="435"/>
      <c r="AD56" s="435"/>
      <c r="AE56"/>
    </row>
    <row r="57" spans="1:42" s="22" customFormat="1" ht="15" customHeight="1">
      <c r="A57" s="219"/>
      <c r="B57" s="392" t="str">
        <f>IF(AG48=0,"","Favor de ingresar toda la información requerida en la pregunta")</f>
        <v/>
      </c>
      <c r="C57" s="392"/>
      <c r="D57" s="392"/>
      <c r="E57" s="392"/>
      <c r="F57" s="392"/>
      <c r="G57" s="392"/>
      <c r="H57" s="392"/>
      <c r="I57" s="392"/>
      <c r="J57" s="392"/>
      <c r="K57" s="392"/>
      <c r="L57" s="392"/>
      <c r="M57" s="392"/>
      <c r="N57" s="392"/>
      <c r="O57" s="392"/>
      <c r="P57" s="392"/>
      <c r="Q57" s="392"/>
      <c r="R57" s="392"/>
      <c r="S57" s="392"/>
      <c r="T57" s="392"/>
      <c r="U57" s="392"/>
      <c r="V57" s="392"/>
      <c r="W57" s="392"/>
      <c r="X57" s="392"/>
      <c r="Y57" s="392"/>
      <c r="Z57" s="392"/>
      <c r="AA57" s="392"/>
      <c r="AB57" s="392"/>
      <c r="AC57" s="392"/>
      <c r="AD57" s="392"/>
      <c r="AE57" s="392"/>
    </row>
    <row r="58" spans="1:42" s="22" customFormat="1" ht="15" customHeight="1">
      <c r="A58" s="219"/>
      <c r="B58" s="393" t="str">
        <f>IF(COUNTIF(O48:AD52,"NS")&lt;&gt;0,"Alerta: debido a que cuenta con registros NS, debe proporcionar una justificación en el area de comentarios al final de la pregunta","")</f>
        <v/>
      </c>
      <c r="C58" s="393"/>
      <c r="D58" s="393"/>
      <c r="E58" s="393"/>
      <c r="F58" s="393"/>
      <c r="G58" s="393"/>
      <c r="H58" s="393"/>
      <c r="I58" s="393"/>
      <c r="J58" s="393"/>
      <c r="K58" s="393"/>
      <c r="L58" s="393"/>
      <c r="M58" s="393"/>
      <c r="N58" s="393"/>
      <c r="O58" s="393"/>
      <c r="P58" s="393"/>
      <c r="Q58" s="393"/>
      <c r="R58" s="393"/>
      <c r="S58" s="393"/>
      <c r="T58" s="393"/>
      <c r="U58" s="393"/>
      <c r="V58" s="393"/>
      <c r="W58" s="393"/>
      <c r="X58" s="393"/>
      <c r="Y58" s="393"/>
      <c r="Z58" s="393"/>
      <c r="AA58" s="393"/>
      <c r="AB58" s="393"/>
      <c r="AC58" s="393"/>
      <c r="AD58" s="393"/>
      <c r="AE58" s="393"/>
    </row>
    <row r="59" spans="1:42" s="22" customFormat="1" ht="15" customHeight="1">
      <c r="A59" s="219"/>
      <c r="B59" s="394" t="str">
        <f>IF(AH48&gt;0,"Revise la información capturada, ya que tiene datos ingresados en celdas que están sombreadas","")</f>
        <v/>
      </c>
      <c r="C59" s="394"/>
      <c r="D59" s="394"/>
      <c r="E59" s="394"/>
      <c r="F59" s="394"/>
      <c r="G59" s="394"/>
      <c r="H59" s="394"/>
      <c r="I59" s="394"/>
      <c r="J59" s="394"/>
      <c r="K59" s="394"/>
      <c r="L59" s="394"/>
      <c r="M59" s="394"/>
      <c r="N59" s="394"/>
      <c r="O59" s="394"/>
      <c r="P59" s="394"/>
      <c r="Q59" s="394"/>
      <c r="R59" s="394"/>
      <c r="S59" s="394"/>
      <c r="T59" s="394"/>
      <c r="U59" s="394"/>
      <c r="V59" s="394"/>
      <c r="W59" s="394"/>
      <c r="X59" s="394"/>
      <c r="Y59" s="394"/>
      <c r="Z59" s="394"/>
      <c r="AA59" s="394"/>
      <c r="AB59" s="394"/>
      <c r="AC59" s="394"/>
      <c r="AD59" s="394"/>
      <c r="AE59" s="394"/>
    </row>
    <row r="60" spans="1:42" s="22" customFormat="1" ht="15" customHeight="1">
      <c r="A60" s="219"/>
      <c r="B60" s="394" t="str">
        <f>IF(AP53&gt;0,"Favor de revisar la suma y consistencia de totales y/o subtotales por filas (numéricos y NS)","")</f>
        <v/>
      </c>
      <c r="C60" s="394"/>
      <c r="D60" s="394"/>
      <c r="E60" s="394"/>
      <c r="F60" s="394"/>
      <c r="G60" s="394"/>
      <c r="H60" s="394"/>
      <c r="I60" s="394"/>
      <c r="J60" s="394"/>
      <c r="K60" s="394"/>
      <c r="L60" s="394"/>
      <c r="M60" s="394"/>
      <c r="N60" s="394"/>
      <c r="O60" s="394"/>
      <c r="P60" s="394"/>
      <c r="Q60" s="394"/>
      <c r="R60" s="394"/>
      <c r="S60" s="394"/>
      <c r="T60" s="394"/>
      <c r="U60" s="394"/>
      <c r="V60" s="394"/>
      <c r="W60" s="394"/>
      <c r="X60" s="394"/>
      <c r="Y60" s="394"/>
      <c r="Z60" s="394"/>
      <c r="AA60" s="394"/>
      <c r="AB60" s="394"/>
      <c r="AC60" s="394"/>
      <c r="AD60" s="394"/>
      <c r="AE60" s="394"/>
    </row>
    <row r="61" spans="1:42" s="22" customFormat="1" ht="15" customHeight="1">
      <c r="A61" s="219"/>
      <c r="B61" s="428" t="str">
        <f>IF(AL49&gt;0,"Favor de revisar la instrucción 4, debido a que no se cumplen con los criterios mencionados","")</f>
        <v/>
      </c>
      <c r="C61" s="428"/>
      <c r="D61" s="428"/>
      <c r="E61" s="428"/>
      <c r="F61" s="428"/>
      <c r="G61" s="428"/>
      <c r="H61" s="428"/>
      <c r="I61" s="428"/>
      <c r="J61" s="428"/>
      <c r="K61" s="428"/>
      <c r="L61" s="428"/>
      <c r="M61" s="428"/>
      <c r="N61" s="428"/>
      <c r="O61" s="428"/>
      <c r="P61" s="428"/>
      <c r="Q61" s="428"/>
      <c r="R61" s="428"/>
      <c r="S61" s="428"/>
      <c r="T61" s="428"/>
      <c r="U61" s="428"/>
      <c r="V61" s="428"/>
      <c r="W61" s="428"/>
      <c r="X61" s="428"/>
      <c r="Y61" s="428"/>
      <c r="Z61" s="428"/>
      <c r="AA61" s="428"/>
      <c r="AB61" s="428"/>
      <c r="AC61" s="428"/>
      <c r="AD61" s="428"/>
      <c r="AE61" s="428"/>
    </row>
    <row r="62" spans="1:42" s="22" customFormat="1" ht="15" customHeight="1">
      <c r="A62" s="219"/>
      <c r="B62" s="220"/>
      <c r="C62" s="220"/>
      <c r="D62" s="218"/>
      <c r="E62" s="218"/>
      <c r="F62" s="218"/>
      <c r="G62" s="218"/>
      <c r="H62" s="218"/>
      <c r="I62" s="218"/>
      <c r="J62" s="218"/>
      <c r="K62" s="218"/>
      <c r="L62" s="218"/>
      <c r="M62" s="218"/>
      <c r="N62" s="218"/>
      <c r="O62" s="218"/>
      <c r="P62" s="218"/>
      <c r="Q62" s="218"/>
      <c r="R62" s="218"/>
      <c r="S62" s="218"/>
      <c r="T62" s="218"/>
      <c r="U62" s="218"/>
      <c r="V62" s="218"/>
      <c r="W62" s="218"/>
      <c r="X62" s="218"/>
      <c r="Y62" s="218"/>
      <c r="Z62" s="218"/>
      <c r="AA62" s="218"/>
      <c r="AB62" s="218"/>
      <c r="AC62" s="218"/>
      <c r="AD62" s="218"/>
      <c r="AE62"/>
    </row>
    <row r="63" spans="1:42" s="22" customFormat="1" ht="15" customHeight="1">
      <c r="A63" s="219"/>
      <c r="B63" s="220"/>
      <c r="C63" s="228" t="s">
        <v>5315</v>
      </c>
      <c r="D63" s="218"/>
      <c r="E63" s="218"/>
      <c r="F63" s="218"/>
      <c r="G63" s="218"/>
      <c r="H63" s="218"/>
      <c r="I63" s="218"/>
      <c r="J63" s="218"/>
      <c r="K63" s="218"/>
      <c r="L63" s="218"/>
      <c r="M63" s="218"/>
      <c r="N63" s="218"/>
      <c r="O63" s="218"/>
      <c r="P63" s="218"/>
      <c r="Q63" s="218"/>
      <c r="R63" s="218"/>
      <c r="S63" s="218"/>
      <c r="T63" s="218"/>
      <c r="U63" s="218"/>
      <c r="V63" s="218"/>
      <c r="W63" s="218"/>
      <c r="X63" s="218"/>
      <c r="Y63" s="218"/>
      <c r="Z63" s="218"/>
      <c r="AA63" s="218"/>
      <c r="AB63" s="218"/>
      <c r="AC63" s="218"/>
      <c r="AD63" s="218"/>
      <c r="AE63"/>
    </row>
    <row r="64" spans="1:42" s="22" customFormat="1" ht="15" customHeight="1">
      <c r="A64" s="219"/>
      <c r="B64" s="220"/>
      <c r="C64" s="220"/>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row>
    <row r="65" spans="1:42" s="22" customFormat="1" ht="15" customHeight="1">
      <c r="A65" s="219"/>
      <c r="B65" s="220"/>
      <c r="C65" s="433" t="s">
        <v>5316</v>
      </c>
      <c r="D65" s="433"/>
      <c r="E65" s="433"/>
      <c r="F65" s="433"/>
      <c r="G65" s="433"/>
      <c r="H65" s="433"/>
      <c r="I65" s="433"/>
      <c r="J65" s="433"/>
      <c r="K65" s="433"/>
      <c r="L65" s="433"/>
      <c r="M65" s="433"/>
      <c r="N65" s="433"/>
      <c r="O65" s="412" t="s">
        <v>5317</v>
      </c>
      <c r="P65" s="413"/>
      <c r="Q65" s="413"/>
      <c r="R65" s="413"/>
      <c r="S65" s="413"/>
      <c r="T65" s="413"/>
      <c r="U65" s="413"/>
      <c r="V65" s="413"/>
      <c r="W65" s="413"/>
      <c r="X65" s="413"/>
      <c r="Y65" s="413"/>
      <c r="Z65" s="413"/>
      <c r="AA65" s="413"/>
      <c r="AB65" s="413"/>
      <c r="AC65" s="413"/>
      <c r="AD65" s="414"/>
      <c r="AE65"/>
    </row>
    <row r="66" spans="1:42" s="22" customFormat="1" ht="15" customHeight="1">
      <c r="A66" s="219"/>
      <c r="B66" s="220"/>
      <c r="C66" s="433"/>
      <c r="D66" s="433"/>
      <c r="E66" s="433"/>
      <c r="F66" s="433"/>
      <c r="G66" s="433"/>
      <c r="H66" s="433"/>
      <c r="I66" s="433"/>
      <c r="J66" s="433"/>
      <c r="K66" s="433"/>
      <c r="L66" s="433"/>
      <c r="M66" s="433"/>
      <c r="N66" s="433"/>
      <c r="O66" s="412" t="s">
        <v>5254</v>
      </c>
      <c r="P66" s="413"/>
      <c r="Q66" s="413"/>
      <c r="R66" s="414"/>
      <c r="S66" s="479" t="s">
        <v>5271</v>
      </c>
      <c r="T66" s="480"/>
      <c r="U66" s="480"/>
      <c r="V66" s="481"/>
      <c r="W66" s="479" t="s">
        <v>5272</v>
      </c>
      <c r="X66" s="480"/>
      <c r="Y66" s="480"/>
      <c r="Z66" s="481"/>
      <c r="AA66" s="479" t="s">
        <v>401</v>
      </c>
      <c r="AB66" s="480"/>
      <c r="AC66" s="480"/>
      <c r="AD66" s="481"/>
      <c r="AE66"/>
      <c r="AG66" t="s">
        <v>5083</v>
      </c>
      <c r="AH66" t="s">
        <v>5084</v>
      </c>
      <c r="AI66" t="s">
        <v>5318</v>
      </c>
      <c r="AM66" s="9" t="s">
        <v>5283</v>
      </c>
      <c r="AN66" s="9" t="s">
        <v>5284</v>
      </c>
      <c r="AO66" s="9" t="s">
        <v>5285</v>
      </c>
      <c r="AP66" s="9" t="s">
        <v>5286</v>
      </c>
    </row>
    <row r="67" spans="1:42" s="22" customFormat="1" ht="15" customHeight="1">
      <c r="A67" s="219"/>
      <c r="B67" s="220"/>
      <c r="C67" s="258" t="s">
        <v>5019</v>
      </c>
      <c r="D67" s="491" t="s">
        <v>5319</v>
      </c>
      <c r="E67" s="492"/>
      <c r="F67" s="492"/>
      <c r="G67" s="492"/>
      <c r="H67" s="492"/>
      <c r="I67" s="492"/>
      <c r="J67" s="492"/>
      <c r="K67" s="492"/>
      <c r="L67" s="492"/>
      <c r="M67" s="492"/>
      <c r="N67" s="493"/>
      <c r="O67" s="429"/>
      <c r="P67" s="430"/>
      <c r="Q67" s="430"/>
      <c r="R67" s="431"/>
      <c r="S67" s="429"/>
      <c r="T67" s="430"/>
      <c r="U67" s="430"/>
      <c r="V67" s="431"/>
      <c r="W67" s="429"/>
      <c r="X67" s="430"/>
      <c r="Y67" s="430"/>
      <c r="Z67" s="431"/>
      <c r="AA67" s="429"/>
      <c r="AB67" s="430"/>
      <c r="AC67" s="430"/>
      <c r="AD67" s="431"/>
      <c r="AE67"/>
      <c r="AG67" s="216">
        <f>IF(AND($AF$21=1,$AG$21&gt;0,$AG$21&lt;&gt;"NS",$AG$21&lt;&gt;"NA",$O$27&gt;0,$O$27&lt;&gt;"NS",$O$27&lt;&gt;"NA",$W$27&gt;0,$W$27&lt;&gt;"NS",$W$27&lt;&gt;"NA"),IF(COUNTA(O67:AD76)=40,0,1),0)</f>
        <v>0</v>
      </c>
      <c r="AH67" s="216">
        <f>IF(OR($AF$21&lt;&gt;1,$AG$21=0,$AG$21="NS",$AG$21="NA",$O$27=0,$O$27="NS",$O$27="NA",$W$27=0,$W$27="NS",$W$27="NA"),IF(COUNTA(O67:AD76)=0,0,1),0)</f>
        <v>0</v>
      </c>
      <c r="AI67">
        <f>IF(O77=W27,0,1)</f>
        <v>0</v>
      </c>
      <c r="AJ67">
        <f>IF(S77=X27,0,1)</f>
        <v>0</v>
      </c>
      <c r="AK67">
        <f>IF(W77=Y27,0,1)</f>
        <v>0</v>
      </c>
      <c r="AL67">
        <f>IF(AA77=Z27,0,1)</f>
        <v>0</v>
      </c>
      <c r="AM67" s="2">
        <f>O67</f>
        <v>0</v>
      </c>
      <c r="AN67" s="2">
        <f>COUNTIF(S67:AD67,"NS")</f>
        <v>0</v>
      </c>
      <c r="AO67" s="2">
        <f>SUM(S67:AD67)</f>
        <v>0</v>
      </c>
      <c r="AP67" s="2">
        <f>IF(OR(AND(AM67=0, AN67&gt;0),AND(AM67="NS", AO67&gt;0), AND(AM67="NS", AN67=0, AO67=0)), 1, IF(OR(AND(AM67&gt;0, AN67&gt;1,AM67&gt;AO67), AND(AM67="NS", AN67=2), AND(AM67="NS", AO67=0, AN67&gt;0), AM67=AO67), 0, 1))</f>
        <v>0</v>
      </c>
    </row>
    <row r="68" spans="1:42" s="22" customFormat="1" ht="15" customHeight="1">
      <c r="A68" s="219"/>
      <c r="B68" s="220"/>
      <c r="C68" s="258" t="s">
        <v>5021</v>
      </c>
      <c r="D68" s="491" t="s">
        <v>5320</v>
      </c>
      <c r="E68" s="492"/>
      <c r="F68" s="492"/>
      <c r="G68" s="492"/>
      <c r="H68" s="492"/>
      <c r="I68" s="492"/>
      <c r="J68" s="492"/>
      <c r="K68" s="492"/>
      <c r="L68" s="492"/>
      <c r="M68" s="492"/>
      <c r="N68" s="493"/>
      <c r="O68" s="429"/>
      <c r="P68" s="430"/>
      <c r="Q68" s="430"/>
      <c r="R68" s="431"/>
      <c r="S68" s="429"/>
      <c r="T68" s="430"/>
      <c r="U68" s="430"/>
      <c r="V68" s="431"/>
      <c r="W68" s="429"/>
      <c r="X68" s="430"/>
      <c r="Y68" s="430"/>
      <c r="Z68" s="431"/>
      <c r="AA68" s="429"/>
      <c r="AB68" s="430"/>
      <c r="AC68" s="430"/>
      <c r="AD68" s="431"/>
      <c r="AE68"/>
      <c r="AL68" s="234">
        <f>IF(OR($AF$21&lt;&gt;1,$AG$21=0,$AG$21="NS",$AG$21="NA",$O$27=0,$O$27="NS",$O$27="NA",$W$27=0,$W$27="NS",$W$27="NA"),0,SUM(AI67:AL67))</f>
        <v>0</v>
      </c>
      <c r="AM68" s="2">
        <f t="shared" ref="AM68:AM75" si="10">O68</f>
        <v>0</v>
      </c>
      <c r="AN68" s="2">
        <f t="shared" ref="AN68:AN75" si="11">COUNTIF(S68:AD68,"NS")</f>
        <v>0</v>
      </c>
      <c r="AO68" s="2">
        <f t="shared" ref="AO68:AO75" si="12">SUM(S68:AD68)</f>
        <v>0</v>
      </c>
      <c r="AP68" s="2">
        <f t="shared" ref="AP68:AP75" si="13">IF(OR(AND(AM68=0, AN68&gt;0),AND(AM68="NS", AO68&gt;0), AND(AM68="NS", AN68=0, AO68=0)), 1, IF(OR(AND(AM68&gt;0, AN68&gt;1,AM68&gt;AO68), AND(AM68="NS", AN68=2), AND(AM68="NS", AO68=0, AN68&gt;0), AM68=AO68), 0, 1))</f>
        <v>0</v>
      </c>
    </row>
    <row r="69" spans="1:42" s="22" customFormat="1" ht="15" customHeight="1">
      <c r="A69" s="219"/>
      <c r="B69" s="220"/>
      <c r="C69" s="258" t="s">
        <v>5023</v>
      </c>
      <c r="D69" s="491" t="s">
        <v>5321</v>
      </c>
      <c r="E69" s="492"/>
      <c r="F69" s="492"/>
      <c r="G69" s="492"/>
      <c r="H69" s="492"/>
      <c r="I69" s="492"/>
      <c r="J69" s="492"/>
      <c r="K69" s="492"/>
      <c r="L69" s="492"/>
      <c r="M69" s="492"/>
      <c r="N69" s="493"/>
      <c r="O69" s="429"/>
      <c r="P69" s="430"/>
      <c r="Q69" s="430"/>
      <c r="R69" s="431"/>
      <c r="S69" s="429"/>
      <c r="T69" s="430"/>
      <c r="U69" s="430"/>
      <c r="V69" s="431"/>
      <c r="W69" s="429"/>
      <c r="X69" s="430"/>
      <c r="Y69" s="430"/>
      <c r="Z69" s="431"/>
      <c r="AA69" s="429"/>
      <c r="AB69" s="430"/>
      <c r="AC69" s="430"/>
      <c r="AD69" s="431"/>
      <c r="AE69"/>
      <c r="AM69" s="2">
        <f t="shared" si="10"/>
        <v>0</v>
      </c>
      <c r="AN69" s="2">
        <f t="shared" si="11"/>
        <v>0</v>
      </c>
      <c r="AO69" s="2">
        <f t="shared" si="12"/>
        <v>0</v>
      </c>
      <c r="AP69" s="2">
        <f t="shared" si="13"/>
        <v>0</v>
      </c>
    </row>
    <row r="70" spans="1:42" s="22" customFormat="1" ht="15" customHeight="1">
      <c r="A70" s="219"/>
      <c r="B70" s="220"/>
      <c r="C70" s="258" t="s">
        <v>5025</v>
      </c>
      <c r="D70" s="491" t="s">
        <v>5322</v>
      </c>
      <c r="E70" s="492"/>
      <c r="F70" s="492"/>
      <c r="G70" s="492"/>
      <c r="H70" s="492"/>
      <c r="I70" s="492"/>
      <c r="J70" s="492"/>
      <c r="K70" s="492"/>
      <c r="L70" s="492"/>
      <c r="M70" s="492"/>
      <c r="N70" s="493"/>
      <c r="O70" s="429"/>
      <c r="P70" s="430"/>
      <c r="Q70" s="430"/>
      <c r="R70" s="431"/>
      <c r="S70" s="429"/>
      <c r="T70" s="430"/>
      <c r="U70" s="430"/>
      <c r="V70" s="431"/>
      <c r="W70" s="429"/>
      <c r="X70" s="430"/>
      <c r="Y70" s="430"/>
      <c r="Z70" s="431"/>
      <c r="AA70" s="429"/>
      <c r="AB70" s="430"/>
      <c r="AC70" s="430"/>
      <c r="AD70" s="431"/>
      <c r="AE70"/>
      <c r="AM70" s="2">
        <f t="shared" si="10"/>
        <v>0</v>
      </c>
      <c r="AN70" s="2">
        <f t="shared" si="11"/>
        <v>0</v>
      </c>
      <c r="AO70" s="2">
        <f t="shared" si="12"/>
        <v>0</v>
      </c>
      <c r="AP70" s="2">
        <f t="shared" si="13"/>
        <v>0</v>
      </c>
    </row>
    <row r="71" spans="1:42" s="22" customFormat="1" ht="15" customHeight="1">
      <c r="A71" s="219"/>
      <c r="B71" s="220"/>
      <c r="C71" s="258" t="s">
        <v>5027</v>
      </c>
      <c r="D71" s="491" t="s">
        <v>5323</v>
      </c>
      <c r="E71" s="492"/>
      <c r="F71" s="492"/>
      <c r="G71" s="492"/>
      <c r="H71" s="492"/>
      <c r="I71" s="492"/>
      <c r="J71" s="492"/>
      <c r="K71" s="492"/>
      <c r="L71" s="492"/>
      <c r="M71" s="492"/>
      <c r="N71" s="493"/>
      <c r="O71" s="429"/>
      <c r="P71" s="430"/>
      <c r="Q71" s="430"/>
      <c r="R71" s="431"/>
      <c r="S71" s="429"/>
      <c r="T71" s="430"/>
      <c r="U71" s="430"/>
      <c r="V71" s="431"/>
      <c r="W71" s="429"/>
      <c r="X71" s="430"/>
      <c r="Y71" s="430"/>
      <c r="Z71" s="431"/>
      <c r="AA71" s="429"/>
      <c r="AB71" s="430"/>
      <c r="AC71" s="430"/>
      <c r="AD71" s="431"/>
      <c r="AE71"/>
      <c r="AM71" s="2">
        <f t="shared" si="10"/>
        <v>0</v>
      </c>
      <c r="AN71" s="2">
        <f t="shared" si="11"/>
        <v>0</v>
      </c>
      <c r="AO71" s="2">
        <f t="shared" si="12"/>
        <v>0</v>
      </c>
      <c r="AP71" s="2">
        <f t="shared" si="13"/>
        <v>0</v>
      </c>
    </row>
    <row r="72" spans="1:42" s="22" customFormat="1" ht="15" customHeight="1">
      <c r="A72" s="219"/>
      <c r="B72" s="220"/>
      <c r="C72" s="258" t="s">
        <v>5029</v>
      </c>
      <c r="D72" s="491" t="s">
        <v>5324</v>
      </c>
      <c r="E72" s="492"/>
      <c r="F72" s="492"/>
      <c r="G72" s="492"/>
      <c r="H72" s="492"/>
      <c r="I72" s="492"/>
      <c r="J72" s="492"/>
      <c r="K72" s="492"/>
      <c r="L72" s="492"/>
      <c r="M72" s="492"/>
      <c r="N72" s="493"/>
      <c r="O72" s="429"/>
      <c r="P72" s="430"/>
      <c r="Q72" s="430"/>
      <c r="R72" s="431"/>
      <c r="S72" s="429"/>
      <c r="T72" s="430"/>
      <c r="U72" s="430"/>
      <c r="V72" s="431"/>
      <c r="W72" s="429"/>
      <c r="X72" s="430"/>
      <c r="Y72" s="430"/>
      <c r="Z72" s="431"/>
      <c r="AA72" s="429"/>
      <c r="AB72" s="430"/>
      <c r="AC72" s="430"/>
      <c r="AD72" s="431"/>
      <c r="AE72"/>
      <c r="AM72" s="2">
        <f t="shared" si="10"/>
        <v>0</v>
      </c>
      <c r="AN72" s="2">
        <f t="shared" si="11"/>
        <v>0</v>
      </c>
      <c r="AO72" s="2">
        <f t="shared" si="12"/>
        <v>0</v>
      </c>
      <c r="AP72" s="2">
        <f t="shared" si="13"/>
        <v>0</v>
      </c>
    </row>
    <row r="73" spans="1:42" s="22" customFormat="1" ht="15" customHeight="1">
      <c r="A73" s="219"/>
      <c r="B73" s="220"/>
      <c r="C73" s="258" t="s">
        <v>5031</v>
      </c>
      <c r="D73" s="491" t="s">
        <v>5325</v>
      </c>
      <c r="E73" s="492"/>
      <c r="F73" s="492"/>
      <c r="G73" s="492"/>
      <c r="H73" s="492"/>
      <c r="I73" s="492"/>
      <c r="J73" s="492"/>
      <c r="K73" s="492"/>
      <c r="L73" s="492"/>
      <c r="M73" s="492"/>
      <c r="N73" s="493"/>
      <c r="O73" s="429"/>
      <c r="P73" s="430"/>
      <c r="Q73" s="430"/>
      <c r="R73" s="431"/>
      <c r="S73" s="429"/>
      <c r="T73" s="430"/>
      <c r="U73" s="430"/>
      <c r="V73" s="431"/>
      <c r="W73" s="429"/>
      <c r="X73" s="430"/>
      <c r="Y73" s="430"/>
      <c r="Z73" s="431"/>
      <c r="AA73" s="429"/>
      <c r="AB73" s="430"/>
      <c r="AC73" s="430"/>
      <c r="AD73" s="431"/>
      <c r="AE73"/>
      <c r="AM73" s="2">
        <f t="shared" si="10"/>
        <v>0</v>
      </c>
      <c r="AN73" s="2">
        <f t="shared" si="11"/>
        <v>0</v>
      </c>
      <c r="AO73" s="2">
        <f t="shared" si="12"/>
        <v>0</v>
      </c>
      <c r="AP73" s="2">
        <f t="shared" si="13"/>
        <v>0</v>
      </c>
    </row>
    <row r="74" spans="1:42" s="22" customFormat="1" ht="15" customHeight="1">
      <c r="A74" s="219"/>
      <c r="B74" s="220"/>
      <c r="C74" s="258" t="s">
        <v>5033</v>
      </c>
      <c r="D74" s="491" t="s">
        <v>5326</v>
      </c>
      <c r="E74" s="492"/>
      <c r="F74" s="492"/>
      <c r="G74" s="492"/>
      <c r="H74" s="492"/>
      <c r="I74" s="492"/>
      <c r="J74" s="492"/>
      <c r="K74" s="492"/>
      <c r="L74" s="492"/>
      <c r="M74" s="492"/>
      <c r="N74" s="493"/>
      <c r="O74" s="429"/>
      <c r="P74" s="430"/>
      <c r="Q74" s="430"/>
      <c r="R74" s="431"/>
      <c r="S74" s="429"/>
      <c r="T74" s="430"/>
      <c r="U74" s="430"/>
      <c r="V74" s="431"/>
      <c r="W74" s="429"/>
      <c r="X74" s="430"/>
      <c r="Y74" s="430"/>
      <c r="Z74" s="431"/>
      <c r="AA74" s="429"/>
      <c r="AB74" s="430"/>
      <c r="AC74" s="430"/>
      <c r="AD74" s="431"/>
      <c r="AE74"/>
      <c r="AM74" s="2">
        <f t="shared" si="10"/>
        <v>0</v>
      </c>
      <c r="AN74" s="2">
        <f t="shared" si="11"/>
        <v>0</v>
      </c>
      <c r="AO74" s="2">
        <f t="shared" si="12"/>
        <v>0</v>
      </c>
      <c r="AP74" s="2">
        <f t="shared" si="13"/>
        <v>0</v>
      </c>
    </row>
    <row r="75" spans="1:42" s="22" customFormat="1" ht="15" customHeight="1">
      <c r="A75" s="219"/>
      <c r="B75" s="220"/>
      <c r="C75" s="258" t="s">
        <v>5035</v>
      </c>
      <c r="D75" s="491" t="s">
        <v>5327</v>
      </c>
      <c r="E75" s="492"/>
      <c r="F75" s="492"/>
      <c r="G75" s="492"/>
      <c r="H75" s="492"/>
      <c r="I75" s="492"/>
      <c r="J75" s="492"/>
      <c r="K75" s="492"/>
      <c r="L75" s="492"/>
      <c r="M75" s="492"/>
      <c r="N75" s="493"/>
      <c r="O75" s="429"/>
      <c r="P75" s="430"/>
      <c r="Q75" s="430"/>
      <c r="R75" s="431"/>
      <c r="S75" s="429"/>
      <c r="T75" s="430"/>
      <c r="U75" s="430"/>
      <c r="V75" s="431"/>
      <c r="W75" s="429"/>
      <c r="X75" s="430"/>
      <c r="Y75" s="430"/>
      <c r="Z75" s="431"/>
      <c r="AA75" s="429"/>
      <c r="AB75" s="430"/>
      <c r="AC75" s="430"/>
      <c r="AD75" s="431"/>
      <c r="AE75"/>
      <c r="AM75" s="2">
        <f t="shared" si="10"/>
        <v>0</v>
      </c>
      <c r="AN75" s="2">
        <f t="shared" si="11"/>
        <v>0</v>
      </c>
      <c r="AO75" s="2">
        <f t="shared" si="12"/>
        <v>0</v>
      </c>
      <c r="AP75" s="2">
        <f t="shared" si="13"/>
        <v>0</v>
      </c>
    </row>
    <row r="76" spans="1:42" s="22" customFormat="1" ht="15" customHeight="1">
      <c r="A76" s="219"/>
      <c r="B76" s="220"/>
      <c r="C76" s="258" t="s">
        <v>5036</v>
      </c>
      <c r="D76" s="491" t="s">
        <v>401</v>
      </c>
      <c r="E76" s="492"/>
      <c r="F76" s="492"/>
      <c r="G76" s="492"/>
      <c r="H76" s="492"/>
      <c r="I76" s="492"/>
      <c r="J76" s="492"/>
      <c r="K76" s="492"/>
      <c r="L76" s="492"/>
      <c r="M76" s="492"/>
      <c r="N76" s="493"/>
      <c r="O76" s="429"/>
      <c r="P76" s="430"/>
      <c r="Q76" s="430"/>
      <c r="R76" s="431"/>
      <c r="S76" s="429"/>
      <c r="T76" s="430"/>
      <c r="U76" s="430"/>
      <c r="V76" s="431"/>
      <c r="W76" s="429"/>
      <c r="X76" s="430"/>
      <c r="Y76" s="430"/>
      <c r="Z76" s="431"/>
      <c r="AA76" s="429"/>
      <c r="AB76" s="430"/>
      <c r="AC76" s="430"/>
      <c r="AD76" s="431"/>
      <c r="AE76"/>
      <c r="AM76" s="2">
        <f>O76</f>
        <v>0</v>
      </c>
      <c r="AN76" s="2">
        <f>COUNTIF(S76:AD76,"NS")</f>
        <v>0</v>
      </c>
      <c r="AO76" s="2">
        <f>SUM(S76:AD76)</f>
        <v>0</v>
      </c>
      <c r="AP76" s="2">
        <f>IF(OR(AND(AM76=0, AN76&gt;0),AND(AM76="NS", AO76&gt;0), AND(AM76="NS", AN76=0, AO76=0)), 1, IF(OR(AND(AM76&gt;0, AN76&gt;1,AM76&gt;AO76), AND(AM76="NS", AN76=2), AND(AM76="NS", AO76=0, AN76&gt;0), AM76=AO76), 0, 1))</f>
        <v>0</v>
      </c>
    </row>
    <row r="77" spans="1:42" s="22" customFormat="1" ht="15" customHeight="1">
      <c r="A77" s="219"/>
      <c r="B77" s="220"/>
      <c r="C77" s="220"/>
      <c r="D77" s="220"/>
      <c r="E77" s="220"/>
      <c r="F77" s="220"/>
      <c r="G77" s="220"/>
      <c r="H77" s="220"/>
      <c r="I77" s="220"/>
      <c r="J77" s="196"/>
      <c r="K77" s="220"/>
      <c r="L77" s="220"/>
      <c r="M77" s="220"/>
      <c r="N77" s="233" t="s">
        <v>5230</v>
      </c>
      <c r="O77" s="464">
        <f>IF(AND(SUM(O67:O76)=0,COUNTIF(O67:O76,"NS")&gt;0),"NS",IF(AND(SUM(O67:O76)=0,COUNTIF(O67:O76,0)&gt;0),0,IF(AND(SUM(O67:O76)=0,COUNTIF(O67:O76,"NA")&gt;0),"NA",SUM(O67:O76))))</f>
        <v>0</v>
      </c>
      <c r="P77" s="465"/>
      <c r="Q77" s="465"/>
      <c r="R77" s="466"/>
      <c r="S77" s="464">
        <f t="shared" ref="S77" si="14">IF(AND(SUM(S67:S76)=0,COUNTIF(S67:S76,"NS")&gt;0),"NS",IF(AND(SUM(S67:S76)=0,COUNTIF(S67:S76,0)&gt;0),0,IF(AND(SUM(S67:S76)=0,COUNTIF(S67:S76,"NA")&gt;0),"NA",SUM(S67:S76))))</f>
        <v>0</v>
      </c>
      <c r="T77" s="465"/>
      <c r="U77" s="465"/>
      <c r="V77" s="466"/>
      <c r="W77" s="464">
        <f t="shared" ref="W77" si="15">IF(AND(SUM(W67:W76)=0,COUNTIF(W67:W76,"NS")&gt;0),"NS",IF(AND(SUM(W67:W76)=0,COUNTIF(W67:W76,0)&gt;0),0,IF(AND(SUM(W67:W76)=0,COUNTIF(W67:W76,"NA")&gt;0),"NA",SUM(W67:W76))))</f>
        <v>0</v>
      </c>
      <c r="X77" s="465"/>
      <c r="Y77" s="465"/>
      <c r="Z77" s="466"/>
      <c r="AA77" s="464">
        <f>IF(AND(SUM(AA67:AA76)=0,COUNTIF(AA67:AA76,"NS")&gt;0),"NS",IF(AND(SUM(AA67:AA76)=0,COUNTIF(AA67:AA76,0)&gt;0),0,IF(AND(SUM(AA67:AA76)=0,COUNTIF(AA67:AA76,"NA")&gt;0),"NA",SUM(AA67:AA76))))</f>
        <v>0</v>
      </c>
      <c r="AB77" s="465"/>
      <c r="AC77" s="465"/>
      <c r="AD77" s="466"/>
      <c r="AE77"/>
      <c r="AP77" s="259">
        <f>SUM(AP67:AP76)</f>
        <v>0</v>
      </c>
    </row>
    <row r="78" spans="1:42" s="22" customFormat="1" ht="15" customHeight="1">
      <c r="A78" s="219"/>
      <c r="B78" s="220"/>
      <c r="C78" s="220"/>
      <c r="D78" s="220"/>
      <c r="E78" s="220"/>
      <c r="F78" s="220"/>
      <c r="G78" s="220"/>
      <c r="H78" s="220"/>
      <c r="I78" s="220"/>
      <c r="J78" s="220"/>
      <c r="K78" s="220"/>
      <c r="L78" s="220"/>
      <c r="M78" s="220"/>
      <c r="N78" s="220"/>
      <c r="O78" s="220"/>
      <c r="P78" s="220"/>
      <c r="Q78" s="220"/>
      <c r="R78" s="220"/>
      <c r="S78" s="220"/>
      <c r="T78" s="220"/>
      <c r="U78" s="220"/>
      <c r="V78" s="220"/>
      <c r="W78" s="220"/>
      <c r="X78" s="220"/>
      <c r="Y78" s="220"/>
      <c r="Z78" s="220"/>
      <c r="AA78" s="220"/>
      <c r="AB78" s="220"/>
      <c r="AC78" s="220"/>
      <c r="AD78" s="220"/>
      <c r="AE78"/>
    </row>
    <row r="79" spans="1:42" s="22" customFormat="1" ht="24" customHeight="1">
      <c r="A79" s="219"/>
      <c r="B79" s="220"/>
      <c r="C79" s="405" t="s">
        <v>5086</v>
      </c>
      <c r="D79" s="405"/>
      <c r="E79" s="405"/>
      <c r="F79" s="405"/>
      <c r="G79" s="405"/>
      <c r="H79" s="405"/>
      <c r="I79" s="405"/>
      <c r="J79" s="405"/>
      <c r="K79" s="405"/>
      <c r="L79" s="405"/>
      <c r="M79" s="405"/>
      <c r="N79" s="405"/>
      <c r="O79" s="405"/>
      <c r="P79" s="405"/>
      <c r="Q79" s="405"/>
      <c r="R79" s="405"/>
      <c r="S79" s="405"/>
      <c r="T79" s="405"/>
      <c r="U79" s="405"/>
      <c r="V79" s="405"/>
      <c r="W79" s="405"/>
      <c r="X79" s="405"/>
      <c r="Y79" s="405"/>
      <c r="Z79" s="405"/>
      <c r="AA79" s="405"/>
      <c r="AB79" s="405"/>
      <c r="AC79" s="405"/>
      <c r="AD79" s="405"/>
      <c r="AE79"/>
    </row>
    <row r="80" spans="1:42" s="22" customFormat="1" ht="60" customHeight="1">
      <c r="A80" s="219"/>
      <c r="B80" s="220"/>
      <c r="C80" s="435"/>
      <c r="D80" s="435"/>
      <c r="E80" s="435"/>
      <c r="F80" s="435"/>
      <c r="G80" s="435"/>
      <c r="H80" s="435"/>
      <c r="I80" s="435"/>
      <c r="J80" s="435"/>
      <c r="K80" s="435"/>
      <c r="L80" s="435"/>
      <c r="M80" s="435"/>
      <c r="N80" s="435"/>
      <c r="O80" s="435"/>
      <c r="P80" s="435"/>
      <c r="Q80" s="435"/>
      <c r="R80" s="435"/>
      <c r="S80" s="435"/>
      <c r="T80" s="435"/>
      <c r="U80" s="435"/>
      <c r="V80" s="435"/>
      <c r="W80" s="435"/>
      <c r="X80" s="435"/>
      <c r="Y80" s="435"/>
      <c r="Z80" s="435"/>
      <c r="AA80" s="435"/>
      <c r="AB80" s="435"/>
      <c r="AC80" s="435"/>
      <c r="AD80" s="435"/>
      <c r="AE80"/>
    </row>
    <row r="81" spans="1:103" s="22" customFormat="1" ht="15" customHeight="1">
      <c r="A81" s="220"/>
      <c r="B81" s="392" t="str">
        <f>IF(AG67=0,"","Favor de ingresar toda la información requerida en la pregunta")</f>
        <v/>
      </c>
      <c r="C81" s="392"/>
      <c r="D81" s="392"/>
      <c r="E81" s="392"/>
      <c r="F81" s="392"/>
      <c r="G81" s="392"/>
      <c r="H81" s="392"/>
      <c r="I81" s="392"/>
      <c r="J81" s="392"/>
      <c r="K81" s="392"/>
      <c r="L81" s="392"/>
      <c r="M81" s="392"/>
      <c r="N81" s="392"/>
      <c r="O81" s="392"/>
      <c r="P81" s="392"/>
      <c r="Q81" s="392"/>
      <c r="R81" s="392"/>
      <c r="S81" s="392"/>
      <c r="T81" s="392"/>
      <c r="U81" s="392"/>
      <c r="V81" s="392"/>
      <c r="W81" s="392"/>
      <c r="X81" s="392"/>
      <c r="Y81" s="392"/>
      <c r="Z81" s="392"/>
      <c r="AA81" s="392"/>
      <c r="AB81" s="392"/>
      <c r="AC81" s="392"/>
      <c r="AD81" s="392"/>
      <c r="AE81" s="392"/>
    </row>
    <row r="82" spans="1:103" s="22" customFormat="1" ht="15" customHeight="1">
      <c r="A82" s="220"/>
      <c r="B82" s="393" t="str">
        <f>IF(COUNTIF(O67:AD76,"NS")&lt;&gt;0,"Alerta: debido a que cuenta con registros NS, debe proporcionar una justificación en el area de comentarios al final de la pregunta","")</f>
        <v/>
      </c>
      <c r="C82" s="393"/>
      <c r="D82" s="393"/>
      <c r="E82" s="393"/>
      <c r="F82" s="393"/>
      <c r="G82" s="393"/>
      <c r="H82" s="393"/>
      <c r="I82" s="393"/>
      <c r="J82" s="393"/>
      <c r="K82" s="393"/>
      <c r="L82" s="393"/>
      <c r="M82" s="393"/>
      <c r="N82" s="393"/>
      <c r="O82" s="393"/>
      <c r="P82" s="393"/>
      <c r="Q82" s="393"/>
      <c r="R82" s="393"/>
      <c r="S82" s="393"/>
      <c r="T82" s="393"/>
      <c r="U82" s="393"/>
      <c r="V82" s="393"/>
      <c r="W82" s="393"/>
      <c r="X82" s="393"/>
      <c r="Y82" s="393"/>
      <c r="Z82" s="393"/>
      <c r="AA82" s="393"/>
      <c r="AB82" s="393"/>
      <c r="AC82" s="393"/>
      <c r="AD82" s="393"/>
      <c r="AE82" s="393"/>
    </row>
    <row r="83" spans="1:103" s="22" customFormat="1" ht="15" customHeight="1">
      <c r="A83" s="220"/>
      <c r="B83" s="394" t="str">
        <f>IF(AH67&gt;0,"Revise la información capturada, ya que tiene datos ingresados en celdas que están sombreadas","")</f>
        <v/>
      </c>
      <c r="C83" s="394"/>
      <c r="D83" s="394"/>
      <c r="E83" s="394"/>
      <c r="F83" s="394"/>
      <c r="G83" s="394"/>
      <c r="H83" s="394"/>
      <c r="I83" s="394"/>
      <c r="J83" s="394"/>
      <c r="K83" s="394"/>
      <c r="L83" s="394"/>
      <c r="M83" s="394"/>
      <c r="N83" s="394"/>
      <c r="O83" s="394"/>
      <c r="P83" s="394"/>
      <c r="Q83" s="394"/>
      <c r="R83" s="394"/>
      <c r="S83" s="394"/>
      <c r="T83" s="394"/>
      <c r="U83" s="394"/>
      <c r="V83" s="394"/>
      <c r="W83" s="394"/>
      <c r="X83" s="394"/>
      <c r="Y83" s="394"/>
      <c r="Z83" s="394"/>
      <c r="AA83" s="394"/>
      <c r="AB83" s="394"/>
      <c r="AC83" s="394"/>
      <c r="AD83" s="394"/>
      <c r="AE83" s="394"/>
    </row>
    <row r="84" spans="1:103" s="22" customFormat="1" ht="15" customHeight="1">
      <c r="A84"/>
      <c r="B84" s="394" t="str">
        <f>IF(AP77&gt;0,"Favor de revisar la suma y consistencia de totales y/o subtotales por filas (numéricos y NS)","")</f>
        <v/>
      </c>
      <c r="C84" s="394"/>
      <c r="D84" s="394"/>
      <c r="E84" s="394"/>
      <c r="F84" s="394"/>
      <c r="G84" s="394"/>
      <c r="H84" s="394"/>
      <c r="I84" s="394"/>
      <c r="J84" s="394"/>
      <c r="K84" s="394"/>
      <c r="L84" s="394"/>
      <c r="M84" s="394"/>
      <c r="N84" s="394"/>
      <c r="O84" s="394"/>
      <c r="P84" s="394"/>
      <c r="Q84" s="394"/>
      <c r="R84" s="394"/>
      <c r="S84" s="394"/>
      <c r="T84" s="394"/>
      <c r="U84" s="394"/>
      <c r="V84" s="394"/>
      <c r="W84" s="394"/>
      <c r="X84" s="394"/>
      <c r="Y84" s="394"/>
      <c r="Z84" s="394"/>
      <c r="AA84" s="394"/>
      <c r="AB84" s="394"/>
      <c r="AC84" s="394"/>
      <c r="AD84" s="394"/>
      <c r="AE84" s="394"/>
    </row>
    <row r="85" spans="1:103" s="22" customFormat="1" ht="15" customHeight="1">
      <c r="A85" s="220"/>
      <c r="B85" s="428" t="str">
        <f>IF(AL68&gt;0,"Favor de revisar la instrucción 5, debido a que no se cumplen con los criterios mencionados","")</f>
        <v/>
      </c>
      <c r="C85" s="428"/>
      <c r="D85" s="428"/>
      <c r="E85" s="428"/>
      <c r="F85" s="428"/>
      <c r="G85" s="428"/>
      <c r="H85" s="428"/>
      <c r="I85" s="428"/>
      <c r="J85" s="428"/>
      <c r="K85" s="428"/>
      <c r="L85" s="428"/>
      <c r="M85" s="428"/>
      <c r="N85" s="428"/>
      <c r="O85" s="428"/>
      <c r="P85" s="428"/>
      <c r="Q85" s="428"/>
      <c r="R85" s="428"/>
      <c r="S85" s="428"/>
      <c r="T85" s="428"/>
      <c r="U85" s="428"/>
      <c r="V85" s="428"/>
      <c r="W85" s="428"/>
      <c r="X85" s="428"/>
      <c r="Y85" s="428"/>
      <c r="Z85" s="428"/>
      <c r="AA85" s="428"/>
      <c r="AB85" s="428"/>
      <c r="AC85" s="428"/>
      <c r="AD85" s="428"/>
      <c r="AE85" s="428"/>
    </row>
    <row r="86" spans="1:103" s="22" customFormat="1" ht="15" customHeight="1">
      <c r="A86" s="220"/>
      <c r="B86" s="223"/>
      <c r="C86" s="221"/>
      <c r="D86" s="221"/>
      <c r="E86" s="221"/>
      <c r="F86" s="221"/>
      <c r="G86" s="221"/>
      <c r="H86" s="221"/>
      <c r="I86" s="221"/>
      <c r="J86" s="221"/>
      <c r="K86" s="221"/>
      <c r="L86" s="221"/>
      <c r="M86" s="221"/>
      <c r="N86" s="221"/>
      <c r="O86" s="221"/>
      <c r="P86" s="221"/>
      <c r="Q86" s="221"/>
      <c r="R86" s="221"/>
      <c r="S86" s="221"/>
      <c r="T86" s="221"/>
      <c r="U86" s="221"/>
      <c r="V86" s="221"/>
      <c r="W86" s="221"/>
      <c r="X86" s="221"/>
      <c r="Y86" s="221"/>
      <c r="Z86" s="221"/>
      <c r="AA86" s="221"/>
      <c r="AB86" s="221"/>
      <c r="AC86" s="221"/>
      <c r="AD86" s="221"/>
      <c r="AE86"/>
    </row>
    <row r="87" spans="1:103" s="22" customFormat="1" ht="24" customHeight="1">
      <c r="A87" s="211" t="s">
        <v>5328</v>
      </c>
      <c r="B87" s="489" t="s">
        <v>5329</v>
      </c>
      <c r="C87" s="489"/>
      <c r="D87" s="489"/>
      <c r="E87" s="489"/>
      <c r="F87" s="489"/>
      <c r="G87" s="489"/>
      <c r="H87" s="489"/>
      <c r="I87" s="489"/>
      <c r="J87" s="489"/>
      <c r="K87" s="489"/>
      <c r="L87" s="489"/>
      <c r="M87" s="489"/>
      <c r="N87" s="489"/>
      <c r="O87" s="489"/>
      <c r="P87" s="489"/>
      <c r="Q87" s="489"/>
      <c r="R87" s="489"/>
      <c r="S87" s="489"/>
      <c r="T87" s="489"/>
      <c r="U87" s="489"/>
      <c r="V87" s="489"/>
      <c r="W87" s="489"/>
      <c r="X87" s="489"/>
      <c r="Y87" s="489"/>
      <c r="Z87" s="489"/>
      <c r="AA87" s="489"/>
      <c r="AB87" s="489"/>
      <c r="AC87" s="489"/>
      <c r="AD87" s="489"/>
      <c r="AE87"/>
    </row>
    <row r="88" spans="1:103" s="22" customFormat="1" ht="36" customHeight="1">
      <c r="A88" s="211"/>
      <c r="B88" s="220"/>
      <c r="C88" s="405" t="s">
        <v>5330</v>
      </c>
      <c r="D88" s="405"/>
      <c r="E88" s="405"/>
      <c r="F88" s="405"/>
      <c r="G88" s="405"/>
      <c r="H88" s="405"/>
      <c r="I88" s="405"/>
      <c r="J88" s="405"/>
      <c r="K88" s="405"/>
      <c r="L88" s="405"/>
      <c r="M88" s="405"/>
      <c r="N88" s="405"/>
      <c r="O88" s="405"/>
      <c r="P88" s="405"/>
      <c r="Q88" s="405"/>
      <c r="R88" s="405"/>
      <c r="S88" s="405"/>
      <c r="T88" s="405"/>
      <c r="U88" s="405"/>
      <c r="V88" s="405"/>
      <c r="W88" s="405"/>
      <c r="X88" s="405"/>
      <c r="Y88" s="405"/>
      <c r="Z88" s="405"/>
      <c r="AA88" s="405"/>
      <c r="AB88" s="405"/>
      <c r="AC88" s="405"/>
      <c r="AD88" s="405"/>
      <c r="AE88"/>
    </row>
    <row r="89" spans="1:103" s="22" customFormat="1" ht="36" customHeight="1">
      <c r="A89" s="211"/>
      <c r="B89" s="220"/>
      <c r="C89" s="405" t="s">
        <v>5331</v>
      </c>
      <c r="D89" s="405"/>
      <c r="E89" s="405"/>
      <c r="F89" s="405"/>
      <c r="G89" s="405"/>
      <c r="H89" s="405"/>
      <c r="I89" s="405"/>
      <c r="J89" s="405"/>
      <c r="K89" s="405"/>
      <c r="L89" s="405"/>
      <c r="M89" s="405"/>
      <c r="N89" s="405"/>
      <c r="O89" s="405"/>
      <c r="P89" s="405"/>
      <c r="Q89" s="405"/>
      <c r="R89" s="405"/>
      <c r="S89" s="405"/>
      <c r="T89" s="405"/>
      <c r="U89" s="405"/>
      <c r="V89" s="405"/>
      <c r="W89" s="405"/>
      <c r="X89" s="405"/>
      <c r="Y89" s="405"/>
      <c r="Z89" s="405"/>
      <c r="AA89" s="405"/>
      <c r="AB89" s="405"/>
      <c r="AC89" s="405"/>
      <c r="AD89" s="405"/>
      <c r="AE89"/>
    </row>
    <row r="90" spans="1:103" s="22" customFormat="1" ht="36" customHeight="1">
      <c r="A90" s="211"/>
      <c r="B90" s="220"/>
      <c r="C90" s="405" t="s">
        <v>5332</v>
      </c>
      <c r="D90" s="405"/>
      <c r="E90" s="405"/>
      <c r="F90" s="405"/>
      <c r="G90" s="405"/>
      <c r="H90" s="405"/>
      <c r="I90" s="405"/>
      <c r="J90" s="405"/>
      <c r="K90" s="405"/>
      <c r="L90" s="405"/>
      <c r="M90" s="405"/>
      <c r="N90" s="405"/>
      <c r="O90" s="405"/>
      <c r="P90" s="405"/>
      <c r="Q90" s="405"/>
      <c r="R90" s="405"/>
      <c r="S90" s="405"/>
      <c r="T90" s="405"/>
      <c r="U90" s="405"/>
      <c r="V90" s="405"/>
      <c r="W90" s="405"/>
      <c r="X90" s="405"/>
      <c r="Y90" s="405"/>
      <c r="Z90" s="405"/>
      <c r="AA90" s="405"/>
      <c r="AB90" s="405"/>
      <c r="AC90" s="405"/>
      <c r="AD90" s="405"/>
      <c r="AE90"/>
    </row>
    <row r="91" spans="1:103" s="22" customFormat="1" ht="15" customHeight="1">
      <c r="A91" s="219"/>
      <c r="B91" s="220"/>
      <c r="C91" s="220"/>
      <c r="D91" s="218"/>
      <c r="E91" s="218"/>
      <c r="F91" s="218"/>
      <c r="G91" s="218"/>
      <c r="H91" s="218"/>
      <c r="I91" s="218"/>
      <c r="J91" s="218"/>
      <c r="K91" s="218"/>
      <c r="L91" s="218"/>
      <c r="M91" s="218"/>
      <c r="N91" s="218"/>
      <c r="O91" s="218"/>
      <c r="P91" s="218"/>
      <c r="Q91" s="218"/>
      <c r="R91" s="218"/>
      <c r="S91" s="218"/>
      <c r="T91" s="218"/>
      <c r="U91" s="218"/>
      <c r="V91" s="218"/>
      <c r="W91" s="218"/>
      <c r="X91" s="218"/>
      <c r="Y91" s="218"/>
      <c r="Z91" s="218"/>
      <c r="AA91" s="218"/>
      <c r="AB91" s="218"/>
      <c r="AC91" s="218"/>
      <c r="AD91" s="218"/>
      <c r="AE91"/>
    </row>
    <row r="92" spans="1:103" s="22" customFormat="1" ht="15" customHeight="1">
      <c r="A92" s="220"/>
      <c r="B92" s="223"/>
      <c r="C92" s="447" t="s">
        <v>5236</v>
      </c>
      <c r="D92" s="448"/>
      <c r="E92" s="448"/>
      <c r="F92" s="448"/>
      <c r="G92" s="448"/>
      <c r="H92" s="448"/>
      <c r="I92" s="448"/>
      <c r="J92" s="448"/>
      <c r="K92" s="448"/>
      <c r="L92" s="448"/>
      <c r="M92" s="448"/>
      <c r="N92" s="449"/>
      <c r="O92" s="433" t="s">
        <v>5269</v>
      </c>
      <c r="P92" s="433"/>
      <c r="Q92" s="433"/>
      <c r="R92" s="433"/>
      <c r="S92" s="433"/>
      <c r="T92" s="433"/>
      <c r="U92" s="433"/>
      <c r="V92" s="433"/>
      <c r="W92" s="433"/>
      <c r="X92" s="433"/>
      <c r="Y92" s="433"/>
      <c r="Z92" s="433"/>
      <c r="AA92" s="433"/>
      <c r="AB92" s="433"/>
      <c r="AC92" s="433"/>
      <c r="AD92" s="433"/>
      <c r="AE92"/>
      <c r="AJ92" s="485" t="s">
        <v>5270</v>
      </c>
      <c r="AK92" s="485"/>
      <c r="AL92" s="485"/>
      <c r="AM92" s="485"/>
      <c r="AN92" s="485"/>
      <c r="AO92" s="485"/>
      <c r="AP92" s="485"/>
      <c r="AQ92" s="485"/>
      <c r="AR92" s="485"/>
      <c r="AS92" s="485"/>
      <c r="AT92" s="485"/>
      <c r="AU92" s="485"/>
      <c r="AV92" s="485"/>
      <c r="AW92" s="485"/>
      <c r="AX92" s="485"/>
      <c r="AY92" s="485"/>
      <c r="AZ92" s="250"/>
      <c r="BA92" s="250"/>
      <c r="BB92" s="250"/>
      <c r="BC92" s="250"/>
      <c r="BD92" s="250"/>
      <c r="BE92" s="250"/>
      <c r="BF92" s="250"/>
      <c r="BG92" s="250"/>
      <c r="BH92" s="250"/>
      <c r="BI92" s="250"/>
      <c r="BJ92" s="250"/>
      <c r="BK92" s="250"/>
      <c r="BL92" s="250"/>
      <c r="BM92" s="250"/>
      <c r="BN92" s="250"/>
      <c r="BO92" s="250"/>
      <c r="BP92" s="250"/>
    </row>
    <row r="93" spans="1:103" s="22" customFormat="1" ht="24" customHeight="1">
      <c r="A93" s="220"/>
      <c r="B93" s="223"/>
      <c r="C93" s="450"/>
      <c r="D93" s="451"/>
      <c r="E93" s="451"/>
      <c r="F93" s="451"/>
      <c r="G93" s="451"/>
      <c r="H93" s="451"/>
      <c r="I93" s="451"/>
      <c r="J93" s="451"/>
      <c r="K93" s="451"/>
      <c r="L93" s="451"/>
      <c r="M93" s="451"/>
      <c r="N93" s="452"/>
      <c r="O93" s="472" t="s">
        <v>5254</v>
      </c>
      <c r="P93" s="490" t="s">
        <v>5271</v>
      </c>
      <c r="Q93" s="490" t="s">
        <v>5272</v>
      </c>
      <c r="R93" s="490" t="s">
        <v>401</v>
      </c>
      <c r="S93" s="479" t="s">
        <v>5273</v>
      </c>
      <c r="T93" s="480"/>
      <c r="U93" s="480"/>
      <c r="V93" s="481"/>
      <c r="W93" s="479" t="s">
        <v>5274</v>
      </c>
      <c r="X93" s="480"/>
      <c r="Y93" s="480"/>
      <c r="Z93" s="481"/>
      <c r="AA93" s="479" t="s">
        <v>401</v>
      </c>
      <c r="AB93" s="480"/>
      <c r="AC93" s="480"/>
      <c r="AD93" s="481"/>
      <c r="AE93"/>
      <c r="AJ93" s="486" t="s">
        <v>5254</v>
      </c>
      <c r="AK93" s="486"/>
      <c r="AL93" s="486"/>
      <c r="AM93" s="486"/>
      <c r="AN93" s="487" t="s">
        <v>5275</v>
      </c>
      <c r="AO93" s="487"/>
      <c r="AP93" s="487"/>
      <c r="AQ93" s="487"/>
      <c r="AR93" s="488" t="s">
        <v>5272</v>
      </c>
      <c r="AS93" s="488"/>
      <c r="AT93" s="488"/>
      <c r="AU93" s="488"/>
      <c r="AV93" s="488" t="s">
        <v>401</v>
      </c>
      <c r="AW93" s="488"/>
      <c r="AX93" s="488"/>
      <c r="AY93" s="488"/>
      <c r="AZ93" s="250"/>
      <c r="BA93" s="250"/>
      <c r="BB93" s="250"/>
      <c r="BC93" s="250"/>
      <c r="BD93" s="250"/>
      <c r="BE93" s="250"/>
      <c r="BF93" s="250"/>
      <c r="BG93" s="250"/>
      <c r="BH93" s="250"/>
      <c r="BI93" s="250"/>
      <c r="BJ93" s="250"/>
      <c r="BK93" s="250"/>
      <c r="BL93" s="250"/>
      <c r="BM93" s="250"/>
      <c r="BN93" s="250"/>
      <c r="BO93" s="250"/>
      <c r="BP93" s="250"/>
    </row>
    <row r="94" spans="1:103" s="22" customFormat="1" ht="84" customHeight="1">
      <c r="A94" s="220"/>
      <c r="B94" s="223"/>
      <c r="C94" s="453"/>
      <c r="D94" s="454"/>
      <c r="E94" s="454"/>
      <c r="F94" s="454"/>
      <c r="G94" s="454"/>
      <c r="H94" s="454"/>
      <c r="I94" s="454"/>
      <c r="J94" s="454"/>
      <c r="K94" s="454"/>
      <c r="L94" s="454"/>
      <c r="M94" s="454"/>
      <c r="N94" s="455"/>
      <c r="O94" s="472"/>
      <c r="P94" s="490"/>
      <c r="Q94" s="490"/>
      <c r="R94" s="490"/>
      <c r="S94" s="243" t="s">
        <v>5276</v>
      </c>
      <c r="T94" s="244" t="s">
        <v>5271</v>
      </c>
      <c r="U94" s="244" t="s">
        <v>5272</v>
      </c>
      <c r="V94" s="244" t="s">
        <v>401</v>
      </c>
      <c r="W94" s="243" t="s">
        <v>5276</v>
      </c>
      <c r="X94" s="244" t="s">
        <v>5271</v>
      </c>
      <c r="Y94" s="244" t="s">
        <v>5272</v>
      </c>
      <c r="Z94" s="244" t="s">
        <v>401</v>
      </c>
      <c r="AA94" s="243" t="s">
        <v>5276</v>
      </c>
      <c r="AB94" s="244" t="s">
        <v>5271</v>
      </c>
      <c r="AC94" s="244" t="s">
        <v>5272</v>
      </c>
      <c r="AD94" s="244" t="s">
        <v>401</v>
      </c>
      <c r="AE94"/>
      <c r="AG94" t="s">
        <v>5083</v>
      </c>
      <c r="AH94" t="s">
        <v>5084</v>
      </c>
      <c r="AJ94" s="5" t="s">
        <v>5278</v>
      </c>
      <c r="AK94" s="6" t="s">
        <v>5279</v>
      </c>
      <c r="AL94" s="7" t="s">
        <v>5280</v>
      </c>
      <c r="AM94" s="8" t="s">
        <v>5281</v>
      </c>
      <c r="AN94" s="5" t="s">
        <v>5278</v>
      </c>
      <c r="AO94" s="6" t="s">
        <v>5279</v>
      </c>
      <c r="AP94" s="7" t="s">
        <v>5280</v>
      </c>
      <c r="AQ94" s="8" t="s">
        <v>5281</v>
      </c>
      <c r="AR94" s="5" t="s">
        <v>5278</v>
      </c>
      <c r="AS94" s="6" t="s">
        <v>5279</v>
      </c>
      <c r="AT94" s="7" t="s">
        <v>5280</v>
      </c>
      <c r="AU94" s="8" t="s">
        <v>5281</v>
      </c>
      <c r="AV94" s="5" t="s">
        <v>5278</v>
      </c>
      <c r="AW94" s="6" t="s">
        <v>5279</v>
      </c>
      <c r="AX94" s="7" t="s">
        <v>5280</v>
      </c>
      <c r="AY94" s="8" t="s">
        <v>5281</v>
      </c>
      <c r="AZ94" s="260" t="s">
        <v>5282</v>
      </c>
      <c r="BA94" s="16" t="s">
        <v>5333</v>
      </c>
      <c r="BB94" s="239" t="s">
        <v>5334</v>
      </c>
      <c r="BC94" s="9" t="s">
        <v>5283</v>
      </c>
      <c r="BD94" s="9" t="s">
        <v>5284</v>
      </c>
      <c r="BE94" s="9" t="s">
        <v>5285</v>
      </c>
      <c r="BF94" s="9" t="s">
        <v>5286</v>
      </c>
      <c r="BG94" s="9" t="s">
        <v>5287</v>
      </c>
      <c r="BH94" s="9" t="s">
        <v>5288</v>
      </c>
      <c r="BI94" s="9" t="s">
        <v>5289</v>
      </c>
      <c r="BJ94" s="9" t="s">
        <v>5290</v>
      </c>
      <c r="BK94" s="9" t="s">
        <v>5291</v>
      </c>
      <c r="BL94" s="9" t="s">
        <v>5292</v>
      </c>
      <c r="BM94" s="9" t="s">
        <v>5293</v>
      </c>
      <c r="BN94" s="9" t="s">
        <v>5294</v>
      </c>
      <c r="BO94" s="9" t="s">
        <v>5295</v>
      </c>
      <c r="BP94" s="9" t="s">
        <v>5296</v>
      </c>
      <c r="BQ94" s="9" t="s">
        <v>5297</v>
      </c>
      <c r="BR94" s="9" t="s">
        <v>5298</v>
      </c>
      <c r="BS94" t="s">
        <v>5097</v>
      </c>
      <c r="CI94" t="s">
        <v>5237</v>
      </c>
      <c r="CY94" t="s">
        <v>5335</v>
      </c>
    </row>
    <row r="95" spans="1:103" s="22" customFormat="1" ht="15" customHeight="1">
      <c r="A95" s="220"/>
      <c r="B95" s="223"/>
      <c r="C95" s="261" t="s">
        <v>5019</v>
      </c>
      <c r="D95" s="491" t="s">
        <v>5238</v>
      </c>
      <c r="E95" s="492"/>
      <c r="F95" s="492"/>
      <c r="G95" s="492"/>
      <c r="H95" s="492"/>
      <c r="I95" s="492"/>
      <c r="J95" s="492"/>
      <c r="K95" s="492"/>
      <c r="L95" s="492"/>
      <c r="M95" s="492"/>
      <c r="N95" s="493"/>
      <c r="O95" s="1"/>
      <c r="P95" s="1"/>
      <c r="Q95" s="1"/>
      <c r="R95" s="1"/>
      <c r="S95" s="1"/>
      <c r="T95" s="1"/>
      <c r="U95" s="1"/>
      <c r="V95" s="1"/>
      <c r="W95" s="1"/>
      <c r="X95" s="1"/>
      <c r="Y95" s="1"/>
      <c r="Z95" s="1"/>
      <c r="AA95" s="1"/>
      <c r="AB95" s="1"/>
      <c r="AC95" s="1"/>
      <c r="AD95" s="1"/>
      <c r="AE95"/>
      <c r="AG95" s="216">
        <f>IF(AND($AF$21=1,$AG$21&gt;0,$AG$21&lt;&gt;"NS",$AG$21&lt;&gt;"NA",$O$27&gt;0,$O$27&lt;&gt;"NS",$O$27&lt;&gt;"NA"),IF(COUNTA(O95:AD103)=144,0,1),0)</f>
        <v>0</v>
      </c>
      <c r="AH95" s="216">
        <f>IF(OR($AF$21&lt;&gt;1,$AG$21=0,$AG$21="NS",$AG$21="NA",$O$27=0,$O$27="NS",$O$27="NA"),IF(COUNTA(O95:AD103)=0,0,1),0)</f>
        <v>0</v>
      </c>
      <c r="AJ95" s="10">
        <f>O95</f>
        <v>0</v>
      </c>
      <c r="AK95" s="11">
        <f>COUNTIF(S95,"NS") + COUNTIF(W95,"NS") + COUNTIF(AA95,"NS")</f>
        <v>0</v>
      </c>
      <c r="AL95" s="12">
        <f>SUM(S95,W95,AA95)</f>
        <v>0</v>
      </c>
      <c r="AM95" s="13">
        <f>IF(OR(AND(AJ95=0, AK95&gt;0),AND(AJ95="NS", AL95&gt;0), AND(AJ95="NS", AK95=0, AL95=0)), 1, IF(OR(AND(AJ95&gt;0, AK95&gt;1,AJ95&gt;AL95), AND(AJ95="NS", AK95=2), AND(AJ95="NS", AL95=0, AK95&gt;0), AJ95=AL95), 0, 1))</f>
        <v>0</v>
      </c>
      <c r="AN95" s="10">
        <f>P95</f>
        <v>0</v>
      </c>
      <c r="AO95" s="11">
        <f>COUNTIF(T95,"NS") + COUNTIF(X95,"NS") + COUNTIF(AB95,"NS")</f>
        <v>0</v>
      </c>
      <c r="AP95" s="12">
        <f>SUM(T95,X95,AB95)</f>
        <v>0</v>
      </c>
      <c r="AQ95" s="13">
        <f t="shared" ref="AQ95" si="16">IF(OR(AND(AN95=0, AO95&gt;0),AND(AN95="NS", AP95&gt;0), AND(AN95="NS", AO95=0, AP95=0)), 1, IF(OR(AND(AN95&gt;0, AO95&gt;1,AN95&gt;AP95), AND(AN95="NS", AO95=2), AND(AN95="NS", AP95=0, AO95&gt;0), AN95=AP95), 0, 1))</f>
        <v>0</v>
      </c>
      <c r="AR95" s="10">
        <f>Q95</f>
        <v>0</v>
      </c>
      <c r="AS95" s="11">
        <f>COUNTIF(U95,"NS") + COUNTIF(Y95,"NS") + COUNTIF(AC95,"NS")</f>
        <v>0</v>
      </c>
      <c r="AT95" s="12">
        <f>SUM(U95,Y95,AC95)</f>
        <v>0</v>
      </c>
      <c r="AU95" s="13">
        <f>IF(OR(AND(AR95=0, AS95&gt;0),AND(AR95="NS", AT95&gt;0), AND(AR95="NS", AS95=0, AT95=0)), 1, IF(OR(AND(AR95&gt;0, AS95&gt;1,AR95&gt;AT95), AND(AR95="NS", AS95=2), AND(AR95="NS", AT95=0, AS95&gt;0), AR95=AT95), 0, 1))</f>
        <v>0</v>
      </c>
      <c r="AV95" s="10">
        <f>R95</f>
        <v>0</v>
      </c>
      <c r="AW95" s="11">
        <f>COUNTIF(V95,"NS") + COUNTIF(Z95,"NS") + COUNTIF(AD95,"NS")</f>
        <v>0</v>
      </c>
      <c r="AX95" s="12">
        <f>SUM(V95,Z95,AD95)</f>
        <v>0</v>
      </c>
      <c r="AY95" s="13">
        <f t="shared" ref="AY95" si="17">IF(OR(AND(AV95=0, AW95&gt;0),AND(AV95="NS", AX95&gt;0), AND(AV95="NS", AW95=0, AX95=0)), 1, IF(OR(AND(AV95&gt;0, AW95&gt;1,AV95&gt;AX95), AND(AV95="NS", AW95=2), AND(AV95="NS", AX95=0, AW95&gt;0), AV95=AX95), 0, 1))</f>
        <v>0</v>
      </c>
      <c r="AZ95" s="17">
        <f>IF(SUM(AM95,AQ95,AU95,AY95)=0,0,1)</f>
        <v>0</v>
      </c>
      <c r="BA95" s="16" t="str">
        <f>IF(AZ95=0,"",
IF(SUM($AZ$95:AZ95)=1,BB95,
IF($AZ$104&gt;SUM($AZ$95:AZ95),_xlfn.CONCAT(", ",BB95),
IF($AZ$104=SUM($AZ$95:AZ95),_xlfn.CONCAT(" y ",BB95)))))</f>
        <v/>
      </c>
      <c r="BB95" s="262">
        <v>1</v>
      </c>
      <c r="BC95" s="2">
        <f>O95</f>
        <v>0</v>
      </c>
      <c r="BD95" s="2">
        <f>COUNTIF(P95:R95,"NS")</f>
        <v>0</v>
      </c>
      <c r="BE95" s="2">
        <f>SUM(P95:R95)</f>
        <v>0</v>
      </c>
      <c r="BF95" s="2">
        <f>IF(OR(AND(BC95=0, BD95&gt;0),AND(BC95="NS", BE95&gt;0), AND(BC95="NS", BD95=0, BE95=0)), 1, IF(OR(AND(BC95&gt;0, BD95&gt;1,BC95&gt;BE95), AND(BC95="NS", BD95=2), AND(BC95="NS", BE95=0, BD95&gt;0), BC95=BE95), 0, 1))</f>
        <v>0</v>
      </c>
      <c r="BG95" s="2">
        <f>S95</f>
        <v>0</v>
      </c>
      <c r="BH95" s="2">
        <f>COUNTIF(T95:V95,"NS")</f>
        <v>0</v>
      </c>
      <c r="BI95" s="2">
        <f>SUM(T95:V95)</f>
        <v>0</v>
      </c>
      <c r="BJ95" s="2">
        <f t="shared" ref="BJ95" si="18">IF(OR(AND(BG95=0, BH95&gt;0),AND(BG95="NS", BI95&gt;0), AND(BG95="NS", BH95=0, BI95=0)), 1, IF(OR(AND(BG95&gt;0, BH95&gt;1,BG95&gt;BI95), AND(BG95="NS", BH95=2), AND(BG95="NS", BI95=0, BH95&gt;0), BG95=BI95), 0, 1))</f>
        <v>0</v>
      </c>
      <c r="BK95" s="2">
        <f>W95</f>
        <v>0</v>
      </c>
      <c r="BL95" s="2">
        <f>COUNTIF(X95:Z95,"NS")</f>
        <v>0</v>
      </c>
      <c r="BM95" s="2">
        <f>SUM(X95:Z95)</f>
        <v>0</v>
      </c>
      <c r="BN95" s="2">
        <f>IF(OR(AND(BK95=0, BL95&gt;0),AND(BK95="NS", BM95&gt;0), AND(BK95="NS", BL95=0, BM95=0)), 1, IF(OR(AND(BK95&gt;0, BL95&gt;1,BK95&gt;BM95), AND(BK95="NS", BL95=2), AND(BK95="NS", BM95=0, BL95&gt;0), BK95=BM95), 0, 1))</f>
        <v>0</v>
      </c>
      <c r="BO95" s="2">
        <f>AA95</f>
        <v>0</v>
      </c>
      <c r="BP95" s="2">
        <f>COUNTIF(AB95:AD95,"NS")</f>
        <v>0</v>
      </c>
      <c r="BQ95" s="2">
        <f>SUM(AB95:AD95)</f>
        <v>0</v>
      </c>
      <c r="BR95" s="2">
        <f t="shared" ref="BR95" si="19">IF(OR(AND(BO95=0, BP95&gt;0),AND(BO95="NS", BQ95&gt;0), AND(BO95="NS", BP95=0, BQ95=0)), 1, IF(OR(AND(BO95&gt;0, BP95&gt;1,BO95&gt;BQ95), AND(BO95="NS", BP95=2), AND(BO95="NS", BQ95=0, BP95&gt;0), BO95=BQ95), 0, 1))</f>
        <v>0</v>
      </c>
      <c r="BS95" cm="1">
        <f t="array" ref="BS95">IF(OR(O104={"NS","NA"},O27={"NS","NA"}),0,IF(O104&gt;=O27,0,1))</f>
        <v>0</v>
      </c>
      <c r="BT95" cm="1">
        <f t="array" ref="BT95">IF(OR(P104={"NS","NA"},P27={"NS","NA"}),0,IF(P104&gt;=P27,0,1))</f>
        <v>0</v>
      </c>
      <c r="BU95" cm="1">
        <f t="array" ref="BU95">IF(OR(Q104={"NS","NA"},Q27={"NS","NA"}),0,IF(Q104&gt;=Q27,0,1))</f>
        <v>0</v>
      </c>
      <c r="BV95" cm="1">
        <f t="array" ref="BV95">IF(OR(R104={"NS","NA"},R27={"NS","NA"}),0,IF(R104&gt;=R27,0,1))</f>
        <v>0</v>
      </c>
      <c r="BW95" cm="1">
        <f t="array" ref="BW95">IF(OR(S104={"NS","NA"},S27={"NS","NA"}),0,IF(S104&gt;=S27,0,1))</f>
        <v>0</v>
      </c>
      <c r="BX95" cm="1">
        <f t="array" ref="BX95">IF(OR(T104={"NS","NA"},T27={"NS","NA"}),0,IF(T104&gt;=T27,0,1))</f>
        <v>0</v>
      </c>
      <c r="BY95" cm="1">
        <f t="array" ref="BY95">IF(OR(U104={"NS","NA"},U27={"NS","NA"}),0,IF(U104&gt;=U27,0,1))</f>
        <v>0</v>
      </c>
      <c r="BZ95" cm="1">
        <f t="array" ref="BZ95">IF(OR(V104={"NS","NA"},V27={"NS","NA"}),0,IF(V104&gt;=V27,0,1))</f>
        <v>0</v>
      </c>
      <c r="CA95" cm="1">
        <f t="array" ref="CA95">IF(OR(W104={"NS","NA"},W27={"NS","NA"}),0,IF(W104&gt;=W27,0,1))</f>
        <v>0</v>
      </c>
      <c r="CB95" cm="1">
        <f t="array" ref="CB95">IF(OR(X104={"NS","NA"},X27={"NS","NA"}),0,IF(X104&gt;=X27,0,1))</f>
        <v>0</v>
      </c>
      <c r="CC95" cm="1">
        <f t="array" ref="CC95">IF(OR(Y104={"NS","NA"},Y27={"NS","NA"}),0,IF(Y104&gt;=Y27,0,1))</f>
        <v>0</v>
      </c>
      <c r="CD95" cm="1">
        <f t="array" ref="CD95">IF(OR(Z104={"NS","NA"},Z27={"NS","NA"}),0,IF(Z104&gt;=Z27,0,1))</f>
        <v>0</v>
      </c>
      <c r="CE95" cm="1">
        <f t="array" ref="CE95">IF(OR(AA104={"NS","NA"},AA27={"NS","NA"}),0,IF(AA104&gt;=AA27,0,1))</f>
        <v>0</v>
      </c>
      <c r="CF95" cm="1">
        <f t="array" ref="CF95">IF(OR(AB104={"NS","NA"},AB27={"NS","NA"}),0,IF(AB104&gt;=AB27,0,1))</f>
        <v>0</v>
      </c>
      <c r="CG95" cm="1">
        <f t="array" ref="CG95">IF(OR(AC104={"NS","NA"},AC27={"NS","NA"}),0,IF(AC104&gt;=AC27,0,1))</f>
        <v>0</v>
      </c>
      <c r="CH95" cm="1">
        <f t="array" ref="CH95">IF(OR(AD104={"NS","NA"},AD27={"NS","NA"}),0,IF(AD104&gt;=AD27,0,1))</f>
        <v>0</v>
      </c>
      <c r="CI95" s="231" cm="1">
        <f t="array" ref="CI95">IF(OR(O95={"NS","NA"},O$27={"NS","NA"}),0,IF(O95&lt;=O$27,0,1))</f>
        <v>0</v>
      </c>
      <c r="CJ95" s="231" cm="1">
        <f t="array" ref="CJ95">IF(OR(P95={"NS","NA"},P$27={"NS","NA"}),0,IF(P95&lt;=P$27,0,1))</f>
        <v>0</v>
      </c>
      <c r="CK95" s="231" cm="1">
        <f t="array" ref="CK95">IF(OR(Q95={"NS","NA"},Q$27={"NS","NA"}),0,IF(Q95&lt;=Q$27,0,1))</f>
        <v>0</v>
      </c>
      <c r="CL95" s="231" cm="1">
        <f t="array" ref="CL95">IF(OR(R95={"NS","NA"},R$27={"NS","NA"}),0,IF(R95&lt;=R$27,0,1))</f>
        <v>0</v>
      </c>
      <c r="CM95" s="231" cm="1">
        <f t="array" ref="CM95">IF(OR(S95={"NS","NA"},S$27={"NS","NA"}),0,IF(S95&lt;=S$27,0,1))</f>
        <v>0</v>
      </c>
      <c r="CN95" s="231" cm="1">
        <f t="array" ref="CN95">IF(OR(T95={"NS","NA"},T$27={"NS","NA"}),0,IF(T95&lt;=T$27,0,1))</f>
        <v>0</v>
      </c>
      <c r="CO95" s="231" cm="1">
        <f t="array" ref="CO95">IF(OR(U95={"NS","NA"},U$27={"NS","NA"}),0,IF(U95&lt;=U$27,0,1))</f>
        <v>0</v>
      </c>
      <c r="CP95" s="231" cm="1">
        <f t="array" ref="CP95">IF(OR(V95={"NS","NA"},V$27={"NS","NA"}),0,IF(V95&lt;=V$27,0,1))</f>
        <v>0</v>
      </c>
      <c r="CQ95" s="231" cm="1">
        <f t="array" ref="CQ95">IF(OR(W95={"NS","NA"},W$27={"NS","NA"}),0,IF(W95&lt;=W$27,0,1))</f>
        <v>0</v>
      </c>
      <c r="CR95" s="231" cm="1">
        <f t="array" ref="CR95">IF(OR(X95={"NS","NA"},X$27={"NS","NA"}),0,IF(X95&lt;=X$27,0,1))</f>
        <v>0</v>
      </c>
      <c r="CS95" s="231" cm="1">
        <f t="array" ref="CS95">IF(OR(Y95={"NS","NA"},Y$27={"NS","NA"}),0,IF(Y95&lt;=Y$27,0,1))</f>
        <v>0</v>
      </c>
      <c r="CT95" s="231" cm="1">
        <f t="array" ref="CT95">IF(OR(Z95={"NS","NA"},Z$27={"NS","NA"}),0,IF(Z95&lt;=Z$27,0,1))</f>
        <v>0</v>
      </c>
      <c r="CU95" s="231" cm="1">
        <f t="array" ref="CU95">IF(OR(AA95={"NS","NA"},AA$27={"NS","NA"}),0,IF(AA95&lt;=AA$27,0,1))</f>
        <v>0</v>
      </c>
      <c r="CV95" s="231" cm="1">
        <f t="array" ref="CV95">IF(OR(AB95={"NS","NA"},AB$27={"NS","NA"}),0,IF(AB95&lt;=AB$27,0,1))</f>
        <v>0</v>
      </c>
      <c r="CW95" s="231" cm="1">
        <f t="array" ref="CW95">IF(OR(AC95={"NS","NA"},AC$27={"NS","NA"}),0,IF(AC95&lt;=AC$27,0,1))</f>
        <v>0</v>
      </c>
      <c r="CX95" s="231" cm="1">
        <f t="array" ref="CX95">IF(OR(AD95={"NS","NA"},AD$27={"NS","NA"}),0,IF(AD95&lt;=AD$27,0,1))</f>
        <v>0</v>
      </c>
      <c r="CY95" cm="1">
        <f t="array" ref="CY95">IF(OR(O95={"NS","NA"},CNGE_2025_M1_Secc10_Sub2!Y114={"NS","NA"}),0,IF(O95&gt;=CNGE_2025_M1_Secc10_Sub2!Y114,0,1))</f>
        <v>0</v>
      </c>
    </row>
    <row r="96" spans="1:103" s="22" customFormat="1" ht="15" customHeight="1">
      <c r="A96" s="220"/>
      <c r="B96" s="223"/>
      <c r="C96" s="263" t="s">
        <v>5021</v>
      </c>
      <c r="D96" s="491" t="s">
        <v>5239</v>
      </c>
      <c r="E96" s="492"/>
      <c r="F96" s="492"/>
      <c r="G96" s="492"/>
      <c r="H96" s="492"/>
      <c r="I96" s="492"/>
      <c r="J96" s="492"/>
      <c r="K96" s="492"/>
      <c r="L96" s="492"/>
      <c r="M96" s="492"/>
      <c r="N96" s="493"/>
      <c r="O96" s="1"/>
      <c r="P96" s="1"/>
      <c r="Q96" s="1"/>
      <c r="R96" s="1"/>
      <c r="S96" s="1"/>
      <c r="T96" s="1"/>
      <c r="U96" s="1"/>
      <c r="V96" s="1"/>
      <c r="W96" s="1"/>
      <c r="X96" s="1"/>
      <c r="Y96" s="1"/>
      <c r="Z96" s="1"/>
      <c r="AA96" s="1"/>
      <c r="AB96" s="1"/>
      <c r="AC96" s="1"/>
      <c r="AD96" s="1"/>
      <c r="AE96"/>
      <c r="AJ96" s="10">
        <f t="shared" ref="AJ96:AJ103" si="20">O96</f>
        <v>0</v>
      </c>
      <c r="AK96" s="11">
        <f t="shared" ref="AK96:AK103" si="21">COUNTIF(S96,"NS") + COUNTIF(W96,"NS") + COUNTIF(AA96,"NS")</f>
        <v>0</v>
      </c>
      <c r="AL96" s="12">
        <f t="shared" ref="AL96:AL103" si="22">SUM(S96,W96,AA96)</f>
        <v>0</v>
      </c>
      <c r="AM96" s="13">
        <f t="shared" ref="AM96:AM103" si="23">IF(OR(AND(AJ96=0, AK96&gt;0),AND(AJ96="NS", AL96&gt;0), AND(AJ96="NS", AK96=0, AL96=0)), 1, IF(OR(AND(AJ96&gt;0, AK96&gt;1,AJ96&gt;AL96), AND(AJ96="NS", AK96=2), AND(AJ96="NS", AL96=0, AK96&gt;0), AJ96=AL96), 0, 1))</f>
        <v>0</v>
      </c>
      <c r="AN96" s="10">
        <f t="shared" ref="AN96:AN103" si="24">P96</f>
        <v>0</v>
      </c>
      <c r="AO96" s="11">
        <f t="shared" ref="AO96:AO103" si="25">COUNTIF(T96,"NS") + COUNTIF(X96,"NS") + COUNTIF(AB96,"NS")</f>
        <v>0</v>
      </c>
      <c r="AP96" s="12">
        <f t="shared" ref="AP96:AP103" si="26">SUM(T96,X96,AB96)</f>
        <v>0</v>
      </c>
      <c r="AQ96" s="13">
        <f t="shared" ref="AQ96:AQ103" si="27">IF(OR(AND(AN96=0, AO96&gt;0),AND(AN96="NS", AP96&gt;0), AND(AN96="NS", AO96=0, AP96=0)), 1, IF(OR(AND(AN96&gt;0, AO96&gt;1,AN96&gt;AP96), AND(AN96="NS", AO96=2), AND(AN96="NS", AP96=0, AO96&gt;0), AN96=AP96), 0, 1))</f>
        <v>0</v>
      </c>
      <c r="AR96" s="10">
        <f t="shared" ref="AR96:AR103" si="28">Q96</f>
        <v>0</v>
      </c>
      <c r="AS96" s="11">
        <f t="shared" ref="AS96:AS103" si="29">COUNTIF(U96,"NS") + COUNTIF(Y96,"NS") + COUNTIF(AC96,"NS")</f>
        <v>0</v>
      </c>
      <c r="AT96" s="12">
        <f t="shared" ref="AT96:AT103" si="30">SUM(U96,Y96,AC96)</f>
        <v>0</v>
      </c>
      <c r="AU96" s="13">
        <f t="shared" ref="AU96:AU103" si="31">IF(OR(AND(AR96=0, AS96&gt;0),AND(AR96="NS", AT96&gt;0), AND(AR96="NS", AS96=0, AT96=0)), 1, IF(OR(AND(AR96&gt;0, AS96&gt;1,AR96&gt;AT96), AND(AR96="NS", AS96=2), AND(AR96="NS", AT96=0, AS96&gt;0), AR96=AT96), 0, 1))</f>
        <v>0</v>
      </c>
      <c r="AV96" s="10">
        <f t="shared" ref="AV96:AV102" si="32">R96</f>
        <v>0</v>
      </c>
      <c r="AW96" s="11">
        <f t="shared" ref="AW96:AW102" si="33">COUNTIF(V96,"NS") + COUNTIF(Z96,"NS") + COUNTIF(AD96,"NS")</f>
        <v>0</v>
      </c>
      <c r="AX96" s="12">
        <f t="shared" ref="AX96:AX102" si="34">SUM(V96,Z96,AD96)</f>
        <v>0</v>
      </c>
      <c r="AY96" s="13">
        <f t="shared" ref="AY96:AY102" si="35">IF(OR(AND(AV96=0, AW96&gt;0),AND(AV96="NS", AX96&gt;0), AND(AV96="NS", AW96=0, AX96=0)), 1, IF(OR(AND(AV96&gt;0, AW96&gt;1,AV96&gt;AX96), AND(AV96="NS", AW96=2), AND(AV96="NS", AX96=0, AW96&gt;0), AV96=AX96), 0, 1))</f>
        <v>0</v>
      </c>
      <c r="AZ96" s="17">
        <f t="shared" ref="AZ96:AZ102" si="36">IF(SUM(AM96,AQ96,AU96,AY96)=0,0,1)</f>
        <v>0</v>
      </c>
      <c r="BA96" s="16" t="str">
        <f>IF(AZ96=0,"",
IF(SUM($AZ$95:AZ96)=1,BB96,
IF($AZ$104&gt;SUM($AZ$95:AZ96),_xlfn.CONCAT(", ",BB96),
IF($AZ$104=SUM($AZ$95:AZ96),_xlfn.CONCAT(" y ",BB96)))))</f>
        <v/>
      </c>
      <c r="BB96" s="262">
        <v>2</v>
      </c>
      <c r="BC96" s="2">
        <f t="shared" ref="BC96:BC103" si="37">O96</f>
        <v>0</v>
      </c>
      <c r="BD96" s="2">
        <f t="shared" ref="BD96:BD103" si="38">COUNTIF(P96:R96,"NS")</f>
        <v>0</v>
      </c>
      <c r="BE96" s="2">
        <f t="shared" ref="BE96:BE103" si="39">SUM(P96:R96)</f>
        <v>0</v>
      </c>
      <c r="BF96" s="2">
        <f t="shared" ref="BF96:BF103" si="40">IF(OR(AND(BC96=0, BD96&gt;0),AND(BC96="NS", BE96&gt;0), AND(BC96="NS", BD96=0, BE96=0)), 1, IF(OR(AND(BC96&gt;0, BD96&gt;1,BC96&gt;BE96), AND(BC96="NS", BD96=2), AND(BC96="NS", BE96=0, BD96&gt;0), BC96=BE96), 0, 1))</f>
        <v>0</v>
      </c>
      <c r="BG96" s="2">
        <f t="shared" ref="BG96:BG103" si="41">S96</f>
        <v>0</v>
      </c>
      <c r="BH96" s="2">
        <f t="shared" ref="BH96:BH103" si="42">COUNTIF(T96:V96,"NS")</f>
        <v>0</v>
      </c>
      <c r="BI96" s="2">
        <f t="shared" ref="BI96:BI103" si="43">SUM(T96:V96)</f>
        <v>0</v>
      </c>
      <c r="BJ96" s="2">
        <f t="shared" ref="BJ96:BJ103" si="44">IF(OR(AND(BG96=0, BH96&gt;0),AND(BG96="NS", BI96&gt;0), AND(BG96="NS", BH96=0, BI96=0)), 1, IF(OR(AND(BG96&gt;0, BH96&gt;1,BG96&gt;BI96), AND(BG96="NS", BH96=2), AND(BG96="NS", BI96=0, BH96&gt;0), BG96=BI96), 0, 1))</f>
        <v>0</v>
      </c>
      <c r="BK96" s="2">
        <f t="shared" ref="BK96:BK103" si="45">W96</f>
        <v>0</v>
      </c>
      <c r="BL96" s="2">
        <f t="shared" ref="BL96:BL103" si="46">COUNTIF(X96:Z96,"NS")</f>
        <v>0</v>
      </c>
      <c r="BM96" s="2">
        <f t="shared" ref="BM96:BM103" si="47">SUM(X96:Z96)</f>
        <v>0</v>
      </c>
      <c r="BN96" s="2">
        <f t="shared" ref="BN96:BN103" si="48">IF(OR(AND(BK96=0, BL96&gt;0),AND(BK96="NS", BM96&gt;0), AND(BK96="NS", BL96=0, BM96=0)), 1, IF(OR(AND(BK96&gt;0, BL96&gt;1,BK96&gt;BM96), AND(BK96="NS", BL96=2), AND(BK96="NS", BM96=0, BL96&gt;0), BK96=BM96), 0, 1))</f>
        <v>0</v>
      </c>
      <c r="BO96" s="2">
        <f t="shared" ref="BO96:BO102" si="49">AA96</f>
        <v>0</v>
      </c>
      <c r="BP96" s="2">
        <f t="shared" ref="BP96:BP102" si="50">COUNTIF(AB96:AD96,"NS")</f>
        <v>0</v>
      </c>
      <c r="BQ96" s="2">
        <f t="shared" ref="BQ96:BQ102" si="51">SUM(AB96:AD96)</f>
        <v>0</v>
      </c>
      <c r="BR96" s="2">
        <f t="shared" ref="BR96:BR102" si="52">IF(OR(AND(BO96=0, BP96&gt;0),AND(BO96="NS", BQ96&gt;0), AND(BO96="NS", BP96=0, BQ96=0)), 1, IF(OR(AND(BO96&gt;0, BP96&gt;1,BO96&gt;BQ96), AND(BO96="NS", BP96=2), AND(BO96="NS", BQ96=0, BP96&gt;0), BO96=BQ96), 0, 1))</f>
        <v>0</v>
      </c>
      <c r="CH96" s="234">
        <f>SUM(BS95:CH95)</f>
        <v>0</v>
      </c>
      <c r="CI96" s="231" cm="1">
        <f t="array" ref="CI96">IF(OR(O96={"NS","NA"},O$27={"NS","NA"}),0,IF(O96&lt;=O$27,0,1))</f>
        <v>0</v>
      </c>
      <c r="CJ96" s="231" cm="1">
        <f t="array" ref="CJ96">IF(OR(P96={"NS","NA"},P$27={"NS","NA"}),0,IF(P96&lt;=P$27,0,1))</f>
        <v>0</v>
      </c>
      <c r="CK96" s="231" cm="1">
        <f t="array" ref="CK96">IF(OR(Q96={"NS","NA"},Q$27={"NS","NA"}),0,IF(Q96&lt;=Q$27,0,1))</f>
        <v>0</v>
      </c>
      <c r="CL96" s="231" cm="1">
        <f t="array" ref="CL96">IF(OR(R96={"NS","NA"},R$27={"NS","NA"}),0,IF(R96&lt;=R$27,0,1))</f>
        <v>0</v>
      </c>
      <c r="CM96" s="231" cm="1">
        <f t="array" ref="CM96">IF(OR(S96={"NS","NA"},S$27={"NS","NA"}),0,IF(S96&lt;=S$27,0,1))</f>
        <v>0</v>
      </c>
      <c r="CN96" s="231" cm="1">
        <f t="array" ref="CN96">IF(OR(T96={"NS","NA"},T$27={"NS","NA"}),0,IF(T96&lt;=T$27,0,1))</f>
        <v>0</v>
      </c>
      <c r="CO96" s="231" cm="1">
        <f t="array" ref="CO96">IF(OR(U96={"NS","NA"},U$27={"NS","NA"}),0,IF(U96&lt;=U$27,0,1))</f>
        <v>0</v>
      </c>
      <c r="CP96" s="231" cm="1">
        <f t="array" ref="CP96">IF(OR(V96={"NS","NA"},V$27={"NS","NA"}),0,IF(V96&lt;=V$27,0,1))</f>
        <v>0</v>
      </c>
      <c r="CQ96" s="231" cm="1">
        <f t="array" ref="CQ96">IF(OR(W96={"NS","NA"},W$27={"NS","NA"}),0,IF(W96&lt;=W$27,0,1))</f>
        <v>0</v>
      </c>
      <c r="CR96" s="231" cm="1">
        <f t="array" ref="CR96">IF(OR(X96={"NS","NA"},X$27={"NS","NA"}),0,IF(X96&lt;=X$27,0,1))</f>
        <v>0</v>
      </c>
      <c r="CS96" s="231" cm="1">
        <f t="array" ref="CS96">IF(OR(Y96={"NS","NA"},Y$27={"NS","NA"}),0,IF(Y96&lt;=Y$27,0,1))</f>
        <v>0</v>
      </c>
      <c r="CT96" s="231" cm="1">
        <f t="array" ref="CT96">IF(OR(Z96={"NS","NA"},Z$27={"NS","NA"}),0,IF(Z96&lt;=Z$27,0,1))</f>
        <v>0</v>
      </c>
      <c r="CU96" s="231" cm="1">
        <f t="array" ref="CU96">IF(OR(AA96={"NS","NA"},AA$27={"NS","NA"}),0,IF(AA96&lt;=AA$27,0,1))</f>
        <v>0</v>
      </c>
      <c r="CV96" s="231" cm="1">
        <f t="array" ref="CV96">IF(OR(AB96={"NS","NA"},AB$27={"NS","NA"}),0,IF(AB96&lt;=AB$27,0,1))</f>
        <v>0</v>
      </c>
      <c r="CW96" s="231" cm="1">
        <f t="array" ref="CW96">IF(OR(AC96={"NS","NA"},AC$27={"NS","NA"}),0,IF(AC96&lt;=AC$27,0,1))</f>
        <v>0</v>
      </c>
      <c r="CX96" s="231" cm="1">
        <f t="array" ref="CX96">IF(OR(AD96={"NS","NA"},AD$27={"NS","NA"}),0,IF(AD96&lt;=AD$27,0,1))</f>
        <v>0</v>
      </c>
      <c r="CY96" cm="1">
        <f t="array" ref="CY96">IF(OR(O96={"NS","NA"},CNGE_2025_M1_Secc10_Sub2!Y115={"NS","NA"}),0,IF(O96&gt;=CNGE_2025_M1_Secc10_Sub2!Y115,0,1))</f>
        <v>0</v>
      </c>
    </row>
    <row r="97" spans="1:103" s="22" customFormat="1" ht="15" customHeight="1">
      <c r="A97" s="220"/>
      <c r="B97" s="223"/>
      <c r="C97" s="263" t="s">
        <v>5023</v>
      </c>
      <c r="D97" s="491" t="s">
        <v>5240</v>
      </c>
      <c r="E97" s="492"/>
      <c r="F97" s="492"/>
      <c r="G97" s="492"/>
      <c r="H97" s="492"/>
      <c r="I97" s="492"/>
      <c r="J97" s="492"/>
      <c r="K97" s="492"/>
      <c r="L97" s="492"/>
      <c r="M97" s="492"/>
      <c r="N97" s="493"/>
      <c r="O97" s="1"/>
      <c r="P97" s="1"/>
      <c r="Q97" s="1"/>
      <c r="R97" s="1"/>
      <c r="S97" s="1"/>
      <c r="T97" s="1"/>
      <c r="U97" s="1"/>
      <c r="V97" s="1"/>
      <c r="W97" s="1"/>
      <c r="X97" s="1"/>
      <c r="Y97" s="1"/>
      <c r="Z97" s="1"/>
      <c r="AA97" s="1"/>
      <c r="AB97" s="1"/>
      <c r="AC97" s="1"/>
      <c r="AD97" s="1"/>
      <c r="AE97"/>
      <c r="AJ97" s="10">
        <f t="shared" si="20"/>
        <v>0</v>
      </c>
      <c r="AK97" s="11">
        <f t="shared" si="21"/>
        <v>0</v>
      </c>
      <c r="AL97" s="12">
        <f t="shared" si="22"/>
        <v>0</v>
      </c>
      <c r="AM97" s="13">
        <f t="shared" si="23"/>
        <v>0</v>
      </c>
      <c r="AN97" s="10">
        <f t="shared" si="24"/>
        <v>0</v>
      </c>
      <c r="AO97" s="11">
        <f t="shared" si="25"/>
        <v>0</v>
      </c>
      <c r="AP97" s="12">
        <f t="shared" si="26"/>
        <v>0</v>
      </c>
      <c r="AQ97" s="13">
        <f t="shared" si="27"/>
        <v>0</v>
      </c>
      <c r="AR97" s="10">
        <f t="shared" si="28"/>
        <v>0</v>
      </c>
      <c r="AS97" s="11">
        <f t="shared" si="29"/>
        <v>0</v>
      </c>
      <c r="AT97" s="12">
        <f t="shared" si="30"/>
        <v>0</v>
      </c>
      <c r="AU97" s="13">
        <f t="shared" si="31"/>
        <v>0</v>
      </c>
      <c r="AV97" s="10">
        <f t="shared" si="32"/>
        <v>0</v>
      </c>
      <c r="AW97" s="11">
        <f t="shared" si="33"/>
        <v>0</v>
      </c>
      <c r="AX97" s="12">
        <f t="shared" si="34"/>
        <v>0</v>
      </c>
      <c r="AY97" s="13">
        <f t="shared" si="35"/>
        <v>0</v>
      </c>
      <c r="AZ97" s="17">
        <f t="shared" si="36"/>
        <v>0</v>
      </c>
      <c r="BA97" s="16" t="str">
        <f>IF(AZ97=0,"",
IF(SUM($AZ$95:AZ97)=1,BB97,
IF($AZ$104&gt;SUM($AZ$95:AZ97),_xlfn.CONCAT(", ",BB97),
IF($AZ$104=SUM($AZ$95:AZ97),_xlfn.CONCAT(" y ",BB97)))))</f>
        <v/>
      </c>
      <c r="BB97" s="262">
        <v>3</v>
      </c>
      <c r="BC97" s="2">
        <f t="shared" si="37"/>
        <v>0</v>
      </c>
      <c r="BD97" s="2">
        <f t="shared" si="38"/>
        <v>0</v>
      </c>
      <c r="BE97" s="2">
        <f t="shared" si="39"/>
        <v>0</v>
      </c>
      <c r="BF97" s="2">
        <f t="shared" si="40"/>
        <v>0</v>
      </c>
      <c r="BG97" s="2">
        <f t="shared" si="41"/>
        <v>0</v>
      </c>
      <c r="BH97" s="2">
        <f t="shared" si="42"/>
        <v>0</v>
      </c>
      <c r="BI97" s="2">
        <f t="shared" si="43"/>
        <v>0</v>
      </c>
      <c r="BJ97" s="2">
        <f t="shared" si="44"/>
        <v>0</v>
      </c>
      <c r="BK97" s="2">
        <f t="shared" si="45"/>
        <v>0</v>
      </c>
      <c r="BL97" s="2">
        <f t="shared" si="46"/>
        <v>0</v>
      </c>
      <c r="BM97" s="2">
        <f t="shared" si="47"/>
        <v>0</v>
      </c>
      <c r="BN97" s="2">
        <f t="shared" si="48"/>
        <v>0</v>
      </c>
      <c r="BO97" s="2">
        <f t="shared" si="49"/>
        <v>0</v>
      </c>
      <c r="BP97" s="2">
        <f t="shared" si="50"/>
        <v>0</v>
      </c>
      <c r="BQ97" s="2">
        <f t="shared" si="51"/>
        <v>0</v>
      </c>
      <c r="BR97" s="2">
        <f t="shared" si="52"/>
        <v>0</v>
      </c>
      <c r="CI97" s="231" cm="1">
        <f t="array" ref="CI97">IF(OR(O97={"NS","NA"},O$27={"NS","NA"}),0,IF(O97&lt;=O$27,0,1))</f>
        <v>0</v>
      </c>
      <c r="CJ97" s="231" cm="1">
        <f t="array" ref="CJ97">IF(OR(P97={"NS","NA"},P$27={"NS","NA"}),0,IF(P97&lt;=P$27,0,1))</f>
        <v>0</v>
      </c>
      <c r="CK97" s="231" cm="1">
        <f t="array" ref="CK97">IF(OR(Q97={"NS","NA"},Q$27={"NS","NA"}),0,IF(Q97&lt;=Q$27,0,1))</f>
        <v>0</v>
      </c>
      <c r="CL97" s="231" cm="1">
        <f t="array" ref="CL97">IF(OR(R97={"NS","NA"},R$27={"NS","NA"}),0,IF(R97&lt;=R$27,0,1))</f>
        <v>0</v>
      </c>
      <c r="CM97" s="231" cm="1">
        <f t="array" ref="CM97">IF(OR(S97={"NS","NA"},S$27={"NS","NA"}),0,IF(S97&lt;=S$27,0,1))</f>
        <v>0</v>
      </c>
      <c r="CN97" s="231" cm="1">
        <f t="array" ref="CN97">IF(OR(T97={"NS","NA"},T$27={"NS","NA"}),0,IF(T97&lt;=T$27,0,1))</f>
        <v>0</v>
      </c>
      <c r="CO97" s="231" cm="1">
        <f t="array" ref="CO97">IF(OR(U97={"NS","NA"},U$27={"NS","NA"}),0,IF(U97&lt;=U$27,0,1))</f>
        <v>0</v>
      </c>
      <c r="CP97" s="231" cm="1">
        <f t="array" ref="CP97">IF(OR(V97={"NS","NA"},V$27={"NS","NA"}),0,IF(V97&lt;=V$27,0,1))</f>
        <v>0</v>
      </c>
      <c r="CQ97" s="231" cm="1">
        <f t="array" ref="CQ97">IF(OR(W97={"NS","NA"},W$27={"NS","NA"}),0,IF(W97&lt;=W$27,0,1))</f>
        <v>0</v>
      </c>
      <c r="CR97" s="231" cm="1">
        <f t="array" ref="CR97">IF(OR(X97={"NS","NA"},X$27={"NS","NA"}),0,IF(X97&lt;=X$27,0,1))</f>
        <v>0</v>
      </c>
      <c r="CS97" s="231" cm="1">
        <f t="array" ref="CS97">IF(OR(Y97={"NS","NA"},Y$27={"NS","NA"}),0,IF(Y97&lt;=Y$27,0,1))</f>
        <v>0</v>
      </c>
      <c r="CT97" s="231" cm="1">
        <f t="array" ref="CT97">IF(OR(Z97={"NS","NA"},Z$27={"NS","NA"}),0,IF(Z97&lt;=Z$27,0,1))</f>
        <v>0</v>
      </c>
      <c r="CU97" s="231" cm="1">
        <f t="array" ref="CU97">IF(OR(AA97={"NS","NA"},AA$27={"NS","NA"}),0,IF(AA97&lt;=AA$27,0,1))</f>
        <v>0</v>
      </c>
      <c r="CV97" s="231" cm="1">
        <f t="array" ref="CV97">IF(OR(AB97={"NS","NA"},AB$27={"NS","NA"}),0,IF(AB97&lt;=AB$27,0,1))</f>
        <v>0</v>
      </c>
      <c r="CW97" s="231" cm="1">
        <f t="array" ref="CW97">IF(OR(AC97={"NS","NA"},AC$27={"NS","NA"}),0,IF(AC97&lt;=AC$27,0,1))</f>
        <v>0</v>
      </c>
      <c r="CX97" s="231" cm="1">
        <f t="array" ref="CX97">IF(OR(AD97={"NS","NA"},AD$27={"NS","NA"}),0,IF(AD97&lt;=AD$27,0,1))</f>
        <v>0</v>
      </c>
      <c r="CY97" cm="1">
        <f t="array" ref="CY97">IF(OR(O97={"NS","NA"},CNGE_2025_M1_Secc10_Sub2!Y116={"NS","NA"}),0,IF(O97&gt;=CNGE_2025_M1_Secc10_Sub2!Y116,0,1))</f>
        <v>0</v>
      </c>
    </row>
    <row r="98" spans="1:103" s="22" customFormat="1" ht="15" customHeight="1">
      <c r="A98" s="220"/>
      <c r="B98" s="223"/>
      <c r="C98" s="263" t="s">
        <v>5025</v>
      </c>
      <c r="D98" s="491" t="s">
        <v>5241</v>
      </c>
      <c r="E98" s="492"/>
      <c r="F98" s="492"/>
      <c r="G98" s="492"/>
      <c r="H98" s="492"/>
      <c r="I98" s="492"/>
      <c r="J98" s="492"/>
      <c r="K98" s="492"/>
      <c r="L98" s="492"/>
      <c r="M98" s="492"/>
      <c r="N98" s="493"/>
      <c r="O98" s="1"/>
      <c r="P98" s="1"/>
      <c r="Q98" s="1"/>
      <c r="R98" s="1"/>
      <c r="S98" s="1"/>
      <c r="T98" s="1"/>
      <c r="U98" s="1"/>
      <c r="V98" s="1"/>
      <c r="W98" s="1"/>
      <c r="X98" s="1"/>
      <c r="Y98" s="1"/>
      <c r="Z98" s="1"/>
      <c r="AA98" s="1"/>
      <c r="AB98" s="1"/>
      <c r="AC98" s="1"/>
      <c r="AD98" s="1"/>
      <c r="AE98"/>
      <c r="AJ98" s="10">
        <f t="shared" si="20"/>
        <v>0</v>
      </c>
      <c r="AK98" s="11">
        <f t="shared" si="21"/>
        <v>0</v>
      </c>
      <c r="AL98" s="12">
        <f t="shared" si="22"/>
        <v>0</v>
      </c>
      <c r="AM98" s="13">
        <f t="shared" si="23"/>
        <v>0</v>
      </c>
      <c r="AN98" s="10">
        <f t="shared" si="24"/>
        <v>0</v>
      </c>
      <c r="AO98" s="11">
        <f t="shared" si="25"/>
        <v>0</v>
      </c>
      <c r="AP98" s="12">
        <f t="shared" si="26"/>
        <v>0</v>
      </c>
      <c r="AQ98" s="13">
        <f t="shared" si="27"/>
        <v>0</v>
      </c>
      <c r="AR98" s="10">
        <f t="shared" si="28"/>
        <v>0</v>
      </c>
      <c r="AS98" s="11">
        <f t="shared" si="29"/>
        <v>0</v>
      </c>
      <c r="AT98" s="12">
        <f t="shared" si="30"/>
        <v>0</v>
      </c>
      <c r="AU98" s="13">
        <f t="shared" si="31"/>
        <v>0</v>
      </c>
      <c r="AV98" s="10">
        <f t="shared" si="32"/>
        <v>0</v>
      </c>
      <c r="AW98" s="11">
        <f t="shared" si="33"/>
        <v>0</v>
      </c>
      <c r="AX98" s="12">
        <f t="shared" si="34"/>
        <v>0</v>
      </c>
      <c r="AY98" s="13">
        <f t="shared" si="35"/>
        <v>0</v>
      </c>
      <c r="AZ98" s="17">
        <f t="shared" si="36"/>
        <v>0</v>
      </c>
      <c r="BA98" s="16" t="str">
        <f>IF(AZ98=0,"",
IF(SUM($AZ$95:AZ98)=1,BB98,
IF($AZ$104&gt;SUM($AZ$95:AZ98),_xlfn.CONCAT(", ",BB98),
IF($AZ$104=SUM($AZ$95:AZ98),_xlfn.CONCAT(" y ",BB98)))))</f>
        <v/>
      </c>
      <c r="BB98" s="262">
        <v>4</v>
      </c>
      <c r="BC98" s="2">
        <f t="shared" si="37"/>
        <v>0</v>
      </c>
      <c r="BD98" s="2">
        <f t="shared" si="38"/>
        <v>0</v>
      </c>
      <c r="BE98" s="2">
        <f t="shared" si="39"/>
        <v>0</v>
      </c>
      <c r="BF98" s="2">
        <f t="shared" si="40"/>
        <v>0</v>
      </c>
      <c r="BG98" s="2">
        <f t="shared" si="41"/>
        <v>0</v>
      </c>
      <c r="BH98" s="2">
        <f t="shared" si="42"/>
        <v>0</v>
      </c>
      <c r="BI98" s="2">
        <f t="shared" si="43"/>
        <v>0</v>
      </c>
      <c r="BJ98" s="2">
        <f t="shared" si="44"/>
        <v>0</v>
      </c>
      <c r="BK98" s="2">
        <f t="shared" si="45"/>
        <v>0</v>
      </c>
      <c r="BL98" s="2">
        <f t="shared" si="46"/>
        <v>0</v>
      </c>
      <c r="BM98" s="2">
        <f t="shared" si="47"/>
        <v>0</v>
      </c>
      <c r="BN98" s="2">
        <f t="shared" si="48"/>
        <v>0</v>
      </c>
      <c r="BO98" s="2">
        <f t="shared" si="49"/>
        <v>0</v>
      </c>
      <c r="BP98" s="2">
        <f t="shared" si="50"/>
        <v>0</v>
      </c>
      <c r="BQ98" s="2">
        <f t="shared" si="51"/>
        <v>0</v>
      </c>
      <c r="BR98" s="2">
        <f t="shared" si="52"/>
        <v>0</v>
      </c>
      <c r="CI98" s="231" cm="1">
        <f t="array" ref="CI98">IF(OR(O98={"NS","NA"},O$27={"NS","NA"}),0,IF(O98&lt;=O$27,0,1))</f>
        <v>0</v>
      </c>
      <c r="CJ98" s="231" cm="1">
        <f t="array" ref="CJ98">IF(OR(P98={"NS","NA"},P$27={"NS","NA"}),0,IF(P98&lt;=P$27,0,1))</f>
        <v>0</v>
      </c>
      <c r="CK98" s="231" cm="1">
        <f t="array" ref="CK98">IF(OR(Q98={"NS","NA"},Q$27={"NS","NA"}),0,IF(Q98&lt;=Q$27,0,1))</f>
        <v>0</v>
      </c>
      <c r="CL98" s="231" cm="1">
        <f t="array" ref="CL98">IF(OR(R98={"NS","NA"},R$27={"NS","NA"}),0,IF(R98&lt;=R$27,0,1))</f>
        <v>0</v>
      </c>
      <c r="CM98" s="231" cm="1">
        <f t="array" ref="CM98">IF(OR(S98={"NS","NA"},S$27={"NS","NA"}),0,IF(S98&lt;=S$27,0,1))</f>
        <v>0</v>
      </c>
      <c r="CN98" s="231" cm="1">
        <f t="array" ref="CN98">IF(OR(T98={"NS","NA"},T$27={"NS","NA"}),0,IF(T98&lt;=T$27,0,1))</f>
        <v>0</v>
      </c>
      <c r="CO98" s="231" cm="1">
        <f t="array" ref="CO98">IF(OR(U98={"NS","NA"},U$27={"NS","NA"}),0,IF(U98&lt;=U$27,0,1))</f>
        <v>0</v>
      </c>
      <c r="CP98" s="231" cm="1">
        <f t="array" ref="CP98">IF(OR(V98={"NS","NA"},V$27={"NS","NA"}),0,IF(V98&lt;=V$27,0,1))</f>
        <v>0</v>
      </c>
      <c r="CQ98" s="231" cm="1">
        <f t="array" ref="CQ98">IF(OR(W98={"NS","NA"},W$27={"NS","NA"}),0,IF(W98&lt;=W$27,0,1))</f>
        <v>0</v>
      </c>
      <c r="CR98" s="231" cm="1">
        <f t="array" ref="CR98">IF(OR(X98={"NS","NA"},X$27={"NS","NA"}),0,IF(X98&lt;=X$27,0,1))</f>
        <v>0</v>
      </c>
      <c r="CS98" s="231" cm="1">
        <f t="array" ref="CS98">IF(OR(Y98={"NS","NA"},Y$27={"NS","NA"}),0,IF(Y98&lt;=Y$27,0,1))</f>
        <v>0</v>
      </c>
      <c r="CT98" s="231" cm="1">
        <f t="array" ref="CT98">IF(OR(Z98={"NS","NA"},Z$27={"NS","NA"}),0,IF(Z98&lt;=Z$27,0,1))</f>
        <v>0</v>
      </c>
      <c r="CU98" s="231" cm="1">
        <f t="array" ref="CU98">IF(OR(AA98={"NS","NA"},AA$27={"NS","NA"}),0,IF(AA98&lt;=AA$27,0,1))</f>
        <v>0</v>
      </c>
      <c r="CV98" s="231" cm="1">
        <f t="array" ref="CV98">IF(OR(AB98={"NS","NA"},AB$27={"NS","NA"}),0,IF(AB98&lt;=AB$27,0,1))</f>
        <v>0</v>
      </c>
      <c r="CW98" s="231" cm="1">
        <f t="array" ref="CW98">IF(OR(AC98={"NS","NA"},AC$27={"NS","NA"}),0,IF(AC98&lt;=AC$27,0,1))</f>
        <v>0</v>
      </c>
      <c r="CX98" s="231" cm="1">
        <f t="array" ref="CX98">IF(OR(AD98={"NS","NA"},AD$27={"NS","NA"}),0,IF(AD98&lt;=AD$27,0,1))</f>
        <v>0</v>
      </c>
      <c r="CY98" cm="1">
        <f t="array" ref="CY98">IF(OR(O98={"NS","NA"},CNGE_2025_M1_Secc10_Sub2!Y117={"NS","NA"}),0,IF(O98&gt;=CNGE_2025_M1_Secc10_Sub2!Y117,0,1))</f>
        <v>0</v>
      </c>
    </row>
    <row r="99" spans="1:103" s="22" customFormat="1" ht="15" customHeight="1">
      <c r="A99" s="220"/>
      <c r="B99" s="223"/>
      <c r="C99" s="263" t="s">
        <v>5027</v>
      </c>
      <c r="D99" s="491" t="s">
        <v>5242</v>
      </c>
      <c r="E99" s="492"/>
      <c r="F99" s="492"/>
      <c r="G99" s="492"/>
      <c r="H99" s="492"/>
      <c r="I99" s="492"/>
      <c r="J99" s="492"/>
      <c r="K99" s="492"/>
      <c r="L99" s="492"/>
      <c r="M99" s="492"/>
      <c r="N99" s="493"/>
      <c r="O99" s="1"/>
      <c r="P99" s="1"/>
      <c r="Q99" s="1"/>
      <c r="R99" s="1"/>
      <c r="S99" s="1"/>
      <c r="T99" s="1"/>
      <c r="U99" s="1"/>
      <c r="V99" s="1"/>
      <c r="W99" s="1"/>
      <c r="X99" s="1"/>
      <c r="Y99" s="1"/>
      <c r="Z99" s="1"/>
      <c r="AA99" s="1"/>
      <c r="AB99" s="1"/>
      <c r="AC99" s="1"/>
      <c r="AD99" s="1"/>
      <c r="AE99"/>
      <c r="AJ99" s="10">
        <f t="shared" si="20"/>
        <v>0</v>
      </c>
      <c r="AK99" s="11">
        <f t="shared" si="21"/>
        <v>0</v>
      </c>
      <c r="AL99" s="12">
        <f t="shared" si="22"/>
        <v>0</v>
      </c>
      <c r="AM99" s="13">
        <f t="shared" si="23"/>
        <v>0</v>
      </c>
      <c r="AN99" s="10">
        <f t="shared" si="24"/>
        <v>0</v>
      </c>
      <c r="AO99" s="11">
        <f t="shared" si="25"/>
        <v>0</v>
      </c>
      <c r="AP99" s="12">
        <f t="shared" si="26"/>
        <v>0</v>
      </c>
      <c r="AQ99" s="13">
        <f t="shared" si="27"/>
        <v>0</v>
      </c>
      <c r="AR99" s="10">
        <f t="shared" si="28"/>
        <v>0</v>
      </c>
      <c r="AS99" s="11">
        <f t="shared" si="29"/>
        <v>0</v>
      </c>
      <c r="AT99" s="12">
        <f t="shared" si="30"/>
        <v>0</v>
      </c>
      <c r="AU99" s="13">
        <f t="shared" si="31"/>
        <v>0</v>
      </c>
      <c r="AV99" s="10">
        <f t="shared" si="32"/>
        <v>0</v>
      </c>
      <c r="AW99" s="11">
        <f t="shared" si="33"/>
        <v>0</v>
      </c>
      <c r="AX99" s="12">
        <f t="shared" si="34"/>
        <v>0</v>
      </c>
      <c r="AY99" s="13">
        <f t="shared" si="35"/>
        <v>0</v>
      </c>
      <c r="AZ99" s="17">
        <f t="shared" si="36"/>
        <v>0</v>
      </c>
      <c r="BA99" s="16" t="str">
        <f>IF(AZ99=0,"",
IF(SUM($AZ$95:AZ99)=1,BB99,
IF($AZ$104&gt;SUM($AZ$95:AZ99),_xlfn.CONCAT(", ",BB99),
IF($AZ$104=SUM($AZ$95:AZ99),_xlfn.CONCAT(" y ",BB99)))))</f>
        <v/>
      </c>
      <c r="BB99" s="262">
        <v>5</v>
      </c>
      <c r="BC99" s="2">
        <f t="shared" si="37"/>
        <v>0</v>
      </c>
      <c r="BD99" s="2">
        <f t="shared" si="38"/>
        <v>0</v>
      </c>
      <c r="BE99" s="2">
        <f t="shared" si="39"/>
        <v>0</v>
      </c>
      <c r="BF99" s="2">
        <f t="shared" si="40"/>
        <v>0</v>
      </c>
      <c r="BG99" s="2">
        <f t="shared" si="41"/>
        <v>0</v>
      </c>
      <c r="BH99" s="2">
        <f t="shared" si="42"/>
        <v>0</v>
      </c>
      <c r="BI99" s="2">
        <f t="shared" si="43"/>
        <v>0</v>
      </c>
      <c r="BJ99" s="2">
        <f t="shared" si="44"/>
        <v>0</v>
      </c>
      <c r="BK99" s="2">
        <f t="shared" si="45"/>
        <v>0</v>
      </c>
      <c r="BL99" s="2">
        <f t="shared" si="46"/>
        <v>0</v>
      </c>
      <c r="BM99" s="2">
        <f t="shared" si="47"/>
        <v>0</v>
      </c>
      <c r="BN99" s="2">
        <f t="shared" si="48"/>
        <v>0</v>
      </c>
      <c r="BO99" s="2">
        <f t="shared" si="49"/>
        <v>0</v>
      </c>
      <c r="BP99" s="2">
        <f t="shared" si="50"/>
        <v>0</v>
      </c>
      <c r="BQ99" s="2">
        <f t="shared" si="51"/>
        <v>0</v>
      </c>
      <c r="BR99" s="2">
        <f t="shared" si="52"/>
        <v>0</v>
      </c>
      <c r="CI99" s="231" cm="1">
        <f t="array" ref="CI99">IF(OR(O99={"NS","NA"},O$27={"NS","NA"}),0,IF(O99&lt;=O$27,0,1))</f>
        <v>0</v>
      </c>
      <c r="CJ99" s="231" cm="1">
        <f t="array" ref="CJ99">IF(OR(P99={"NS","NA"},P$27={"NS","NA"}),0,IF(P99&lt;=P$27,0,1))</f>
        <v>0</v>
      </c>
      <c r="CK99" s="231" cm="1">
        <f t="array" ref="CK99">IF(OR(Q99={"NS","NA"},Q$27={"NS","NA"}),0,IF(Q99&lt;=Q$27,0,1))</f>
        <v>0</v>
      </c>
      <c r="CL99" s="231" cm="1">
        <f t="array" ref="CL99">IF(OR(R99={"NS","NA"},R$27={"NS","NA"}),0,IF(R99&lt;=R$27,0,1))</f>
        <v>0</v>
      </c>
      <c r="CM99" s="231" cm="1">
        <f t="array" ref="CM99">IF(OR(S99={"NS","NA"},S$27={"NS","NA"}),0,IF(S99&lt;=S$27,0,1))</f>
        <v>0</v>
      </c>
      <c r="CN99" s="231" cm="1">
        <f t="array" ref="CN99">IF(OR(T99={"NS","NA"},T$27={"NS","NA"}),0,IF(T99&lt;=T$27,0,1))</f>
        <v>0</v>
      </c>
      <c r="CO99" s="231" cm="1">
        <f t="array" ref="CO99">IF(OR(U99={"NS","NA"},U$27={"NS","NA"}),0,IF(U99&lt;=U$27,0,1))</f>
        <v>0</v>
      </c>
      <c r="CP99" s="231" cm="1">
        <f t="array" ref="CP99">IF(OR(V99={"NS","NA"},V$27={"NS","NA"}),0,IF(V99&lt;=V$27,0,1))</f>
        <v>0</v>
      </c>
      <c r="CQ99" s="231" cm="1">
        <f t="array" ref="CQ99">IF(OR(W99={"NS","NA"},W$27={"NS","NA"}),0,IF(W99&lt;=W$27,0,1))</f>
        <v>0</v>
      </c>
      <c r="CR99" s="231" cm="1">
        <f t="array" ref="CR99">IF(OR(X99={"NS","NA"},X$27={"NS","NA"}),0,IF(X99&lt;=X$27,0,1))</f>
        <v>0</v>
      </c>
      <c r="CS99" s="231" cm="1">
        <f t="array" ref="CS99">IF(OR(Y99={"NS","NA"},Y$27={"NS","NA"}),0,IF(Y99&lt;=Y$27,0,1))</f>
        <v>0</v>
      </c>
      <c r="CT99" s="231" cm="1">
        <f t="array" ref="CT99">IF(OR(Z99={"NS","NA"},Z$27={"NS","NA"}),0,IF(Z99&lt;=Z$27,0,1))</f>
        <v>0</v>
      </c>
      <c r="CU99" s="231" cm="1">
        <f t="array" ref="CU99">IF(OR(AA99={"NS","NA"},AA$27={"NS","NA"}),0,IF(AA99&lt;=AA$27,0,1))</f>
        <v>0</v>
      </c>
      <c r="CV99" s="231" cm="1">
        <f t="array" ref="CV99">IF(OR(AB99={"NS","NA"},AB$27={"NS","NA"}),0,IF(AB99&lt;=AB$27,0,1))</f>
        <v>0</v>
      </c>
      <c r="CW99" s="231" cm="1">
        <f t="array" ref="CW99">IF(OR(AC99={"NS","NA"},AC$27={"NS","NA"}),0,IF(AC99&lt;=AC$27,0,1))</f>
        <v>0</v>
      </c>
      <c r="CX99" s="231" cm="1">
        <f t="array" ref="CX99">IF(OR(AD99={"NS","NA"},AD$27={"NS","NA"}),0,IF(AD99&lt;=AD$27,0,1))</f>
        <v>0</v>
      </c>
      <c r="CY99" cm="1">
        <f t="array" ref="CY99">IF(OR(O99={"NS","NA"},CNGE_2025_M1_Secc10_Sub2!Y118={"NS","NA"}),0,IF(O99&gt;=CNGE_2025_M1_Secc10_Sub2!Y118,0,1))</f>
        <v>0</v>
      </c>
    </row>
    <row r="100" spans="1:103" s="22" customFormat="1" ht="15" customHeight="1">
      <c r="A100" s="220"/>
      <c r="B100" s="223"/>
      <c r="C100" s="263" t="s">
        <v>5029</v>
      </c>
      <c r="D100" s="491" t="s">
        <v>5243</v>
      </c>
      <c r="E100" s="492"/>
      <c r="F100" s="492"/>
      <c r="G100" s="492"/>
      <c r="H100" s="492"/>
      <c r="I100" s="492"/>
      <c r="J100" s="492"/>
      <c r="K100" s="492"/>
      <c r="L100" s="492"/>
      <c r="M100" s="492"/>
      <c r="N100" s="493"/>
      <c r="O100" s="1"/>
      <c r="P100" s="1"/>
      <c r="Q100" s="1"/>
      <c r="R100" s="1"/>
      <c r="S100" s="1"/>
      <c r="T100" s="1"/>
      <c r="U100" s="1"/>
      <c r="V100" s="1"/>
      <c r="W100" s="1"/>
      <c r="X100" s="1"/>
      <c r="Y100" s="1"/>
      <c r="Z100" s="1"/>
      <c r="AA100" s="1"/>
      <c r="AB100" s="1"/>
      <c r="AC100" s="1"/>
      <c r="AD100" s="1"/>
      <c r="AE100"/>
      <c r="AJ100" s="10">
        <f t="shared" si="20"/>
        <v>0</v>
      </c>
      <c r="AK100" s="11">
        <f t="shared" si="21"/>
        <v>0</v>
      </c>
      <c r="AL100" s="12">
        <f t="shared" si="22"/>
        <v>0</v>
      </c>
      <c r="AM100" s="13">
        <f t="shared" si="23"/>
        <v>0</v>
      </c>
      <c r="AN100" s="10">
        <f t="shared" si="24"/>
        <v>0</v>
      </c>
      <c r="AO100" s="11">
        <f t="shared" si="25"/>
        <v>0</v>
      </c>
      <c r="AP100" s="12">
        <f t="shared" si="26"/>
        <v>0</v>
      </c>
      <c r="AQ100" s="13">
        <f t="shared" si="27"/>
        <v>0</v>
      </c>
      <c r="AR100" s="10">
        <f t="shared" si="28"/>
        <v>0</v>
      </c>
      <c r="AS100" s="11">
        <f t="shared" si="29"/>
        <v>0</v>
      </c>
      <c r="AT100" s="12">
        <f t="shared" si="30"/>
        <v>0</v>
      </c>
      <c r="AU100" s="13">
        <f t="shared" si="31"/>
        <v>0</v>
      </c>
      <c r="AV100" s="10">
        <f t="shared" si="32"/>
        <v>0</v>
      </c>
      <c r="AW100" s="11">
        <f t="shared" si="33"/>
        <v>0</v>
      </c>
      <c r="AX100" s="12">
        <f t="shared" si="34"/>
        <v>0</v>
      </c>
      <c r="AY100" s="13">
        <f t="shared" si="35"/>
        <v>0</v>
      </c>
      <c r="AZ100" s="17">
        <f t="shared" si="36"/>
        <v>0</v>
      </c>
      <c r="BA100" s="16" t="str">
        <f>IF(AZ100=0,"",
IF(SUM($AZ$95:AZ100)=1,BB100,
IF($AZ$104&gt;SUM($AZ$95:AZ100),_xlfn.CONCAT(", ",BB100),
IF($AZ$104=SUM($AZ$95:AZ100),_xlfn.CONCAT(" y ",BB100)))))</f>
        <v/>
      </c>
      <c r="BB100" s="262">
        <v>6</v>
      </c>
      <c r="BC100" s="2">
        <f t="shared" si="37"/>
        <v>0</v>
      </c>
      <c r="BD100" s="2">
        <f t="shared" si="38"/>
        <v>0</v>
      </c>
      <c r="BE100" s="2">
        <f t="shared" si="39"/>
        <v>0</v>
      </c>
      <c r="BF100" s="2">
        <f t="shared" si="40"/>
        <v>0</v>
      </c>
      <c r="BG100" s="2">
        <f t="shared" si="41"/>
        <v>0</v>
      </c>
      <c r="BH100" s="2">
        <f t="shared" si="42"/>
        <v>0</v>
      </c>
      <c r="BI100" s="2">
        <f t="shared" si="43"/>
        <v>0</v>
      </c>
      <c r="BJ100" s="2">
        <f t="shared" si="44"/>
        <v>0</v>
      </c>
      <c r="BK100" s="2">
        <f t="shared" si="45"/>
        <v>0</v>
      </c>
      <c r="BL100" s="2">
        <f t="shared" si="46"/>
        <v>0</v>
      </c>
      <c r="BM100" s="2">
        <f t="shared" si="47"/>
        <v>0</v>
      </c>
      <c r="BN100" s="2">
        <f t="shared" si="48"/>
        <v>0</v>
      </c>
      <c r="BO100" s="2">
        <f t="shared" si="49"/>
        <v>0</v>
      </c>
      <c r="BP100" s="2">
        <f t="shared" si="50"/>
        <v>0</v>
      </c>
      <c r="BQ100" s="2">
        <f t="shared" si="51"/>
        <v>0</v>
      </c>
      <c r="BR100" s="2">
        <f t="shared" si="52"/>
        <v>0</v>
      </c>
      <c r="CI100" s="231" cm="1">
        <f t="array" ref="CI100">IF(OR(O100={"NS","NA"},O$27={"NS","NA"}),0,IF(O100&lt;=O$27,0,1))</f>
        <v>0</v>
      </c>
      <c r="CJ100" s="231" cm="1">
        <f t="array" ref="CJ100">IF(OR(P100={"NS","NA"},P$27={"NS","NA"}),0,IF(P100&lt;=P$27,0,1))</f>
        <v>0</v>
      </c>
      <c r="CK100" s="231" cm="1">
        <f t="array" ref="CK100">IF(OR(Q100={"NS","NA"},Q$27={"NS","NA"}),0,IF(Q100&lt;=Q$27,0,1))</f>
        <v>0</v>
      </c>
      <c r="CL100" s="231" cm="1">
        <f t="array" ref="CL100">IF(OR(R100={"NS","NA"},R$27={"NS","NA"}),0,IF(R100&lt;=R$27,0,1))</f>
        <v>0</v>
      </c>
      <c r="CM100" s="231" cm="1">
        <f t="array" ref="CM100">IF(OR(S100={"NS","NA"},S$27={"NS","NA"}),0,IF(S100&lt;=S$27,0,1))</f>
        <v>0</v>
      </c>
      <c r="CN100" s="231" cm="1">
        <f t="array" ref="CN100">IF(OR(T100={"NS","NA"},T$27={"NS","NA"}),0,IF(T100&lt;=T$27,0,1))</f>
        <v>0</v>
      </c>
      <c r="CO100" s="231" cm="1">
        <f t="array" ref="CO100">IF(OR(U100={"NS","NA"},U$27={"NS","NA"}),0,IF(U100&lt;=U$27,0,1))</f>
        <v>0</v>
      </c>
      <c r="CP100" s="231" cm="1">
        <f t="array" ref="CP100">IF(OR(V100={"NS","NA"},V$27={"NS","NA"}),0,IF(V100&lt;=V$27,0,1))</f>
        <v>0</v>
      </c>
      <c r="CQ100" s="231" cm="1">
        <f t="array" ref="CQ100">IF(OR(W100={"NS","NA"},W$27={"NS","NA"}),0,IF(W100&lt;=W$27,0,1))</f>
        <v>0</v>
      </c>
      <c r="CR100" s="231" cm="1">
        <f t="array" ref="CR100">IF(OR(X100={"NS","NA"},X$27={"NS","NA"}),0,IF(X100&lt;=X$27,0,1))</f>
        <v>0</v>
      </c>
      <c r="CS100" s="231" cm="1">
        <f t="array" ref="CS100">IF(OR(Y100={"NS","NA"},Y$27={"NS","NA"}),0,IF(Y100&lt;=Y$27,0,1))</f>
        <v>0</v>
      </c>
      <c r="CT100" s="231" cm="1">
        <f t="array" ref="CT100">IF(OR(Z100={"NS","NA"},Z$27={"NS","NA"}),0,IF(Z100&lt;=Z$27,0,1))</f>
        <v>0</v>
      </c>
      <c r="CU100" s="231" cm="1">
        <f t="array" ref="CU100">IF(OR(AA100={"NS","NA"},AA$27={"NS","NA"}),0,IF(AA100&lt;=AA$27,0,1))</f>
        <v>0</v>
      </c>
      <c r="CV100" s="231" cm="1">
        <f t="array" ref="CV100">IF(OR(AB100={"NS","NA"},AB$27={"NS","NA"}),0,IF(AB100&lt;=AB$27,0,1))</f>
        <v>0</v>
      </c>
      <c r="CW100" s="231" cm="1">
        <f t="array" ref="CW100">IF(OR(AC100={"NS","NA"},AC$27={"NS","NA"}),0,IF(AC100&lt;=AC$27,0,1))</f>
        <v>0</v>
      </c>
      <c r="CX100" s="231" cm="1">
        <f t="array" ref="CX100">IF(OR(AD100={"NS","NA"},AD$27={"NS","NA"}),0,IF(AD100&lt;=AD$27,0,1))</f>
        <v>0</v>
      </c>
      <c r="CY100" cm="1">
        <f t="array" ref="CY100">IF(OR(O100={"NS","NA"},CNGE_2025_M1_Secc10_Sub2!Y119={"NS","NA"}),0,IF(O100&gt;=CNGE_2025_M1_Secc10_Sub2!Y119,0,1))</f>
        <v>0</v>
      </c>
    </row>
    <row r="101" spans="1:103" s="22" customFormat="1" ht="15" customHeight="1">
      <c r="A101" s="220"/>
      <c r="B101" s="223"/>
      <c r="C101" s="263" t="s">
        <v>5031</v>
      </c>
      <c r="D101" s="491" t="s">
        <v>5244</v>
      </c>
      <c r="E101" s="492"/>
      <c r="F101" s="492"/>
      <c r="G101" s="492"/>
      <c r="H101" s="492"/>
      <c r="I101" s="492"/>
      <c r="J101" s="492"/>
      <c r="K101" s="492"/>
      <c r="L101" s="492"/>
      <c r="M101" s="492"/>
      <c r="N101" s="493"/>
      <c r="O101" s="1"/>
      <c r="P101" s="1"/>
      <c r="Q101" s="1"/>
      <c r="R101" s="1"/>
      <c r="S101" s="1"/>
      <c r="T101" s="1"/>
      <c r="U101" s="1"/>
      <c r="V101" s="1"/>
      <c r="W101" s="1"/>
      <c r="X101" s="1"/>
      <c r="Y101" s="1"/>
      <c r="Z101" s="1"/>
      <c r="AA101" s="1"/>
      <c r="AB101" s="1"/>
      <c r="AC101" s="1"/>
      <c r="AD101" s="1"/>
      <c r="AE101"/>
      <c r="AJ101" s="10">
        <f t="shared" si="20"/>
        <v>0</v>
      </c>
      <c r="AK101" s="11">
        <f t="shared" si="21"/>
        <v>0</v>
      </c>
      <c r="AL101" s="12">
        <f t="shared" si="22"/>
        <v>0</v>
      </c>
      <c r="AM101" s="13">
        <f t="shared" si="23"/>
        <v>0</v>
      </c>
      <c r="AN101" s="10">
        <f t="shared" si="24"/>
        <v>0</v>
      </c>
      <c r="AO101" s="11">
        <f t="shared" si="25"/>
        <v>0</v>
      </c>
      <c r="AP101" s="12">
        <f t="shared" si="26"/>
        <v>0</v>
      </c>
      <c r="AQ101" s="13">
        <f t="shared" si="27"/>
        <v>0</v>
      </c>
      <c r="AR101" s="10">
        <f t="shared" si="28"/>
        <v>0</v>
      </c>
      <c r="AS101" s="11">
        <f t="shared" si="29"/>
        <v>0</v>
      </c>
      <c r="AT101" s="12">
        <f t="shared" si="30"/>
        <v>0</v>
      </c>
      <c r="AU101" s="13">
        <f t="shared" si="31"/>
        <v>0</v>
      </c>
      <c r="AV101" s="10">
        <f t="shared" si="32"/>
        <v>0</v>
      </c>
      <c r="AW101" s="11">
        <f t="shared" si="33"/>
        <v>0</v>
      </c>
      <c r="AX101" s="12">
        <f t="shared" si="34"/>
        <v>0</v>
      </c>
      <c r="AY101" s="13">
        <f t="shared" si="35"/>
        <v>0</v>
      </c>
      <c r="AZ101" s="17">
        <f t="shared" si="36"/>
        <v>0</v>
      </c>
      <c r="BA101" s="16" t="str">
        <f>IF(AZ101=0,"",
IF(SUM($AZ$95:AZ101)=1,BB101,
IF($AZ$104&gt;SUM($AZ$95:AZ101),_xlfn.CONCAT(", ",BB101),
IF($AZ$104=SUM($AZ$95:AZ101),_xlfn.CONCAT(" y ",BB101)))))</f>
        <v/>
      </c>
      <c r="BB101" s="262">
        <v>7</v>
      </c>
      <c r="BC101" s="2">
        <f t="shared" si="37"/>
        <v>0</v>
      </c>
      <c r="BD101" s="2">
        <f t="shared" si="38"/>
        <v>0</v>
      </c>
      <c r="BE101" s="2">
        <f t="shared" si="39"/>
        <v>0</v>
      </c>
      <c r="BF101" s="2">
        <f t="shared" si="40"/>
        <v>0</v>
      </c>
      <c r="BG101" s="2">
        <f t="shared" si="41"/>
        <v>0</v>
      </c>
      <c r="BH101" s="2">
        <f t="shared" si="42"/>
        <v>0</v>
      </c>
      <c r="BI101" s="2">
        <f t="shared" si="43"/>
        <v>0</v>
      </c>
      <c r="BJ101" s="2">
        <f t="shared" si="44"/>
        <v>0</v>
      </c>
      <c r="BK101" s="2">
        <f t="shared" si="45"/>
        <v>0</v>
      </c>
      <c r="BL101" s="2">
        <f t="shared" si="46"/>
        <v>0</v>
      </c>
      <c r="BM101" s="2">
        <f t="shared" si="47"/>
        <v>0</v>
      </c>
      <c r="BN101" s="2">
        <f t="shared" si="48"/>
        <v>0</v>
      </c>
      <c r="BO101" s="2">
        <f t="shared" si="49"/>
        <v>0</v>
      </c>
      <c r="BP101" s="2">
        <f t="shared" si="50"/>
        <v>0</v>
      </c>
      <c r="BQ101" s="2">
        <f t="shared" si="51"/>
        <v>0</v>
      </c>
      <c r="BR101" s="2">
        <f t="shared" si="52"/>
        <v>0</v>
      </c>
      <c r="CI101" s="231" cm="1">
        <f t="array" ref="CI101">IF(OR(O101={"NS","NA"},O$27={"NS","NA"}),0,IF(O101&lt;=O$27,0,1))</f>
        <v>0</v>
      </c>
      <c r="CJ101" s="231" cm="1">
        <f t="array" ref="CJ101">IF(OR(P101={"NS","NA"},P$27={"NS","NA"}),0,IF(P101&lt;=P$27,0,1))</f>
        <v>0</v>
      </c>
      <c r="CK101" s="231" cm="1">
        <f t="array" ref="CK101">IF(OR(Q101={"NS","NA"},Q$27={"NS","NA"}),0,IF(Q101&lt;=Q$27,0,1))</f>
        <v>0</v>
      </c>
      <c r="CL101" s="231" cm="1">
        <f t="array" ref="CL101">IF(OR(R101={"NS","NA"},R$27={"NS","NA"}),0,IF(R101&lt;=R$27,0,1))</f>
        <v>0</v>
      </c>
      <c r="CM101" s="231" cm="1">
        <f t="array" ref="CM101">IF(OR(S101={"NS","NA"},S$27={"NS","NA"}),0,IF(S101&lt;=S$27,0,1))</f>
        <v>0</v>
      </c>
      <c r="CN101" s="231" cm="1">
        <f t="array" ref="CN101">IF(OR(T101={"NS","NA"},T$27={"NS","NA"}),0,IF(T101&lt;=T$27,0,1))</f>
        <v>0</v>
      </c>
      <c r="CO101" s="231" cm="1">
        <f t="array" ref="CO101">IF(OR(U101={"NS","NA"},U$27={"NS","NA"}),0,IF(U101&lt;=U$27,0,1))</f>
        <v>0</v>
      </c>
      <c r="CP101" s="231" cm="1">
        <f t="array" ref="CP101">IF(OR(V101={"NS","NA"},V$27={"NS","NA"}),0,IF(V101&lt;=V$27,0,1))</f>
        <v>0</v>
      </c>
      <c r="CQ101" s="231" cm="1">
        <f t="array" ref="CQ101">IF(OR(W101={"NS","NA"},W$27={"NS","NA"}),0,IF(W101&lt;=W$27,0,1))</f>
        <v>0</v>
      </c>
      <c r="CR101" s="231" cm="1">
        <f t="array" ref="CR101">IF(OR(X101={"NS","NA"},X$27={"NS","NA"}),0,IF(X101&lt;=X$27,0,1))</f>
        <v>0</v>
      </c>
      <c r="CS101" s="231" cm="1">
        <f t="array" ref="CS101">IF(OR(Y101={"NS","NA"},Y$27={"NS","NA"}),0,IF(Y101&lt;=Y$27,0,1))</f>
        <v>0</v>
      </c>
      <c r="CT101" s="231" cm="1">
        <f t="array" ref="CT101">IF(OR(Z101={"NS","NA"},Z$27={"NS","NA"}),0,IF(Z101&lt;=Z$27,0,1))</f>
        <v>0</v>
      </c>
      <c r="CU101" s="231" cm="1">
        <f t="array" ref="CU101">IF(OR(AA101={"NS","NA"},AA$27={"NS","NA"}),0,IF(AA101&lt;=AA$27,0,1))</f>
        <v>0</v>
      </c>
      <c r="CV101" s="231" cm="1">
        <f t="array" ref="CV101">IF(OR(AB101={"NS","NA"},AB$27={"NS","NA"}),0,IF(AB101&lt;=AB$27,0,1))</f>
        <v>0</v>
      </c>
      <c r="CW101" s="231" cm="1">
        <f t="array" ref="CW101">IF(OR(AC101={"NS","NA"},AC$27={"NS","NA"}),0,IF(AC101&lt;=AC$27,0,1))</f>
        <v>0</v>
      </c>
      <c r="CX101" s="231" cm="1">
        <f t="array" ref="CX101">IF(OR(AD101={"NS","NA"},AD$27={"NS","NA"}),0,IF(AD101&lt;=AD$27,0,1))</f>
        <v>0</v>
      </c>
      <c r="CY101" cm="1">
        <f t="array" ref="CY101">IF(OR(O101={"NS","NA"},CNGE_2025_M1_Secc10_Sub2!Y120={"NS","NA"}),0,IF(O101&gt;=CNGE_2025_M1_Secc10_Sub2!Y120,0,1))</f>
        <v>0</v>
      </c>
    </row>
    <row r="102" spans="1:103" s="22" customFormat="1" ht="15" customHeight="1">
      <c r="A102" s="220"/>
      <c r="B102" s="223"/>
      <c r="C102" s="263" t="s">
        <v>5033</v>
      </c>
      <c r="D102" s="491" t="s">
        <v>5255</v>
      </c>
      <c r="E102" s="492"/>
      <c r="F102" s="492"/>
      <c r="G102" s="492"/>
      <c r="H102" s="492"/>
      <c r="I102" s="492"/>
      <c r="J102" s="492"/>
      <c r="K102" s="492"/>
      <c r="L102" s="492"/>
      <c r="M102" s="492"/>
      <c r="N102" s="493"/>
      <c r="O102" s="1"/>
      <c r="P102" s="1"/>
      <c r="Q102" s="1"/>
      <c r="R102" s="1"/>
      <c r="S102" s="1"/>
      <c r="T102" s="1"/>
      <c r="U102" s="1"/>
      <c r="V102" s="1"/>
      <c r="W102" s="1"/>
      <c r="X102" s="1"/>
      <c r="Y102" s="1"/>
      <c r="Z102" s="1"/>
      <c r="AA102" s="1"/>
      <c r="AB102" s="1"/>
      <c r="AC102" s="1"/>
      <c r="AD102" s="1"/>
      <c r="AE102"/>
      <c r="AJ102" s="10">
        <f t="shared" si="20"/>
        <v>0</v>
      </c>
      <c r="AK102" s="11">
        <f t="shared" si="21"/>
        <v>0</v>
      </c>
      <c r="AL102" s="12">
        <f t="shared" si="22"/>
        <v>0</v>
      </c>
      <c r="AM102" s="13">
        <f t="shared" si="23"/>
        <v>0</v>
      </c>
      <c r="AN102" s="10">
        <f t="shared" si="24"/>
        <v>0</v>
      </c>
      <c r="AO102" s="11">
        <f t="shared" si="25"/>
        <v>0</v>
      </c>
      <c r="AP102" s="12">
        <f t="shared" si="26"/>
        <v>0</v>
      </c>
      <c r="AQ102" s="13">
        <f t="shared" si="27"/>
        <v>0</v>
      </c>
      <c r="AR102" s="10">
        <f t="shared" si="28"/>
        <v>0</v>
      </c>
      <c r="AS102" s="11">
        <f t="shared" si="29"/>
        <v>0</v>
      </c>
      <c r="AT102" s="12">
        <f t="shared" si="30"/>
        <v>0</v>
      </c>
      <c r="AU102" s="13">
        <f t="shared" si="31"/>
        <v>0</v>
      </c>
      <c r="AV102" s="10">
        <f t="shared" si="32"/>
        <v>0</v>
      </c>
      <c r="AW102" s="11">
        <f t="shared" si="33"/>
        <v>0</v>
      </c>
      <c r="AX102" s="12">
        <f t="shared" si="34"/>
        <v>0</v>
      </c>
      <c r="AY102" s="13">
        <f t="shared" si="35"/>
        <v>0</v>
      </c>
      <c r="AZ102" s="17">
        <f t="shared" si="36"/>
        <v>0</v>
      </c>
      <c r="BA102" s="16" t="str">
        <f>IF(AZ102=0,"",
IF(SUM($AZ$95:AZ102)=1,BB102,
IF($AZ$104&gt;SUM($AZ$95:AZ102),_xlfn.CONCAT(", ",BB102),
IF($AZ$104=SUM($AZ$95:AZ102),_xlfn.CONCAT(" y ",BB102)))))</f>
        <v/>
      </c>
      <c r="BB102" s="262">
        <v>8</v>
      </c>
      <c r="BC102" s="2">
        <f t="shared" si="37"/>
        <v>0</v>
      </c>
      <c r="BD102" s="2">
        <f t="shared" si="38"/>
        <v>0</v>
      </c>
      <c r="BE102" s="2">
        <f t="shared" si="39"/>
        <v>0</v>
      </c>
      <c r="BF102" s="2">
        <f t="shared" si="40"/>
        <v>0</v>
      </c>
      <c r="BG102" s="2">
        <f t="shared" si="41"/>
        <v>0</v>
      </c>
      <c r="BH102" s="2">
        <f t="shared" si="42"/>
        <v>0</v>
      </c>
      <c r="BI102" s="2">
        <f t="shared" si="43"/>
        <v>0</v>
      </c>
      <c r="BJ102" s="2">
        <f t="shared" si="44"/>
        <v>0</v>
      </c>
      <c r="BK102" s="2">
        <f t="shared" si="45"/>
        <v>0</v>
      </c>
      <c r="BL102" s="2">
        <f t="shared" si="46"/>
        <v>0</v>
      </c>
      <c r="BM102" s="2">
        <f t="shared" si="47"/>
        <v>0</v>
      </c>
      <c r="BN102" s="2">
        <f t="shared" si="48"/>
        <v>0</v>
      </c>
      <c r="BO102" s="2">
        <f t="shared" si="49"/>
        <v>0</v>
      </c>
      <c r="BP102" s="2">
        <f t="shared" si="50"/>
        <v>0</v>
      </c>
      <c r="BQ102" s="2">
        <f t="shared" si="51"/>
        <v>0</v>
      </c>
      <c r="BR102" s="2">
        <f t="shared" si="52"/>
        <v>0</v>
      </c>
      <c r="CI102" s="231" cm="1">
        <f t="array" ref="CI102">IF(OR(O102={"NS","NA"},O$27={"NS","NA"}),0,IF(O102&lt;=O$27,0,1))</f>
        <v>0</v>
      </c>
      <c r="CJ102" s="231" cm="1">
        <f t="array" ref="CJ102">IF(OR(P102={"NS","NA"},P$27={"NS","NA"}),0,IF(P102&lt;=P$27,0,1))</f>
        <v>0</v>
      </c>
      <c r="CK102" s="231" cm="1">
        <f t="array" ref="CK102">IF(OR(Q102={"NS","NA"},Q$27={"NS","NA"}),0,IF(Q102&lt;=Q$27,0,1))</f>
        <v>0</v>
      </c>
      <c r="CL102" s="231" cm="1">
        <f t="array" ref="CL102">IF(OR(R102={"NS","NA"},R$27={"NS","NA"}),0,IF(R102&lt;=R$27,0,1))</f>
        <v>0</v>
      </c>
      <c r="CM102" s="231" cm="1">
        <f t="array" ref="CM102">IF(OR(S102={"NS","NA"},S$27={"NS","NA"}),0,IF(S102&lt;=S$27,0,1))</f>
        <v>0</v>
      </c>
      <c r="CN102" s="231" cm="1">
        <f t="array" ref="CN102">IF(OR(T102={"NS","NA"},T$27={"NS","NA"}),0,IF(T102&lt;=T$27,0,1))</f>
        <v>0</v>
      </c>
      <c r="CO102" s="231" cm="1">
        <f t="array" ref="CO102">IF(OR(U102={"NS","NA"},U$27={"NS","NA"}),0,IF(U102&lt;=U$27,0,1))</f>
        <v>0</v>
      </c>
      <c r="CP102" s="231" cm="1">
        <f t="array" ref="CP102">IF(OR(V102={"NS","NA"},V$27={"NS","NA"}),0,IF(V102&lt;=V$27,0,1))</f>
        <v>0</v>
      </c>
      <c r="CQ102" s="231" cm="1">
        <f t="array" ref="CQ102">IF(OR(W102={"NS","NA"},W$27={"NS","NA"}),0,IF(W102&lt;=W$27,0,1))</f>
        <v>0</v>
      </c>
      <c r="CR102" s="231" cm="1">
        <f t="array" ref="CR102">IF(OR(X102={"NS","NA"},X$27={"NS","NA"}),0,IF(X102&lt;=X$27,0,1))</f>
        <v>0</v>
      </c>
      <c r="CS102" s="231" cm="1">
        <f t="array" ref="CS102">IF(OR(Y102={"NS","NA"},Y$27={"NS","NA"}),0,IF(Y102&lt;=Y$27,0,1))</f>
        <v>0</v>
      </c>
      <c r="CT102" s="231" cm="1">
        <f t="array" ref="CT102">IF(OR(Z102={"NS","NA"},Z$27={"NS","NA"}),0,IF(Z102&lt;=Z$27,0,1))</f>
        <v>0</v>
      </c>
      <c r="CU102" s="231" cm="1">
        <f t="array" ref="CU102">IF(OR(AA102={"NS","NA"},AA$27={"NS","NA"}),0,IF(AA102&lt;=AA$27,0,1))</f>
        <v>0</v>
      </c>
      <c r="CV102" s="231" cm="1">
        <f t="array" ref="CV102">IF(OR(AB102={"NS","NA"},AB$27={"NS","NA"}),0,IF(AB102&lt;=AB$27,0,1))</f>
        <v>0</v>
      </c>
      <c r="CW102" s="231" cm="1">
        <f t="array" ref="CW102">IF(OR(AC102={"NS","NA"},AC$27={"NS","NA"}),0,IF(AC102&lt;=AC$27,0,1))</f>
        <v>0</v>
      </c>
      <c r="CX102" s="231" cm="1">
        <f t="array" ref="CX102">IF(OR(AD102={"NS","NA"},AD$27={"NS","NA"}),0,IF(AD102&lt;=AD$27,0,1))</f>
        <v>0</v>
      </c>
      <c r="CY102" cm="1">
        <f t="array" ref="CY102">IF(OR(O102={"NS","NA"},CNGE_2025_M1_Secc10_Sub2!Y121={"NS","NA"}),0,IF(O102&gt;=CNGE_2025_M1_Secc10_Sub2!Y121,0,1))</f>
        <v>0</v>
      </c>
    </row>
    <row r="103" spans="1:103" s="22" customFormat="1" ht="15" customHeight="1">
      <c r="A103" s="220"/>
      <c r="B103" s="223"/>
      <c r="C103" s="264" t="s">
        <v>5035</v>
      </c>
      <c r="D103" s="491" t="s">
        <v>401</v>
      </c>
      <c r="E103" s="492"/>
      <c r="F103" s="492"/>
      <c r="G103" s="492"/>
      <c r="H103" s="492"/>
      <c r="I103" s="492"/>
      <c r="J103" s="492"/>
      <c r="K103" s="492"/>
      <c r="L103" s="492"/>
      <c r="M103" s="492"/>
      <c r="N103" s="493"/>
      <c r="O103" s="1"/>
      <c r="P103" s="1"/>
      <c r="Q103" s="1"/>
      <c r="R103" s="1"/>
      <c r="S103" s="1"/>
      <c r="T103" s="1"/>
      <c r="U103" s="1"/>
      <c r="V103" s="1"/>
      <c r="W103" s="1"/>
      <c r="X103" s="1"/>
      <c r="Y103" s="1"/>
      <c r="Z103" s="1"/>
      <c r="AA103" s="1"/>
      <c r="AB103" s="1"/>
      <c r="AC103" s="1"/>
      <c r="AD103" s="1"/>
      <c r="AE103"/>
      <c r="AJ103" s="10">
        <f t="shared" si="20"/>
        <v>0</v>
      </c>
      <c r="AK103" s="11">
        <f t="shared" si="21"/>
        <v>0</v>
      </c>
      <c r="AL103" s="12">
        <f t="shared" si="22"/>
        <v>0</v>
      </c>
      <c r="AM103" s="13">
        <f t="shared" si="23"/>
        <v>0</v>
      </c>
      <c r="AN103" s="10">
        <f t="shared" si="24"/>
        <v>0</v>
      </c>
      <c r="AO103" s="11">
        <f t="shared" si="25"/>
        <v>0</v>
      </c>
      <c r="AP103" s="12">
        <f t="shared" si="26"/>
        <v>0</v>
      </c>
      <c r="AQ103" s="13">
        <f t="shared" si="27"/>
        <v>0</v>
      </c>
      <c r="AR103" s="10">
        <f t="shared" si="28"/>
        <v>0</v>
      </c>
      <c r="AS103" s="11">
        <f t="shared" si="29"/>
        <v>0</v>
      </c>
      <c r="AT103" s="12">
        <f t="shared" si="30"/>
        <v>0</v>
      </c>
      <c r="AU103" s="13">
        <f t="shared" si="31"/>
        <v>0</v>
      </c>
      <c r="AV103" s="10">
        <f>R103</f>
        <v>0</v>
      </c>
      <c r="AW103" s="11">
        <f>COUNTIF(V103,"NS") + COUNTIF(Z103,"NS") + COUNTIF(AD103,"NS")</f>
        <v>0</v>
      </c>
      <c r="AX103" s="12">
        <f>SUM(V103,Z103,AD103)</f>
        <v>0</v>
      </c>
      <c r="AY103" s="13">
        <f>IF(OR(AND(AV103=0, AW103&gt;0),AND(AV103="NS", AX103&gt;0), AND(AV103="NS", AW103=0, AX103=0)), 1, IF(OR(AND(AV103&gt;0, AW103&gt;1,AV103&gt;AX103), AND(AV103="NS", AW103=2), AND(AV103="NS", AX103=0, AW103&gt;0), AV103=AX103), 0, 1))</f>
        <v>0</v>
      </c>
      <c r="AZ103" s="17">
        <f>IF(SUM(AM103,AQ103,AU103,AY103)=0,0,1)</f>
        <v>0</v>
      </c>
      <c r="BA103" s="16" t="str">
        <f>IF(AZ103=0,"",
IF(SUM($AZ$95:AZ103)=1,BB103,
IF($AZ$104&gt;SUM($AZ$95:AZ103),_xlfn.CONCAT(", ",BB103),
IF($AZ$104=SUM($AZ$95:AZ103),_xlfn.CONCAT(" y ",BB103)))))</f>
        <v/>
      </c>
      <c r="BB103" s="262">
        <v>9</v>
      </c>
      <c r="BC103" s="2">
        <f t="shared" si="37"/>
        <v>0</v>
      </c>
      <c r="BD103" s="2">
        <f t="shared" si="38"/>
        <v>0</v>
      </c>
      <c r="BE103" s="2">
        <f t="shared" si="39"/>
        <v>0</v>
      </c>
      <c r="BF103" s="2">
        <f t="shared" si="40"/>
        <v>0</v>
      </c>
      <c r="BG103" s="2">
        <f t="shared" si="41"/>
        <v>0</v>
      </c>
      <c r="BH103" s="2">
        <f t="shared" si="42"/>
        <v>0</v>
      </c>
      <c r="BI103" s="2">
        <f t="shared" si="43"/>
        <v>0</v>
      </c>
      <c r="BJ103" s="2">
        <f t="shared" si="44"/>
        <v>0</v>
      </c>
      <c r="BK103" s="2">
        <f t="shared" si="45"/>
        <v>0</v>
      </c>
      <c r="BL103" s="2">
        <f t="shared" si="46"/>
        <v>0</v>
      </c>
      <c r="BM103" s="2">
        <f t="shared" si="47"/>
        <v>0</v>
      </c>
      <c r="BN103" s="2">
        <f t="shared" si="48"/>
        <v>0</v>
      </c>
      <c r="BO103" s="2">
        <f>AA103</f>
        <v>0</v>
      </c>
      <c r="BP103" s="2">
        <f>COUNTIF(AB103:AD103,"NS")</f>
        <v>0</v>
      </c>
      <c r="BQ103" s="2">
        <f>SUM(AB103:AD103)</f>
        <v>0</v>
      </c>
      <c r="BR103" s="2">
        <f>IF(OR(AND(BO103=0, BP103&gt;0),AND(BO103="NS", BQ103&gt;0), AND(BO103="NS", BP103=0, BQ103=0)), 1, IF(OR(AND(BO103&gt;0, BP103&gt;1,BO103&gt;BQ103), AND(BO103="NS", BP103=2), AND(BO103="NS", BQ103=0, BP103&gt;0), BO103=BQ103), 0, 1))</f>
        <v>0</v>
      </c>
      <c r="CI103" s="231" cm="1">
        <f t="array" ref="CI103">IF(OR(O103={"NS","NA"},O$27={"NS","NA"}),0,IF(O103&lt;=O$27,0,1))</f>
        <v>0</v>
      </c>
      <c r="CJ103" s="231" cm="1">
        <f t="array" ref="CJ103">IF(OR(P103={"NS","NA"},P$27={"NS","NA"}),0,IF(P103&lt;=P$27,0,1))</f>
        <v>0</v>
      </c>
      <c r="CK103" s="231" cm="1">
        <f t="array" ref="CK103">IF(OR(Q103={"NS","NA"},Q$27={"NS","NA"}),0,IF(Q103&lt;=Q$27,0,1))</f>
        <v>0</v>
      </c>
      <c r="CL103" s="231" cm="1">
        <f t="array" ref="CL103">IF(OR(R103={"NS","NA"},R$27={"NS","NA"}),0,IF(R103&lt;=R$27,0,1))</f>
        <v>0</v>
      </c>
      <c r="CM103" s="231" cm="1">
        <f t="array" ref="CM103">IF(OR(S103={"NS","NA"},S$27={"NS","NA"}),0,IF(S103&lt;=S$27,0,1))</f>
        <v>0</v>
      </c>
      <c r="CN103" s="231" cm="1">
        <f t="array" ref="CN103">IF(OR(T103={"NS","NA"},T$27={"NS","NA"}),0,IF(T103&lt;=T$27,0,1))</f>
        <v>0</v>
      </c>
      <c r="CO103" s="231" cm="1">
        <f t="array" ref="CO103">IF(OR(U103={"NS","NA"},U$27={"NS","NA"}),0,IF(U103&lt;=U$27,0,1))</f>
        <v>0</v>
      </c>
      <c r="CP103" s="231" cm="1">
        <f t="array" ref="CP103">IF(OR(V103={"NS","NA"},V$27={"NS","NA"}),0,IF(V103&lt;=V$27,0,1))</f>
        <v>0</v>
      </c>
      <c r="CQ103" s="231" cm="1">
        <f t="array" ref="CQ103">IF(OR(W103={"NS","NA"},W$27={"NS","NA"}),0,IF(W103&lt;=W$27,0,1))</f>
        <v>0</v>
      </c>
      <c r="CR103" s="231" cm="1">
        <f t="array" ref="CR103">IF(OR(X103={"NS","NA"},X$27={"NS","NA"}),0,IF(X103&lt;=X$27,0,1))</f>
        <v>0</v>
      </c>
      <c r="CS103" s="231" cm="1">
        <f t="array" ref="CS103">IF(OR(Y103={"NS","NA"},Y$27={"NS","NA"}),0,IF(Y103&lt;=Y$27,0,1))</f>
        <v>0</v>
      </c>
      <c r="CT103" s="231" cm="1">
        <f t="array" ref="CT103">IF(OR(Z103={"NS","NA"},Z$27={"NS","NA"}),0,IF(Z103&lt;=Z$27,0,1))</f>
        <v>0</v>
      </c>
      <c r="CU103" s="231" cm="1">
        <f t="array" ref="CU103">IF(OR(AA103={"NS","NA"},AA$27={"NS","NA"}),0,IF(AA103&lt;=AA$27,0,1))</f>
        <v>0</v>
      </c>
      <c r="CV103" s="231" cm="1">
        <f t="array" ref="CV103">IF(OR(AB103={"NS","NA"},AB$27={"NS","NA"}),0,IF(AB103&lt;=AB$27,0,1))</f>
        <v>0</v>
      </c>
      <c r="CW103" s="231" cm="1">
        <f t="array" ref="CW103">IF(OR(AC103={"NS","NA"},AC$27={"NS","NA"}),0,IF(AC103&lt;=AC$27,0,1))</f>
        <v>0</v>
      </c>
      <c r="CX103" s="231" cm="1">
        <f t="array" ref="CX103">IF(OR(AD103={"NS","NA"},AD$27={"NS","NA"}),0,IF(AD103&lt;=AD$27,0,1))</f>
        <v>0</v>
      </c>
      <c r="CY103" cm="1">
        <f t="array" ref="CY103">IF(OR(O103={"NS","NA"},CNGE_2025_M1_Secc10_Sub2!Y122={"NS","NA"}),0,IF(O103&gt;=CNGE_2025_M1_Secc10_Sub2!Y122,0,1))</f>
        <v>0</v>
      </c>
    </row>
    <row r="104" spans="1:103" s="22" customFormat="1" ht="15" customHeight="1">
      <c r="A104" s="220"/>
      <c r="B104" s="223"/>
      <c r="C104" s="220"/>
      <c r="D104" s="220"/>
      <c r="E104" s="220"/>
      <c r="F104" s="220"/>
      <c r="G104" s="220"/>
      <c r="H104" s="220"/>
      <c r="I104" s="220"/>
      <c r="J104" s="220"/>
      <c r="K104" s="220"/>
      <c r="L104" s="233"/>
      <c r="M104" s="220"/>
      <c r="N104" s="233" t="s">
        <v>5230</v>
      </c>
      <c r="O104" s="246">
        <f>IF(AND(SUM(O95:O103)=0,COUNTIF(O95:O103,"NS")&gt;0),"NS",IF(AND(SUM(O95:O103)=0,COUNTIF(O95:O103,0)&gt;0),0,IF(AND(SUM(O95:O103)=0,COUNTIF(O95:O103,"NA")&gt;0),"NA",SUM(O95:O103))))</f>
        <v>0</v>
      </c>
      <c r="P104" s="246">
        <f t="shared" ref="P104:AC104" si="53">IF(AND(SUM(P95:P103)=0,COUNTIF(P95:P103,"NS")&gt;0),"NS",IF(AND(SUM(P95:P103)=0,COUNTIF(P95:P103,0)&gt;0),0,IF(AND(SUM(P95:P103)=0,COUNTIF(P95:P103,"NA")&gt;0),"NA",SUM(P95:P103))))</f>
        <v>0</v>
      </c>
      <c r="Q104" s="246">
        <f t="shared" si="53"/>
        <v>0</v>
      </c>
      <c r="R104" s="246">
        <f t="shared" si="53"/>
        <v>0</v>
      </c>
      <c r="S104" s="246">
        <f t="shared" si="53"/>
        <v>0</v>
      </c>
      <c r="T104" s="246">
        <f t="shared" si="53"/>
        <v>0</v>
      </c>
      <c r="U104" s="246">
        <f t="shared" si="53"/>
        <v>0</v>
      </c>
      <c r="V104" s="246">
        <f t="shared" si="53"/>
        <v>0</v>
      </c>
      <c r="W104" s="246">
        <f t="shared" si="53"/>
        <v>0</v>
      </c>
      <c r="X104" s="246">
        <f t="shared" si="53"/>
        <v>0</v>
      </c>
      <c r="Y104" s="246">
        <f t="shared" si="53"/>
        <v>0</v>
      </c>
      <c r="Z104" s="246">
        <f t="shared" si="53"/>
        <v>0</v>
      </c>
      <c r="AA104" s="246">
        <f t="shared" si="53"/>
        <v>0</v>
      </c>
      <c r="AB104" s="246">
        <f t="shared" si="53"/>
        <v>0</v>
      </c>
      <c r="AC104" s="246">
        <f t="shared" si="53"/>
        <v>0</v>
      </c>
      <c r="AD104" s="246">
        <f>IF(AND(SUM(AD95:AD103)=0,COUNTIF(AD95:AD103,"NS")&gt;0),"NS",IF(AND(SUM(AD95:AD103)=0,COUNTIF(AD95:AD103,0)&gt;0),0,IF(AND(SUM(AD95:AD103)=0,COUNTIF(AD95:AD103,"NA")&gt;0),"NA",SUM(AD95:AD103))))</f>
        <v>0</v>
      </c>
      <c r="AE104"/>
      <c r="AZ104" s="265">
        <f>SUM(AZ95:AZ103)</f>
        <v>0</v>
      </c>
      <c r="BA104" s="265" t="str">
        <f>IF(AZ104=0,"",_xlfn.CONCAT(BA95:BA103))</f>
        <v/>
      </c>
      <c r="BB104" s="18" t="str">
        <f>IF(AZ104=0,"",
IF(AZ104&gt;20,"Favor de revisar la suma y consistencia de totales y/o subtotales por filas (numéricos y NS)",
IF(AZ104=1,_xlfn.CONCAT("La suma de los subtotales es diferente al Total en el numeral ",BA104),_xlfn.CONCAT("La suma de los subtotales es diferente al Total en los numerales ",BA104))))</f>
        <v/>
      </c>
      <c r="BC104"/>
      <c r="BD104"/>
      <c r="BF104" s="15">
        <f>SUM(BF95:BF103)</f>
        <v>0</v>
      </c>
      <c r="BG104" s="2"/>
      <c r="BH104" s="2"/>
      <c r="BI104" s="2"/>
      <c r="BJ104" s="15">
        <f>SUM(BJ95:BJ103)</f>
        <v>0</v>
      </c>
      <c r="BK104" s="2"/>
      <c r="BL104" s="2"/>
      <c r="BM104" s="2"/>
      <c r="BN104" s="15">
        <f>SUM(BN95:BN103)</f>
        <v>0</v>
      </c>
      <c r="BO104" s="2"/>
      <c r="BP104" s="2"/>
      <c r="BQ104" s="2"/>
      <c r="BR104" s="15">
        <f>SUM(BR95:BR103)</f>
        <v>0</v>
      </c>
      <c r="CX104" s="234">
        <f>SUM(CI95:CX103)</f>
        <v>0</v>
      </c>
      <c r="CY104" cm="1">
        <f t="array" ref="CY104">IF(OR(O104={"NS","NA"},CNGE_2025_M1_Secc10_Sub2!Y123={"NS","NA"}),0,IF(O104&gt;=CNGE_2025_M1_Secc10_Sub2!Y123,0,1))</f>
        <v>0</v>
      </c>
    </row>
    <row r="105" spans="1:103" s="22" customFormat="1" ht="15" customHeight="1">
      <c r="A105" s="220"/>
      <c r="B105" s="223"/>
      <c r="C105" s="220"/>
      <c r="D105" s="220"/>
      <c r="E105" s="220"/>
      <c r="F105" s="220"/>
      <c r="G105" s="220"/>
      <c r="H105" s="220"/>
      <c r="I105" s="220"/>
      <c r="J105" s="220"/>
      <c r="K105" s="220"/>
      <c r="L105" s="220"/>
      <c r="M105" s="220"/>
      <c r="N105" s="220"/>
      <c r="O105" s="220"/>
      <c r="P105" s="220"/>
      <c r="Q105" s="220"/>
      <c r="R105" s="220"/>
      <c r="S105" s="220"/>
      <c r="T105" s="220"/>
      <c r="U105" s="220"/>
      <c r="V105" s="220"/>
      <c r="W105" s="220"/>
      <c r="X105" s="220"/>
      <c r="Y105" s="220"/>
      <c r="Z105" s="220"/>
      <c r="AA105" s="220"/>
      <c r="AB105" s="220"/>
      <c r="AC105" s="220"/>
      <c r="AD105" s="220"/>
      <c r="AE105"/>
      <c r="AZ105" s="3"/>
      <c r="BA105" s="4"/>
      <c r="BB105" s="266"/>
      <c r="BC105" t="s">
        <v>5299</v>
      </c>
      <c r="BD105" s="216">
        <f>SUM(BF104,BJ104,BN104,BR104)</f>
        <v>0</v>
      </c>
      <c r="CY105" s="234">
        <f>SUM(CY95:CY104)</f>
        <v>0</v>
      </c>
    </row>
    <row r="106" spans="1:103" s="22" customFormat="1" ht="24" customHeight="1">
      <c r="A106" s="220"/>
      <c r="B106" s="223"/>
      <c r="C106" s="405" t="s">
        <v>5086</v>
      </c>
      <c r="D106" s="405"/>
      <c r="E106" s="405"/>
      <c r="F106" s="405"/>
      <c r="G106" s="405"/>
      <c r="H106" s="405"/>
      <c r="I106" s="405"/>
      <c r="J106" s="405"/>
      <c r="K106" s="405"/>
      <c r="L106" s="405"/>
      <c r="M106" s="405"/>
      <c r="N106" s="405"/>
      <c r="O106" s="405"/>
      <c r="P106" s="405"/>
      <c r="Q106" s="405"/>
      <c r="R106" s="405"/>
      <c r="S106" s="405"/>
      <c r="T106" s="405"/>
      <c r="U106" s="405"/>
      <c r="V106" s="405"/>
      <c r="W106" s="405"/>
      <c r="X106" s="405"/>
      <c r="Y106" s="405"/>
      <c r="Z106" s="405"/>
      <c r="AA106" s="405"/>
      <c r="AB106" s="405"/>
      <c r="AC106" s="405"/>
      <c r="AD106" s="405"/>
      <c r="AE106"/>
      <c r="AZ106" s="3"/>
      <c r="BA106" s="4"/>
      <c r="BB106" s="266"/>
    </row>
    <row r="107" spans="1:103" s="22" customFormat="1" ht="60" customHeight="1">
      <c r="A107" s="220"/>
      <c r="B107" s="223"/>
      <c r="C107" s="435"/>
      <c r="D107" s="435"/>
      <c r="E107" s="435"/>
      <c r="F107" s="435"/>
      <c r="G107" s="435"/>
      <c r="H107" s="435"/>
      <c r="I107" s="435"/>
      <c r="J107" s="435"/>
      <c r="K107" s="435"/>
      <c r="L107" s="435"/>
      <c r="M107" s="435"/>
      <c r="N107" s="435"/>
      <c r="O107" s="435"/>
      <c r="P107" s="435"/>
      <c r="Q107" s="435"/>
      <c r="R107" s="435"/>
      <c r="S107" s="435"/>
      <c r="T107" s="435"/>
      <c r="U107" s="435"/>
      <c r="V107" s="435"/>
      <c r="W107" s="435"/>
      <c r="X107" s="435"/>
      <c r="Y107" s="435"/>
      <c r="Z107" s="435"/>
      <c r="AA107" s="435"/>
      <c r="AB107" s="435"/>
      <c r="AC107" s="435"/>
      <c r="AD107" s="435"/>
      <c r="AE107"/>
      <c r="AJ107" s="247" t="s">
        <v>5259</v>
      </c>
      <c r="AK107" s="248" t="s">
        <v>5260</v>
      </c>
      <c r="AL107" s="267" t="s">
        <v>5261</v>
      </c>
      <c r="AM107" s="250"/>
      <c r="AN107" s="250"/>
      <c r="AO107" s="250"/>
      <c r="AP107" s="250"/>
      <c r="AQ107" s="250"/>
      <c r="AZ107" s="3"/>
      <c r="BA107" s="4"/>
      <c r="BB107" s="266"/>
    </row>
    <row r="108" spans="1:103" s="22" customFormat="1" ht="15" customHeight="1">
      <c r="A108" s="220"/>
      <c r="B108" s="392" t="str">
        <f>IF(AG95=0,"","Favor de ingresar toda la información requerida en la pregunta")</f>
        <v/>
      </c>
      <c r="C108" s="392"/>
      <c r="D108" s="392"/>
      <c r="E108" s="392"/>
      <c r="F108" s="392"/>
      <c r="G108" s="392"/>
      <c r="H108" s="392"/>
      <c r="I108" s="392"/>
      <c r="J108" s="392"/>
      <c r="K108" s="392"/>
      <c r="L108" s="392"/>
      <c r="M108" s="392"/>
      <c r="N108" s="392"/>
      <c r="O108" s="392"/>
      <c r="P108" s="392"/>
      <c r="Q108" s="392"/>
      <c r="R108" s="392"/>
      <c r="S108" s="392"/>
      <c r="T108" s="392"/>
      <c r="U108" s="392"/>
      <c r="V108" s="392"/>
      <c r="W108" s="392"/>
      <c r="X108" s="392"/>
      <c r="Y108" s="392"/>
      <c r="Z108" s="392"/>
      <c r="AA108" s="392"/>
      <c r="AB108" s="392"/>
      <c r="AC108" s="392"/>
      <c r="AD108" s="392"/>
      <c r="AE108" s="392"/>
      <c r="AJ108" s="250">
        <v>2</v>
      </c>
      <c r="AK108" s="250">
        <f>IF(CX104&gt;0,1,0)</f>
        <v>0</v>
      </c>
      <c r="AL108" s="251" t="str">
        <f>IF(AK108&gt;0,AJ108,"")</f>
        <v/>
      </c>
      <c r="AM108" s="250"/>
      <c r="AN108" s="250"/>
      <c r="AO108" s="250"/>
      <c r="AP108" s="250"/>
      <c r="AQ108" s="250"/>
      <c r="AZ108" s="3"/>
      <c r="BA108" s="4"/>
      <c r="BB108" s="266"/>
    </row>
    <row r="109" spans="1:103" s="22" customFormat="1" ht="15" customHeight="1">
      <c r="A109" s="220"/>
      <c r="B109" s="393" t="str">
        <f>IF(COUNTIF(O95:AD103,"NS")&lt;&gt;0,"Alerta: debido a que cuenta con registros NS, debe proporcionar una justificación en el area de comentarios al final de la pregunta","")</f>
        <v/>
      </c>
      <c r="C109" s="393"/>
      <c r="D109" s="393"/>
      <c r="E109" s="393"/>
      <c r="F109" s="393"/>
      <c r="G109" s="393"/>
      <c r="H109" s="393"/>
      <c r="I109" s="393"/>
      <c r="J109" s="393"/>
      <c r="K109" s="393"/>
      <c r="L109" s="393"/>
      <c r="M109" s="393"/>
      <c r="N109" s="393"/>
      <c r="O109" s="393"/>
      <c r="P109" s="393"/>
      <c r="Q109" s="393"/>
      <c r="R109" s="393"/>
      <c r="S109" s="393"/>
      <c r="T109" s="393"/>
      <c r="U109" s="393"/>
      <c r="V109" s="393"/>
      <c r="W109" s="393"/>
      <c r="X109" s="393"/>
      <c r="Y109" s="393"/>
      <c r="Z109" s="393"/>
      <c r="AA109" s="393"/>
      <c r="AB109" s="393"/>
      <c r="AC109" s="393"/>
      <c r="AD109" s="393"/>
      <c r="AE109" s="393"/>
      <c r="AJ109" s="250">
        <v>3</v>
      </c>
      <c r="AK109" s="250">
        <f>IF(CY105&gt;0,1,0)</f>
        <v>0</v>
      </c>
      <c r="AL109" s="251" t="str">
        <f>IF(AK109&gt;0,AJ109,"")</f>
        <v/>
      </c>
      <c r="AM109" s="250"/>
      <c r="AN109" s="250"/>
      <c r="AO109" s="250"/>
      <c r="AP109" s="250"/>
      <c r="AQ109" s="250"/>
      <c r="AZ109" s="3"/>
      <c r="BA109" s="4"/>
      <c r="BB109" s="266"/>
    </row>
    <row r="110" spans="1:103" s="22" customFormat="1" ht="15" customHeight="1">
      <c r="A110" s="220"/>
      <c r="B110" s="394" t="str">
        <f>IF(AH95&gt;0,"Revise la información capturada, ya que tiene datos ingresados en celdas que están sombreadas","")</f>
        <v/>
      </c>
      <c r="C110" s="394"/>
      <c r="D110" s="394"/>
      <c r="E110" s="394"/>
      <c r="F110" s="394"/>
      <c r="G110" s="394"/>
      <c r="H110" s="394"/>
      <c r="I110" s="394"/>
      <c r="J110" s="394"/>
      <c r="K110" s="394"/>
      <c r="L110" s="394"/>
      <c r="M110" s="394"/>
      <c r="N110" s="394"/>
      <c r="O110" s="394"/>
      <c r="P110" s="394"/>
      <c r="Q110" s="394"/>
      <c r="R110" s="394"/>
      <c r="S110" s="394"/>
      <c r="T110" s="394"/>
      <c r="U110" s="394"/>
      <c r="V110" s="394"/>
      <c r="W110" s="394"/>
      <c r="X110" s="394"/>
      <c r="Y110" s="394"/>
      <c r="Z110" s="394"/>
      <c r="AA110" s="394"/>
      <c r="AB110" s="394"/>
      <c r="AC110" s="394"/>
      <c r="AD110" s="394"/>
      <c r="AE110" s="394"/>
      <c r="AJ110" s="250"/>
      <c r="AK110" s="250"/>
      <c r="AL110" s="251"/>
      <c r="AM110" s="250"/>
      <c r="AN110" s="250"/>
      <c r="AO110" s="250"/>
      <c r="AP110" s="250"/>
      <c r="AQ110" s="250"/>
      <c r="AZ110" s="3"/>
      <c r="BA110" s="4"/>
      <c r="BB110" s="266"/>
    </row>
    <row r="111" spans="1:103" s="22" customFormat="1" ht="15" customHeight="1">
      <c r="A111" s="220"/>
      <c r="B111" s="394" t="str">
        <f>IF(BB104&lt;&gt;"",BB104,IF(BD105&gt;0,"Favor de revisar la suma y consistencia de totales y/o subtotales por filas (numéricos y NS)",""))</f>
        <v/>
      </c>
      <c r="C111" s="394"/>
      <c r="D111" s="394"/>
      <c r="E111" s="394"/>
      <c r="F111" s="394"/>
      <c r="G111" s="394"/>
      <c r="H111" s="394"/>
      <c r="I111" s="394"/>
      <c r="J111" s="394"/>
      <c r="K111" s="394"/>
      <c r="L111" s="394"/>
      <c r="M111" s="394"/>
      <c r="N111" s="394"/>
      <c r="O111" s="394"/>
      <c r="P111" s="394"/>
      <c r="Q111" s="394"/>
      <c r="R111" s="394"/>
      <c r="S111" s="394"/>
      <c r="T111" s="394"/>
      <c r="U111" s="394"/>
      <c r="V111" s="394"/>
      <c r="W111" s="394"/>
      <c r="X111" s="394"/>
      <c r="Y111" s="394"/>
      <c r="Z111" s="394"/>
      <c r="AA111" s="394"/>
      <c r="AB111" s="394"/>
      <c r="AC111" s="394"/>
      <c r="AD111" s="394"/>
      <c r="AE111" s="394"/>
      <c r="AJ111" s="426" t="str">
        <f>IF(OR(AK108&gt;0,AK109&gt;0),_xlfn.CONCAT("Alerta: debe de proporcionar una justificación de acuerdo a lo establecido en la(s) instrucción(es): ",_xlfn.TEXTJOIN(",",TRUE,AL108:AL109)),"")</f>
        <v/>
      </c>
      <c r="AK111" s="426"/>
      <c r="AL111" s="426"/>
      <c r="AM111" s="426"/>
      <c r="AN111" s="426"/>
      <c r="AO111" s="426"/>
      <c r="AP111" s="426"/>
      <c r="AQ111" s="426"/>
      <c r="AZ111" s="3"/>
      <c r="BA111" s="4"/>
      <c r="BB111" s="266"/>
    </row>
    <row r="112" spans="1:103" s="22" customFormat="1" ht="15" customHeight="1">
      <c r="A112" s="220"/>
      <c r="B112" s="428" t="str">
        <f>IF(CH96&gt;0,"Favor de revisar la instrucción 1, debido a que no se cumplen con los criterios mencionados","")</f>
        <v/>
      </c>
      <c r="C112" s="428"/>
      <c r="D112" s="428"/>
      <c r="E112" s="428"/>
      <c r="F112" s="428"/>
      <c r="G112" s="428"/>
      <c r="H112" s="428"/>
      <c r="I112" s="428"/>
      <c r="J112" s="428"/>
      <c r="K112" s="428"/>
      <c r="L112" s="428"/>
      <c r="M112" s="428"/>
      <c r="N112" s="428"/>
      <c r="O112" s="428"/>
      <c r="P112" s="428"/>
      <c r="Q112" s="428"/>
      <c r="R112" s="428"/>
      <c r="S112" s="428"/>
      <c r="T112" s="428"/>
      <c r="U112" s="428"/>
      <c r="V112" s="428"/>
      <c r="W112" s="428"/>
      <c r="X112" s="428"/>
      <c r="Y112" s="428"/>
      <c r="Z112" s="428"/>
      <c r="AA112" s="428"/>
      <c r="AB112" s="428"/>
      <c r="AC112" s="428"/>
      <c r="AD112" s="428"/>
      <c r="AE112" s="428"/>
      <c r="AZ112" s="3"/>
      <c r="BA112" s="4"/>
      <c r="BB112" s="266"/>
    </row>
    <row r="113" spans="1:86" s="22" customFormat="1" ht="15" customHeight="1">
      <c r="A113" s="220"/>
      <c r="B113" s="427" t="str">
        <f>AJ111</f>
        <v/>
      </c>
      <c r="C113" s="427"/>
      <c r="D113" s="427"/>
      <c r="E113" s="427"/>
      <c r="F113" s="427"/>
      <c r="G113" s="427"/>
      <c r="H113" s="427"/>
      <c r="I113" s="427"/>
      <c r="J113" s="427"/>
      <c r="K113" s="427"/>
      <c r="L113" s="427"/>
      <c r="M113" s="427"/>
      <c r="N113" s="427"/>
      <c r="O113" s="427"/>
      <c r="P113" s="427"/>
      <c r="Q113" s="427"/>
      <c r="R113" s="427"/>
      <c r="S113" s="427"/>
      <c r="T113" s="427"/>
      <c r="U113" s="427"/>
      <c r="V113" s="427"/>
      <c r="W113" s="427"/>
      <c r="X113" s="427"/>
      <c r="Y113" s="427"/>
      <c r="Z113" s="427"/>
      <c r="AA113" s="427"/>
      <c r="AB113" s="427"/>
      <c r="AC113" s="427"/>
      <c r="AD113" s="427"/>
      <c r="AE113" s="427"/>
      <c r="AZ113" s="3"/>
      <c r="BA113" s="4"/>
      <c r="BB113" s="266"/>
    </row>
    <row r="114" spans="1:86" s="22" customFormat="1" ht="24" customHeight="1">
      <c r="A114" s="211" t="s">
        <v>5336</v>
      </c>
      <c r="B114" s="489" t="s">
        <v>5337</v>
      </c>
      <c r="C114" s="489"/>
      <c r="D114" s="489"/>
      <c r="E114" s="489"/>
      <c r="F114" s="489"/>
      <c r="G114" s="489"/>
      <c r="H114" s="489"/>
      <c r="I114" s="489"/>
      <c r="J114" s="489"/>
      <c r="K114" s="489"/>
      <c r="L114" s="489"/>
      <c r="M114" s="489"/>
      <c r="N114" s="489"/>
      <c r="O114" s="489"/>
      <c r="P114" s="489"/>
      <c r="Q114" s="489"/>
      <c r="R114" s="489"/>
      <c r="S114" s="489"/>
      <c r="T114" s="489"/>
      <c r="U114" s="489"/>
      <c r="V114" s="489"/>
      <c r="W114" s="489"/>
      <c r="X114" s="489"/>
      <c r="Y114" s="489"/>
      <c r="Z114" s="489"/>
      <c r="AA114" s="489"/>
      <c r="AB114" s="489"/>
      <c r="AC114" s="489"/>
      <c r="AD114" s="489"/>
      <c r="AE114"/>
      <c r="AZ114" s="268"/>
      <c r="BA114" s="268"/>
      <c r="BB114" s="2"/>
    </row>
    <row r="115" spans="1:86" s="22" customFormat="1" ht="36" customHeight="1">
      <c r="A115" s="211"/>
      <c r="B115" s="220"/>
      <c r="C115" s="409" t="s">
        <v>5338</v>
      </c>
      <c r="D115" s="409"/>
      <c r="E115" s="409"/>
      <c r="F115" s="409"/>
      <c r="G115" s="409"/>
      <c r="H115" s="409"/>
      <c r="I115" s="409"/>
      <c r="J115" s="409"/>
      <c r="K115" s="409"/>
      <c r="L115" s="409"/>
      <c r="M115" s="409"/>
      <c r="N115" s="409"/>
      <c r="O115" s="409"/>
      <c r="P115" s="409"/>
      <c r="Q115" s="409"/>
      <c r="R115" s="409"/>
      <c r="S115" s="409"/>
      <c r="T115" s="409"/>
      <c r="U115" s="409"/>
      <c r="V115" s="409"/>
      <c r="W115" s="409"/>
      <c r="X115" s="409"/>
      <c r="Y115" s="409"/>
      <c r="Z115" s="409"/>
      <c r="AA115" s="409"/>
      <c r="AB115" s="409"/>
      <c r="AC115" s="409"/>
      <c r="AD115" s="409"/>
      <c r="AE115"/>
    </row>
    <row r="116" spans="1:86" s="22" customFormat="1" ht="24" customHeight="1">
      <c r="A116" s="211"/>
      <c r="B116" s="220"/>
      <c r="C116" s="405" t="s">
        <v>5339</v>
      </c>
      <c r="D116" s="405"/>
      <c r="E116" s="405"/>
      <c r="F116" s="405"/>
      <c r="G116" s="405"/>
      <c r="H116" s="405"/>
      <c r="I116" s="405"/>
      <c r="J116" s="405"/>
      <c r="K116" s="405"/>
      <c r="L116" s="405"/>
      <c r="M116" s="405"/>
      <c r="N116" s="405"/>
      <c r="O116" s="405"/>
      <c r="P116" s="405"/>
      <c r="Q116" s="405"/>
      <c r="R116" s="405"/>
      <c r="S116" s="405"/>
      <c r="T116" s="405"/>
      <c r="U116" s="405"/>
      <c r="V116" s="405"/>
      <c r="W116" s="405"/>
      <c r="X116" s="405"/>
      <c r="Y116" s="405"/>
      <c r="Z116" s="405"/>
      <c r="AA116" s="405"/>
      <c r="AB116" s="405"/>
      <c r="AC116" s="405"/>
      <c r="AD116" s="405"/>
      <c r="AE116"/>
    </row>
    <row r="117" spans="1:86" s="22" customFormat="1" ht="15" customHeight="1">
      <c r="A117" s="219"/>
      <c r="B117" s="220"/>
      <c r="C117" s="220"/>
      <c r="D117" s="218"/>
      <c r="E117" s="218"/>
      <c r="F117" s="218"/>
      <c r="G117" s="218"/>
      <c r="H117" s="218"/>
      <c r="I117" s="218"/>
      <c r="J117" s="218"/>
      <c r="K117" s="218"/>
      <c r="L117" s="218"/>
      <c r="M117" s="218"/>
      <c r="N117" s="218"/>
      <c r="O117" s="218"/>
      <c r="P117" s="218"/>
      <c r="Q117" s="218"/>
      <c r="R117" s="218"/>
      <c r="S117" s="218"/>
      <c r="T117" s="218"/>
      <c r="U117" s="218"/>
      <c r="V117" s="218"/>
      <c r="W117" s="218"/>
      <c r="X117" s="218"/>
      <c r="Y117" s="218"/>
      <c r="Z117" s="218"/>
      <c r="AA117" s="218"/>
      <c r="AB117" s="218"/>
      <c r="AC117" s="218"/>
      <c r="AD117" s="218"/>
      <c r="AE117"/>
    </row>
    <row r="118" spans="1:86" s="22" customFormat="1" ht="15" customHeight="1">
      <c r="A118" s="219"/>
      <c r="B118" s="220"/>
      <c r="C118" s="447" t="s">
        <v>5340</v>
      </c>
      <c r="D118" s="448"/>
      <c r="E118" s="448"/>
      <c r="F118" s="448"/>
      <c r="G118" s="448"/>
      <c r="H118" s="448"/>
      <c r="I118" s="448"/>
      <c r="J118" s="448"/>
      <c r="K118" s="448"/>
      <c r="L118" s="448"/>
      <c r="M118" s="448"/>
      <c r="N118" s="449"/>
      <c r="O118" s="433" t="s">
        <v>5269</v>
      </c>
      <c r="P118" s="433"/>
      <c r="Q118" s="433"/>
      <c r="R118" s="433"/>
      <c r="S118" s="433"/>
      <c r="T118" s="433"/>
      <c r="U118" s="433"/>
      <c r="V118" s="433"/>
      <c r="W118" s="433"/>
      <c r="X118" s="433"/>
      <c r="Y118" s="433"/>
      <c r="Z118" s="433"/>
      <c r="AA118" s="433"/>
      <c r="AB118" s="433"/>
      <c r="AC118" s="433"/>
      <c r="AD118" s="433"/>
      <c r="AE118"/>
      <c r="AJ118" s="485" t="s">
        <v>5270</v>
      </c>
      <c r="AK118" s="485"/>
      <c r="AL118" s="485"/>
      <c r="AM118" s="485"/>
      <c r="AN118" s="485"/>
      <c r="AO118" s="485"/>
      <c r="AP118" s="485"/>
      <c r="AQ118" s="485"/>
      <c r="AR118" s="485"/>
      <c r="AS118" s="485"/>
      <c r="AT118" s="485"/>
      <c r="AU118" s="485"/>
      <c r="AV118" s="485"/>
      <c r="AW118" s="485"/>
      <c r="AX118" s="485"/>
      <c r="AY118" s="485"/>
      <c r="AZ118" s="250"/>
      <c r="BA118" s="250"/>
      <c r="BB118" s="250"/>
      <c r="BC118" s="250"/>
      <c r="BD118" s="250"/>
      <c r="BE118" s="250"/>
      <c r="BF118" s="250"/>
      <c r="BG118" s="250"/>
      <c r="BH118" s="250"/>
      <c r="BI118" s="250"/>
      <c r="BJ118" s="250"/>
      <c r="BK118" s="250"/>
      <c r="BL118" s="250"/>
      <c r="BM118" s="250"/>
      <c r="BN118" s="250"/>
      <c r="BO118" s="250"/>
      <c r="BP118" s="250"/>
    </row>
    <row r="119" spans="1:86" s="22" customFormat="1" ht="24" customHeight="1">
      <c r="A119" s="219"/>
      <c r="B119" s="220"/>
      <c r="C119" s="450"/>
      <c r="D119" s="451"/>
      <c r="E119" s="451"/>
      <c r="F119" s="451"/>
      <c r="G119" s="451"/>
      <c r="H119" s="451"/>
      <c r="I119" s="451"/>
      <c r="J119" s="451"/>
      <c r="K119" s="451"/>
      <c r="L119" s="451"/>
      <c r="M119" s="451"/>
      <c r="N119" s="452"/>
      <c r="O119" s="472" t="s">
        <v>5254</v>
      </c>
      <c r="P119" s="490" t="s">
        <v>5271</v>
      </c>
      <c r="Q119" s="490" t="s">
        <v>5272</v>
      </c>
      <c r="R119" s="490" t="s">
        <v>401</v>
      </c>
      <c r="S119" s="479" t="s">
        <v>5273</v>
      </c>
      <c r="T119" s="480"/>
      <c r="U119" s="480"/>
      <c r="V119" s="481"/>
      <c r="W119" s="479" t="s">
        <v>5274</v>
      </c>
      <c r="X119" s="480"/>
      <c r="Y119" s="480"/>
      <c r="Z119" s="481"/>
      <c r="AA119" s="479" t="s">
        <v>401</v>
      </c>
      <c r="AB119" s="480"/>
      <c r="AC119" s="480"/>
      <c r="AD119" s="481"/>
      <c r="AE119"/>
      <c r="AJ119" s="486" t="s">
        <v>5254</v>
      </c>
      <c r="AK119" s="486"/>
      <c r="AL119" s="486"/>
      <c r="AM119" s="486"/>
      <c r="AN119" s="487" t="s">
        <v>5275</v>
      </c>
      <c r="AO119" s="487"/>
      <c r="AP119" s="487"/>
      <c r="AQ119" s="487"/>
      <c r="AR119" s="488" t="s">
        <v>5272</v>
      </c>
      <c r="AS119" s="488"/>
      <c r="AT119" s="488"/>
      <c r="AU119" s="488"/>
      <c r="AV119" s="488" t="s">
        <v>401</v>
      </c>
      <c r="AW119" s="488"/>
      <c r="AX119" s="488"/>
      <c r="AY119" s="488"/>
      <c r="AZ119" s="250"/>
      <c r="BA119" s="250"/>
      <c r="BB119" s="250"/>
      <c r="BC119" s="250"/>
      <c r="BD119" s="250"/>
      <c r="BE119" s="250"/>
      <c r="BF119" s="250"/>
      <c r="BG119" s="250"/>
      <c r="BH119" s="250"/>
      <c r="BI119" s="250"/>
      <c r="BJ119" s="250"/>
      <c r="BK119" s="250"/>
      <c r="BL119" s="250"/>
      <c r="BM119" s="250"/>
      <c r="BN119" s="250"/>
      <c r="BO119" s="250"/>
      <c r="BP119" s="250"/>
    </row>
    <row r="120" spans="1:86" s="22" customFormat="1" ht="84" customHeight="1">
      <c r="A120" s="219"/>
      <c r="B120" s="220"/>
      <c r="C120" s="453"/>
      <c r="D120" s="454"/>
      <c r="E120" s="454"/>
      <c r="F120" s="454"/>
      <c r="G120" s="454"/>
      <c r="H120" s="454"/>
      <c r="I120" s="454"/>
      <c r="J120" s="454"/>
      <c r="K120" s="454"/>
      <c r="L120" s="454"/>
      <c r="M120" s="454"/>
      <c r="N120" s="455"/>
      <c r="O120" s="472"/>
      <c r="P120" s="490"/>
      <c r="Q120" s="490"/>
      <c r="R120" s="490"/>
      <c r="S120" s="243" t="s">
        <v>5276</v>
      </c>
      <c r="T120" s="244" t="s">
        <v>5271</v>
      </c>
      <c r="U120" s="244" t="s">
        <v>5272</v>
      </c>
      <c r="V120" s="244" t="s">
        <v>401</v>
      </c>
      <c r="W120" s="243" t="s">
        <v>5276</v>
      </c>
      <c r="X120" s="244" t="s">
        <v>5271</v>
      </c>
      <c r="Y120" s="244" t="s">
        <v>5272</v>
      </c>
      <c r="Z120" s="244" t="s">
        <v>401</v>
      </c>
      <c r="AA120" s="243" t="s">
        <v>5276</v>
      </c>
      <c r="AB120" s="244" t="s">
        <v>5271</v>
      </c>
      <c r="AC120" s="244" t="s">
        <v>5272</v>
      </c>
      <c r="AD120" s="244" t="s">
        <v>401</v>
      </c>
      <c r="AE120"/>
      <c r="AG120" t="s">
        <v>5083</v>
      </c>
      <c r="AH120" t="s">
        <v>5084</v>
      </c>
      <c r="AJ120" s="5" t="s">
        <v>5278</v>
      </c>
      <c r="AK120" s="6" t="s">
        <v>5279</v>
      </c>
      <c r="AL120" s="7" t="s">
        <v>5280</v>
      </c>
      <c r="AM120" s="8" t="s">
        <v>5281</v>
      </c>
      <c r="AN120" s="5" t="s">
        <v>5278</v>
      </c>
      <c r="AO120" s="6" t="s">
        <v>5279</v>
      </c>
      <c r="AP120" s="7" t="s">
        <v>5280</v>
      </c>
      <c r="AQ120" s="8" t="s">
        <v>5281</v>
      </c>
      <c r="AR120" s="5" t="s">
        <v>5278</v>
      </c>
      <c r="AS120" s="6" t="s">
        <v>5279</v>
      </c>
      <c r="AT120" s="7" t="s">
        <v>5280</v>
      </c>
      <c r="AU120" s="8" t="s">
        <v>5281</v>
      </c>
      <c r="AV120" s="5" t="s">
        <v>5278</v>
      </c>
      <c r="AW120" s="6" t="s">
        <v>5279</v>
      </c>
      <c r="AX120" s="7" t="s">
        <v>5280</v>
      </c>
      <c r="AY120" s="8" t="s">
        <v>5281</v>
      </c>
      <c r="AZ120" s="260" t="s">
        <v>5282</v>
      </c>
      <c r="BA120" s="16" t="s">
        <v>5333</v>
      </c>
      <c r="BB120" s="239" t="s">
        <v>5334</v>
      </c>
      <c r="BC120" s="9" t="s">
        <v>5283</v>
      </c>
      <c r="BD120" s="9" t="s">
        <v>5284</v>
      </c>
      <c r="BE120" s="9" t="s">
        <v>5285</v>
      </c>
      <c r="BF120" s="9" t="s">
        <v>5286</v>
      </c>
      <c r="BG120" s="9" t="s">
        <v>5287</v>
      </c>
      <c r="BH120" s="9" t="s">
        <v>5288</v>
      </c>
      <c r="BI120" s="9" t="s">
        <v>5289</v>
      </c>
      <c r="BJ120" s="9" t="s">
        <v>5290</v>
      </c>
      <c r="BK120" s="9" t="s">
        <v>5291</v>
      </c>
      <c r="BL120" s="9" t="s">
        <v>5292</v>
      </c>
      <c r="BM120" s="9" t="s">
        <v>5293</v>
      </c>
      <c r="BN120" s="9" t="s">
        <v>5294</v>
      </c>
      <c r="BO120" s="9" t="s">
        <v>5295</v>
      </c>
      <c r="BP120" s="9" t="s">
        <v>5296</v>
      </c>
      <c r="BQ120" s="9" t="s">
        <v>5297</v>
      </c>
      <c r="BR120" s="9" t="s">
        <v>5298</v>
      </c>
      <c r="BS120" t="s">
        <v>5341</v>
      </c>
    </row>
    <row r="121" spans="1:86" s="22" customFormat="1" ht="15" customHeight="1">
      <c r="A121" s="219"/>
      <c r="B121" s="220"/>
      <c r="C121" s="261" t="s">
        <v>5019</v>
      </c>
      <c r="D121" s="491" t="s">
        <v>5342</v>
      </c>
      <c r="E121" s="492"/>
      <c r="F121" s="492"/>
      <c r="G121" s="492"/>
      <c r="H121" s="492"/>
      <c r="I121" s="492"/>
      <c r="J121" s="492"/>
      <c r="K121" s="492"/>
      <c r="L121" s="492"/>
      <c r="M121" s="492"/>
      <c r="N121" s="493"/>
      <c r="O121" s="1"/>
      <c r="P121" s="1"/>
      <c r="Q121" s="1"/>
      <c r="R121" s="1"/>
      <c r="S121" s="1"/>
      <c r="T121" s="1"/>
      <c r="U121" s="1"/>
      <c r="V121" s="1"/>
      <c r="W121" s="1"/>
      <c r="X121" s="1"/>
      <c r="Y121" s="1"/>
      <c r="Z121" s="1"/>
      <c r="AA121" s="1"/>
      <c r="AB121" s="1"/>
      <c r="AC121" s="1"/>
      <c r="AD121" s="1"/>
      <c r="AE121"/>
      <c r="AG121" s="216">
        <f>IF(AND($AF$21=1,$AG$21&gt;0,$AG$21&lt;&gt;"NS",$AG$21&lt;&gt;"NA",$O$27&gt;0,$O$27&lt;&gt;"NS",$O$27&lt;&gt;"NA"),IF(COUNTA(O121:AD124)=64,0,1),0)</f>
        <v>0</v>
      </c>
      <c r="AH121" s="216">
        <f>IF(OR($AF$21&lt;&gt;1,$AG$21=0,$AG$21="NS",$AG$21="NA",$O$27=0,$O$27="NS",$O$27="NA"),IF(COUNTA(O121:AD124)=0,0,1),0)</f>
        <v>0</v>
      </c>
      <c r="AJ121" s="10">
        <f>O121</f>
        <v>0</v>
      </c>
      <c r="AK121" s="11">
        <f>COUNTIF(S121,"NS") + COUNTIF(W121,"NS") + COUNTIF(AA121,"NS")</f>
        <v>0</v>
      </c>
      <c r="AL121" s="12">
        <f>SUM(S121,W121,AA121)</f>
        <v>0</v>
      </c>
      <c r="AM121" s="13">
        <f>IF(OR(AND(AJ121=0, AK121&gt;0),AND(AJ121="NS", AL121&gt;0), AND(AJ121="NS", AK121=0, AL121=0)), 1, IF(OR(AND(AJ121&gt;0, AK121&gt;1,AJ121&gt;AL121), AND(AJ121="NS", AK121=2), AND(AJ121="NS", AL121=0, AK121&gt;0), AJ121=AL121), 0, 1))</f>
        <v>0</v>
      </c>
      <c r="AN121" s="10">
        <f>P121</f>
        <v>0</v>
      </c>
      <c r="AO121" s="11">
        <f>COUNTIF(T121,"NS") + COUNTIF(X121,"NS") + COUNTIF(AB121,"NS")</f>
        <v>0</v>
      </c>
      <c r="AP121" s="12">
        <f>SUM(T121,X121,AB121)</f>
        <v>0</v>
      </c>
      <c r="AQ121" s="13">
        <f>IF(OR(AND(AN121=0, AO121&gt;0),AND(AN121="NS", AP121&gt;0), AND(AN121="NS", AO121=0, AP121=0)), 1, IF(OR(AND(AN121&gt;0, AO121&gt;1,AN121&gt;AP121), AND(AN121="NS", AO121=2), AND(AN121="NS", AP121=0, AO121&gt;0), AN121=AP121), 0, 1))</f>
        <v>0</v>
      </c>
      <c r="AR121" s="10">
        <f>Q121</f>
        <v>0</v>
      </c>
      <c r="AS121" s="11">
        <f>COUNTIF(U121,"NS") + COUNTIF(Y121,"NS") + COUNTIF(AC121,"NS")</f>
        <v>0</v>
      </c>
      <c r="AT121" s="12">
        <f>SUM(U121,Y121,AC121)</f>
        <v>0</v>
      </c>
      <c r="AU121" s="13">
        <f t="shared" ref="AU121" si="54">IF(OR(AND(AR121=0, AS121&gt;0),AND(AR121="NS", AT121&gt;0), AND(AR121="NS", AS121=0, AT121=0)), 1, IF(OR(AND(AR121&gt;0, AS121&gt;1,AR121&gt;AT121), AND(AR121="NS", AS121=2), AND(AR121="NS", AT121=0, AS121&gt;0), AR121=AT121), 0, 1))</f>
        <v>0</v>
      </c>
      <c r="AV121" s="10">
        <f>R121</f>
        <v>0</v>
      </c>
      <c r="AW121" s="11">
        <f>COUNTIF(V121,"NS") + COUNTIF(Z121,"NS") + COUNTIF(AD121,"NS")</f>
        <v>0</v>
      </c>
      <c r="AX121" s="12">
        <f>SUM(V121,Z121,AD121)</f>
        <v>0</v>
      </c>
      <c r="AY121" s="13">
        <f t="shared" ref="AY121" si="55">IF(OR(AND(AV121=0, AW121&gt;0),AND(AV121="NS", AX121&gt;0), AND(AV121="NS", AW121=0, AX121=0)), 1, IF(OR(AND(AV121&gt;0, AW121&gt;1,AV121&gt;AX121), AND(AV121="NS", AW121=2), AND(AV121="NS", AX121=0, AW121&gt;0), AV121=AX121), 0, 1))</f>
        <v>0</v>
      </c>
      <c r="AZ121" s="17">
        <f>IF(SUM(AM121,AQ121,AU121,AY121)=0,0,1)</f>
        <v>0</v>
      </c>
      <c r="BA121" s="16" t="str">
        <f>IF(AZ121=0,"",
IF(SUM($AZ$121:AZ121)=1,BB121,
IF($AZ$125&gt;SUM($AZ$121:AZ121),_xlfn.CONCAT(", ",BB121),
IF($AZ$125=SUM($AZ$121:AZ121),_xlfn.CONCAT(" y ",BB121)))))</f>
        <v/>
      </c>
      <c r="BB121" s="262">
        <v>1</v>
      </c>
      <c r="BC121" s="2">
        <f>O121</f>
        <v>0</v>
      </c>
      <c r="BD121" s="2">
        <f>COUNTIF(P121:R121,"NS")</f>
        <v>0</v>
      </c>
      <c r="BE121" s="2">
        <f>SUM(P121:R121)</f>
        <v>0</v>
      </c>
      <c r="BF121" s="2">
        <f>IF(OR(AND(BC121=0, BD121&gt;0),AND(BC121="NS", BE121&gt;0), AND(BC121="NS", BD121=0, BE121=0)), 1, IF(OR(AND(BC121&gt;0, BD121&gt;1,BC121&gt;BE121), AND(BC121="NS", BD121=2), AND(BC121="NS", BE121=0, BD121&gt;0), BC121=BE121), 0, 1))</f>
        <v>0</v>
      </c>
      <c r="BG121" s="2">
        <f>S121</f>
        <v>0</v>
      </c>
      <c r="BH121" s="2">
        <f>COUNTIF(T121:V121,"NS")</f>
        <v>0</v>
      </c>
      <c r="BI121" s="2">
        <f>SUM(T121:V121)</f>
        <v>0</v>
      </c>
      <c r="BJ121" s="2">
        <f t="shared" ref="BJ121" si="56">IF(OR(AND(BG121=0, BH121&gt;0),AND(BG121="NS", BI121&gt;0), AND(BG121="NS", BH121=0, BI121=0)), 1, IF(OR(AND(BG121&gt;0, BH121&gt;1,BG121&gt;BI121), AND(BG121="NS", BH121=2), AND(BG121="NS", BI121=0, BH121&gt;0), BG121=BI121), 0, 1))</f>
        <v>0</v>
      </c>
      <c r="BK121" s="2">
        <f>W121</f>
        <v>0</v>
      </c>
      <c r="BL121" s="2">
        <f>COUNTIF(X121:Z121,"NS")</f>
        <v>0</v>
      </c>
      <c r="BM121" s="2">
        <f>SUM(X121:Z121)</f>
        <v>0</v>
      </c>
      <c r="BN121" s="2">
        <f>IF(OR(AND(BK121=0, BL121&gt;0),AND(BK121="NS", BM121&gt;0), AND(BK121="NS", BL121=0, BM121=0)), 1, IF(OR(AND(BK121&gt;0, BL121&gt;1,BK121&gt;BM121), AND(BK121="NS", BL121=2), AND(BK121="NS", BM121=0, BL121&gt;0), BK121=BM121), 0, 1))</f>
        <v>0</v>
      </c>
      <c r="BO121" s="2">
        <f>AA121</f>
        <v>0</v>
      </c>
      <c r="BP121" s="2">
        <f>COUNTIF(AB121:AD121,"NS")</f>
        <v>0</v>
      </c>
      <c r="BQ121" s="2">
        <f>SUM(AB121:AD121)</f>
        <v>0</v>
      </c>
      <c r="BR121" s="2">
        <f t="shared" ref="BR121" si="57">IF(OR(AND(BO121=0, BP121&gt;0),AND(BO121="NS", BQ121&gt;0), AND(BO121="NS", BP121=0, BQ121=0)), 1, IF(OR(AND(BO121&gt;0, BP121&gt;1,BO121&gt;BQ121), AND(BO121="NS", BP121=2), AND(BO121="NS", BQ121=0, BP121&gt;0), BO121=BQ121), 0, 1))</f>
        <v>0</v>
      </c>
      <c r="BS121" cm="1">
        <f t="array" ref="BS121">IF(OR(O125={"NS","NA"},O27={"NS","NA"}),0,IF(O125&lt;=O27,0,1))</f>
        <v>0</v>
      </c>
      <c r="BT121" cm="1">
        <f t="array" ref="BT121">IF(OR(P125={"NS","NA"},P27={"NS","NA"}),0,IF(P125&lt;=P27,0,1))</f>
        <v>0</v>
      </c>
      <c r="BU121" cm="1">
        <f t="array" ref="BU121">IF(OR(Q125={"NS","NA"},Q27={"NS","NA"}),0,IF(Q125&lt;=Q27,0,1))</f>
        <v>0</v>
      </c>
      <c r="BV121" cm="1">
        <f t="array" ref="BV121">IF(OR(R125={"NS","NA"},R27={"NS","NA"}),0,IF(R125&lt;=R27,0,1))</f>
        <v>0</v>
      </c>
      <c r="BW121" cm="1">
        <f t="array" ref="BW121">IF(OR(S125={"NS","NA"},S27={"NS","NA"}),0,IF(S125&lt;=S27,0,1))</f>
        <v>0</v>
      </c>
      <c r="BX121" cm="1">
        <f t="array" ref="BX121">IF(OR(T125={"NS","NA"},T27={"NS","NA"}),0,IF(T125&lt;=T27,0,1))</f>
        <v>0</v>
      </c>
      <c r="BY121" cm="1">
        <f t="array" ref="BY121">IF(OR(U125={"NS","NA"},U27={"NS","NA"}),0,IF(U125&lt;=U27,0,1))</f>
        <v>0</v>
      </c>
      <c r="BZ121" cm="1">
        <f t="array" ref="BZ121">IF(OR(V125={"NS","NA"},V27={"NS","NA"}),0,IF(V125&lt;=V27,0,1))</f>
        <v>0</v>
      </c>
      <c r="CA121" cm="1">
        <f t="array" ref="CA121">IF(OR(W125={"NS","NA"},W27={"NS","NA"}),0,IF(W125&lt;=W27,0,1))</f>
        <v>0</v>
      </c>
      <c r="CB121" cm="1">
        <f t="array" ref="CB121">IF(OR(X125={"NS","NA"},X27={"NS","NA"}),0,IF(X125&lt;=X27,0,1))</f>
        <v>0</v>
      </c>
      <c r="CC121" cm="1">
        <f t="array" ref="CC121">IF(OR(Y125={"NS","NA"},Y27={"NS","NA"}),0,IF(Y125&lt;=Y27,0,1))</f>
        <v>0</v>
      </c>
      <c r="CD121" cm="1">
        <f t="array" ref="CD121">IF(OR(Z125={"NS","NA"},Z27={"NS","NA"}),0,IF(Z125&lt;=Z27,0,1))</f>
        <v>0</v>
      </c>
      <c r="CE121" cm="1">
        <f t="array" ref="CE121">IF(OR(AA125={"NS","NA"},AA27={"NS","NA"}),0,IF(AA125&lt;=AA27,0,1))</f>
        <v>0</v>
      </c>
      <c r="CF121" cm="1">
        <f t="array" ref="CF121">IF(OR(AB125={"NS","NA"},AB27={"NS","NA"}),0,IF(AB125&lt;=AB27,0,1))</f>
        <v>0</v>
      </c>
      <c r="CG121" cm="1">
        <f t="array" ref="CG121">IF(OR(AC125={"NS","NA"},AC27={"NS","NA"}),0,IF(AC125&lt;=AC27,0,1))</f>
        <v>0</v>
      </c>
      <c r="CH121" cm="1">
        <f t="array" ref="CH121">IF(OR(AD125={"NS","NA"},AD27={"NS","NA"}),0,IF(AD125&lt;=AD27,0,1))</f>
        <v>0</v>
      </c>
    </row>
    <row r="122" spans="1:86" s="22" customFormat="1" ht="15" customHeight="1">
      <c r="A122" s="219"/>
      <c r="B122" s="220"/>
      <c r="C122" s="263" t="s">
        <v>5021</v>
      </c>
      <c r="D122" s="491" t="s">
        <v>5343</v>
      </c>
      <c r="E122" s="492"/>
      <c r="F122" s="492"/>
      <c r="G122" s="492"/>
      <c r="H122" s="492"/>
      <c r="I122" s="492"/>
      <c r="J122" s="492"/>
      <c r="K122" s="492"/>
      <c r="L122" s="492"/>
      <c r="M122" s="492"/>
      <c r="N122" s="493"/>
      <c r="O122" s="1"/>
      <c r="P122" s="1"/>
      <c r="Q122" s="1"/>
      <c r="R122" s="1"/>
      <c r="S122" s="1"/>
      <c r="T122" s="1"/>
      <c r="U122" s="1"/>
      <c r="V122" s="1"/>
      <c r="W122" s="1"/>
      <c r="X122" s="1"/>
      <c r="Y122" s="1"/>
      <c r="Z122" s="1"/>
      <c r="AA122" s="1"/>
      <c r="AB122" s="1"/>
      <c r="AC122" s="1"/>
      <c r="AD122" s="1"/>
      <c r="AE122"/>
      <c r="AJ122" s="10">
        <f t="shared" ref="AJ122:AJ124" si="58">O122</f>
        <v>0</v>
      </c>
      <c r="AK122" s="11">
        <f t="shared" ref="AK122:AK124" si="59">COUNTIF(S122,"NS") + COUNTIF(W122,"NS") + COUNTIF(AA122,"NS")</f>
        <v>0</v>
      </c>
      <c r="AL122" s="12">
        <f t="shared" ref="AL122:AL124" si="60">SUM(S122,W122,AA122)</f>
        <v>0</v>
      </c>
      <c r="AM122" s="13">
        <f t="shared" ref="AM122:AM124" si="61">IF(OR(AND(AJ122=0, AK122&gt;0),AND(AJ122="NS", AL122&gt;0), AND(AJ122="NS", AK122=0, AL122=0)), 1, IF(OR(AND(AJ122&gt;0, AK122&gt;1,AJ122&gt;AL122), AND(AJ122="NS", AK122=2), AND(AJ122="NS", AL122=0, AK122&gt;0), AJ122=AL122), 0, 1))</f>
        <v>0</v>
      </c>
      <c r="AN122" s="10">
        <f t="shared" ref="AN122:AN124" si="62">P122</f>
        <v>0</v>
      </c>
      <c r="AO122" s="11">
        <f t="shared" ref="AO122:AO124" si="63">COUNTIF(T122,"NS") + COUNTIF(X122,"NS") + COUNTIF(AB122,"NS")</f>
        <v>0</v>
      </c>
      <c r="AP122" s="12">
        <f t="shared" ref="AP122:AP124" si="64">SUM(T122,X122,AB122)</f>
        <v>0</v>
      </c>
      <c r="AQ122" s="13">
        <f t="shared" ref="AQ122:AQ124" si="65">IF(OR(AND(AN122=0, AO122&gt;0),AND(AN122="NS", AP122&gt;0), AND(AN122="NS", AO122=0, AP122=0)), 1, IF(OR(AND(AN122&gt;0, AO122&gt;1,AN122&gt;AP122), AND(AN122="NS", AO122=2), AND(AN122="NS", AP122=0, AO122&gt;0), AN122=AP122), 0, 1))</f>
        <v>0</v>
      </c>
      <c r="AR122" s="10">
        <f t="shared" ref="AR122:AR124" si="66">Q122</f>
        <v>0</v>
      </c>
      <c r="AS122" s="11">
        <f t="shared" ref="AS122:AS124" si="67">COUNTIF(U122,"NS") + COUNTIF(Y122,"NS") + COUNTIF(AC122,"NS")</f>
        <v>0</v>
      </c>
      <c r="AT122" s="12">
        <f t="shared" ref="AT122:AT124" si="68">SUM(U122,Y122,AC122)</f>
        <v>0</v>
      </c>
      <c r="AU122" s="13">
        <f t="shared" ref="AU122:AU124" si="69">IF(OR(AND(AR122=0, AS122&gt;0),AND(AR122="NS", AT122&gt;0), AND(AR122="NS", AS122=0, AT122=0)), 1, IF(OR(AND(AR122&gt;0, AS122&gt;1,AR122&gt;AT122), AND(AR122="NS", AS122=2), AND(AR122="NS", AT122=0, AS122&gt;0), AR122=AT122), 0, 1))</f>
        <v>0</v>
      </c>
      <c r="AV122" s="10">
        <f t="shared" ref="AV122:AV123" si="70">R122</f>
        <v>0</v>
      </c>
      <c r="AW122" s="11">
        <f t="shared" ref="AW122:AW123" si="71">COUNTIF(V122,"NS") + COUNTIF(Z122,"NS") + COUNTIF(AD122,"NS")</f>
        <v>0</v>
      </c>
      <c r="AX122" s="12">
        <f t="shared" ref="AX122:AX123" si="72">SUM(V122,Z122,AD122)</f>
        <v>0</v>
      </c>
      <c r="AY122" s="13">
        <f t="shared" ref="AY122:AY123" si="73">IF(OR(AND(AV122=0, AW122&gt;0),AND(AV122="NS", AX122&gt;0), AND(AV122="NS", AW122=0, AX122=0)), 1, IF(OR(AND(AV122&gt;0, AW122&gt;1,AV122&gt;AX122), AND(AV122="NS", AW122=2), AND(AV122="NS", AX122=0, AW122&gt;0), AV122=AX122), 0, 1))</f>
        <v>0</v>
      </c>
      <c r="AZ122" s="17">
        <f t="shared" ref="AZ122:AZ123" si="74">IF(SUM(AM122,AQ122,AU122,AY122)=0,0,1)</f>
        <v>0</v>
      </c>
      <c r="BA122" s="16" t="str">
        <f>IF(AZ122=0,"",
IF(SUM($AZ$121:AZ122)=1,BB122,
IF($AZ$125&gt;SUM($AZ$121:AZ122),_xlfn.CONCAT(", ",BB122),
IF($AZ$125=SUM($AZ$121:AZ122),_xlfn.CONCAT(" y ",BB122)))))</f>
        <v/>
      </c>
      <c r="BB122" s="262">
        <v>2</v>
      </c>
      <c r="BC122" s="2">
        <f t="shared" ref="BC122:BC124" si="75">O122</f>
        <v>0</v>
      </c>
      <c r="BD122" s="2">
        <f t="shared" ref="BD122:BD124" si="76">COUNTIF(P122:R122,"NS")</f>
        <v>0</v>
      </c>
      <c r="BE122" s="2">
        <f t="shared" ref="BE122:BE124" si="77">SUM(P122:R122)</f>
        <v>0</v>
      </c>
      <c r="BF122" s="2">
        <f t="shared" ref="BF122:BF124" si="78">IF(OR(AND(BC122=0, BD122&gt;0),AND(BC122="NS", BE122&gt;0), AND(BC122="NS", BD122=0, BE122=0)), 1, IF(OR(AND(BC122&gt;0, BD122&gt;1,BC122&gt;BE122), AND(BC122="NS", BD122=2), AND(BC122="NS", BE122=0, BD122&gt;0), BC122=BE122), 0, 1))</f>
        <v>0</v>
      </c>
      <c r="BG122" s="2">
        <f t="shared" ref="BG122:BG124" si="79">S122</f>
        <v>0</v>
      </c>
      <c r="BH122" s="2">
        <f t="shared" ref="BH122:BH124" si="80">COUNTIF(T122:V122,"NS")</f>
        <v>0</v>
      </c>
      <c r="BI122" s="2">
        <f t="shared" ref="BI122:BI124" si="81">SUM(T122:V122)</f>
        <v>0</v>
      </c>
      <c r="BJ122" s="2">
        <f t="shared" ref="BJ122:BJ124" si="82">IF(OR(AND(BG122=0, BH122&gt;0),AND(BG122="NS", BI122&gt;0), AND(BG122="NS", BH122=0, BI122=0)), 1, IF(OR(AND(BG122&gt;0, BH122&gt;1,BG122&gt;BI122), AND(BG122="NS", BH122=2), AND(BG122="NS", BI122=0, BH122&gt;0), BG122=BI122), 0, 1))</f>
        <v>0</v>
      </c>
      <c r="BK122" s="2">
        <f t="shared" ref="BK122:BK124" si="83">W122</f>
        <v>0</v>
      </c>
      <c r="BL122" s="2">
        <f t="shared" ref="BL122:BL124" si="84">COUNTIF(X122:Z122,"NS")</f>
        <v>0</v>
      </c>
      <c r="BM122" s="2">
        <f t="shared" ref="BM122:BM124" si="85">SUM(X122:Z122)</f>
        <v>0</v>
      </c>
      <c r="BN122" s="2">
        <f t="shared" ref="BN122:BN124" si="86">IF(OR(AND(BK122=0, BL122&gt;0),AND(BK122="NS", BM122&gt;0), AND(BK122="NS", BL122=0, BM122=0)), 1, IF(OR(AND(BK122&gt;0, BL122&gt;1,BK122&gt;BM122), AND(BK122="NS", BL122=2), AND(BK122="NS", BM122=0, BL122&gt;0), BK122=BM122), 0, 1))</f>
        <v>0</v>
      </c>
      <c r="BO122" s="2">
        <f t="shared" ref="BO122:BO123" si="87">AA122</f>
        <v>0</v>
      </c>
      <c r="BP122" s="2">
        <f t="shared" ref="BP122:BP123" si="88">COUNTIF(AB122:AD122,"NS")</f>
        <v>0</v>
      </c>
      <c r="BQ122" s="2">
        <f t="shared" ref="BQ122:BQ123" si="89">SUM(AB122:AD122)</f>
        <v>0</v>
      </c>
      <c r="BR122" s="2">
        <f t="shared" ref="BR122:BR123" si="90">IF(OR(AND(BO122=0, BP122&gt;0),AND(BO122="NS", BQ122&gt;0), AND(BO122="NS", BP122=0, BQ122=0)), 1, IF(OR(AND(BO122&gt;0, BP122&gt;1,BO122&gt;BQ122), AND(BO122="NS", BP122=2), AND(BO122="NS", BQ122=0, BP122&gt;0), BO122=BQ122), 0, 1))</f>
        <v>0</v>
      </c>
      <c r="CH122" s="234">
        <f>SUM(BS121:CH121)</f>
        <v>0</v>
      </c>
    </row>
    <row r="123" spans="1:86" s="22" customFormat="1" ht="15" customHeight="1">
      <c r="A123" s="219"/>
      <c r="B123" s="220"/>
      <c r="C123" s="263" t="s">
        <v>5023</v>
      </c>
      <c r="D123" s="491" t="s">
        <v>5344</v>
      </c>
      <c r="E123" s="492"/>
      <c r="F123" s="492"/>
      <c r="G123" s="492"/>
      <c r="H123" s="492"/>
      <c r="I123" s="492"/>
      <c r="J123" s="492"/>
      <c r="K123" s="492"/>
      <c r="L123" s="492"/>
      <c r="M123" s="492"/>
      <c r="N123" s="493"/>
      <c r="O123" s="1"/>
      <c r="P123" s="1"/>
      <c r="Q123" s="1"/>
      <c r="R123" s="1"/>
      <c r="S123" s="1"/>
      <c r="T123" s="1"/>
      <c r="U123" s="1"/>
      <c r="V123" s="1"/>
      <c r="W123" s="1"/>
      <c r="X123" s="1"/>
      <c r="Y123" s="1"/>
      <c r="Z123" s="1"/>
      <c r="AA123" s="1"/>
      <c r="AB123" s="1"/>
      <c r="AC123" s="1"/>
      <c r="AD123" s="1"/>
      <c r="AE123"/>
      <c r="AJ123" s="10">
        <f t="shared" si="58"/>
        <v>0</v>
      </c>
      <c r="AK123" s="11">
        <f t="shared" si="59"/>
        <v>0</v>
      </c>
      <c r="AL123" s="12">
        <f t="shared" si="60"/>
        <v>0</v>
      </c>
      <c r="AM123" s="13">
        <f t="shared" si="61"/>
        <v>0</v>
      </c>
      <c r="AN123" s="10">
        <f t="shared" si="62"/>
        <v>0</v>
      </c>
      <c r="AO123" s="11">
        <f t="shared" si="63"/>
        <v>0</v>
      </c>
      <c r="AP123" s="12">
        <f t="shared" si="64"/>
        <v>0</v>
      </c>
      <c r="AQ123" s="13">
        <f t="shared" si="65"/>
        <v>0</v>
      </c>
      <c r="AR123" s="10">
        <f t="shared" si="66"/>
        <v>0</v>
      </c>
      <c r="AS123" s="11">
        <f t="shared" si="67"/>
        <v>0</v>
      </c>
      <c r="AT123" s="12">
        <f t="shared" si="68"/>
        <v>0</v>
      </c>
      <c r="AU123" s="13">
        <f t="shared" si="69"/>
        <v>0</v>
      </c>
      <c r="AV123" s="10">
        <f t="shared" si="70"/>
        <v>0</v>
      </c>
      <c r="AW123" s="11">
        <f t="shared" si="71"/>
        <v>0</v>
      </c>
      <c r="AX123" s="12">
        <f t="shared" si="72"/>
        <v>0</v>
      </c>
      <c r="AY123" s="13">
        <f t="shared" si="73"/>
        <v>0</v>
      </c>
      <c r="AZ123" s="17">
        <f t="shared" si="74"/>
        <v>0</v>
      </c>
      <c r="BA123" s="16" t="str">
        <f>IF(AZ123=0,"",
IF(SUM($AZ$121:AZ123)=1,BB123,
IF($AZ$125&gt;SUM($AZ$121:AZ123),_xlfn.CONCAT(", ",BB123),
IF($AZ$125=SUM($AZ$121:AZ123),_xlfn.CONCAT(" y ",BB123)))))</f>
        <v/>
      </c>
      <c r="BB123" s="262">
        <v>3</v>
      </c>
      <c r="BC123" s="2">
        <f t="shared" si="75"/>
        <v>0</v>
      </c>
      <c r="BD123" s="2">
        <f t="shared" si="76"/>
        <v>0</v>
      </c>
      <c r="BE123" s="2">
        <f t="shared" si="77"/>
        <v>0</v>
      </c>
      <c r="BF123" s="2">
        <f t="shared" si="78"/>
        <v>0</v>
      </c>
      <c r="BG123" s="2">
        <f t="shared" si="79"/>
        <v>0</v>
      </c>
      <c r="BH123" s="2">
        <f t="shared" si="80"/>
        <v>0</v>
      </c>
      <c r="BI123" s="2">
        <f t="shared" si="81"/>
        <v>0</v>
      </c>
      <c r="BJ123" s="2">
        <f t="shared" si="82"/>
        <v>0</v>
      </c>
      <c r="BK123" s="2">
        <f t="shared" si="83"/>
        <v>0</v>
      </c>
      <c r="BL123" s="2">
        <f t="shared" si="84"/>
        <v>0</v>
      </c>
      <c r="BM123" s="2">
        <f t="shared" si="85"/>
        <v>0</v>
      </c>
      <c r="BN123" s="2">
        <f t="shared" si="86"/>
        <v>0</v>
      </c>
      <c r="BO123" s="2">
        <f t="shared" si="87"/>
        <v>0</v>
      </c>
      <c r="BP123" s="2">
        <f t="shared" si="88"/>
        <v>0</v>
      </c>
      <c r="BQ123" s="2">
        <f t="shared" si="89"/>
        <v>0</v>
      </c>
      <c r="BR123" s="2">
        <f t="shared" si="90"/>
        <v>0</v>
      </c>
    </row>
    <row r="124" spans="1:86" s="22" customFormat="1" ht="15" customHeight="1">
      <c r="A124" s="219"/>
      <c r="B124" s="220"/>
      <c r="C124" s="263" t="s">
        <v>5025</v>
      </c>
      <c r="D124" s="491" t="s">
        <v>5345</v>
      </c>
      <c r="E124" s="492"/>
      <c r="F124" s="492"/>
      <c r="G124" s="492"/>
      <c r="H124" s="492"/>
      <c r="I124" s="492"/>
      <c r="J124" s="492"/>
      <c r="K124" s="492"/>
      <c r="L124" s="492"/>
      <c r="M124" s="492"/>
      <c r="N124" s="493"/>
      <c r="O124" s="1"/>
      <c r="P124" s="1"/>
      <c r="Q124" s="1"/>
      <c r="R124" s="1"/>
      <c r="S124" s="1"/>
      <c r="T124" s="1"/>
      <c r="U124" s="1"/>
      <c r="V124" s="1"/>
      <c r="W124" s="1"/>
      <c r="X124" s="1"/>
      <c r="Y124" s="1"/>
      <c r="Z124" s="1"/>
      <c r="AA124" s="1"/>
      <c r="AB124" s="1"/>
      <c r="AC124" s="1"/>
      <c r="AD124" s="1"/>
      <c r="AE124"/>
      <c r="AJ124" s="10">
        <f t="shared" si="58"/>
        <v>0</v>
      </c>
      <c r="AK124" s="11">
        <f t="shared" si="59"/>
        <v>0</v>
      </c>
      <c r="AL124" s="12">
        <f t="shared" si="60"/>
        <v>0</v>
      </c>
      <c r="AM124" s="13">
        <f t="shared" si="61"/>
        <v>0</v>
      </c>
      <c r="AN124" s="10">
        <f t="shared" si="62"/>
        <v>0</v>
      </c>
      <c r="AO124" s="11">
        <f t="shared" si="63"/>
        <v>0</v>
      </c>
      <c r="AP124" s="12">
        <f t="shared" si="64"/>
        <v>0</v>
      </c>
      <c r="AQ124" s="13">
        <f t="shared" si="65"/>
        <v>0</v>
      </c>
      <c r="AR124" s="10">
        <f t="shared" si="66"/>
        <v>0</v>
      </c>
      <c r="AS124" s="11">
        <f t="shared" si="67"/>
        <v>0</v>
      </c>
      <c r="AT124" s="12">
        <f t="shared" si="68"/>
        <v>0</v>
      </c>
      <c r="AU124" s="13">
        <f t="shared" si="69"/>
        <v>0</v>
      </c>
      <c r="AV124" s="10">
        <f>R124</f>
        <v>0</v>
      </c>
      <c r="AW124" s="11">
        <f>COUNTIF(V124,"NS") + COUNTIF(Z124,"NS") + COUNTIF(AD124,"NS")</f>
        <v>0</v>
      </c>
      <c r="AX124" s="12">
        <f>SUM(V124,Z124,AD124)</f>
        <v>0</v>
      </c>
      <c r="AY124" s="13">
        <f>IF(OR(AND(AV124=0, AW124&gt;0),AND(AV124="NS", AX124&gt;0), AND(AV124="NS", AW124=0, AX124=0)), 1, IF(OR(AND(AV124&gt;0, AW124&gt;1,AV124&gt;AX124), AND(AV124="NS", AW124=2), AND(AV124="NS", AX124=0, AW124&gt;0), AV124=AX124), 0, 1))</f>
        <v>0</v>
      </c>
      <c r="AZ124" s="17">
        <f>IF(SUM(AM124,AQ124,AU124,AY124)=0,0,1)</f>
        <v>0</v>
      </c>
      <c r="BA124" s="16" t="str">
        <f>IF(AZ124=0,"",
IF(SUM($AZ$121:AZ124)=1,BB124,
IF($AZ$125&gt;SUM($AZ$121:AZ124),_xlfn.CONCAT(", ",BB124),
IF($AZ$125=SUM($AZ$121:AZ124),_xlfn.CONCAT(" y ",BB124)))))</f>
        <v/>
      </c>
      <c r="BB124" s="262">
        <v>4</v>
      </c>
      <c r="BC124" s="2">
        <f t="shared" si="75"/>
        <v>0</v>
      </c>
      <c r="BD124" s="2">
        <f t="shared" si="76"/>
        <v>0</v>
      </c>
      <c r="BE124" s="2">
        <f t="shared" si="77"/>
        <v>0</v>
      </c>
      <c r="BF124" s="2">
        <f t="shared" si="78"/>
        <v>0</v>
      </c>
      <c r="BG124" s="2">
        <f t="shared" si="79"/>
        <v>0</v>
      </c>
      <c r="BH124" s="2">
        <f t="shared" si="80"/>
        <v>0</v>
      </c>
      <c r="BI124" s="2">
        <f t="shared" si="81"/>
        <v>0</v>
      </c>
      <c r="BJ124" s="2">
        <f t="shared" si="82"/>
        <v>0</v>
      </c>
      <c r="BK124" s="2">
        <f t="shared" si="83"/>
        <v>0</v>
      </c>
      <c r="BL124" s="2">
        <f t="shared" si="84"/>
        <v>0</v>
      </c>
      <c r="BM124" s="2">
        <f t="shared" si="85"/>
        <v>0</v>
      </c>
      <c r="BN124" s="2">
        <f t="shared" si="86"/>
        <v>0</v>
      </c>
      <c r="BO124" s="2">
        <f>AA124</f>
        <v>0</v>
      </c>
      <c r="BP124" s="2">
        <f>COUNTIF(AB124:AD124,"NS")</f>
        <v>0</v>
      </c>
      <c r="BQ124" s="2">
        <f>SUM(AB124:AD124)</f>
        <v>0</v>
      </c>
      <c r="BR124" s="2">
        <f>IF(OR(AND(BO124=0, BP124&gt;0),AND(BO124="NS", BQ124&gt;0), AND(BO124="NS", BP124=0, BQ124=0)), 1, IF(OR(AND(BO124&gt;0, BP124&gt;1,BO124&gt;BQ124), AND(BO124="NS", BP124=2), AND(BO124="NS", BQ124=0, BP124&gt;0), BO124=BQ124), 0, 1))</f>
        <v>0</v>
      </c>
    </row>
    <row r="125" spans="1:86" s="22" customFormat="1" ht="15" customHeight="1">
      <c r="A125" s="219"/>
      <c r="B125" s="220"/>
      <c r="C125" s="220"/>
      <c r="D125" s="220"/>
      <c r="E125" s="220"/>
      <c r="F125" s="220"/>
      <c r="G125" s="220"/>
      <c r="H125" s="220"/>
      <c r="I125" s="220"/>
      <c r="J125" s="220"/>
      <c r="K125" s="220"/>
      <c r="L125" s="233"/>
      <c r="M125" s="220"/>
      <c r="N125" s="233" t="s">
        <v>5230</v>
      </c>
      <c r="O125" s="246">
        <f>IF(AND(SUM(O121:O124)=0,COUNTIF(O121:O124,"NS")&gt;0),"NS",IF(AND(SUM(O121:O124)=0,COUNTIF(O121:O124,0)&gt;0),0,IF(AND(SUM(O121:O124)=0,COUNTIF(O121:O124,"NA")&gt;0),"NA",SUM(O121:O124))))</f>
        <v>0</v>
      </c>
      <c r="P125" s="246">
        <f t="shared" ref="P125:AC125" si="91">IF(AND(SUM(P121:P124)=0,COUNTIF(P121:P124,"NS")&gt;0),"NS",IF(AND(SUM(P121:P124)=0,COUNTIF(P121:P124,0)&gt;0),0,IF(AND(SUM(P121:P124)=0,COUNTIF(P121:P124,"NA")&gt;0),"NA",SUM(P121:P124))))</f>
        <v>0</v>
      </c>
      <c r="Q125" s="246">
        <f t="shared" si="91"/>
        <v>0</v>
      </c>
      <c r="R125" s="246">
        <f t="shared" si="91"/>
        <v>0</v>
      </c>
      <c r="S125" s="246">
        <f t="shared" si="91"/>
        <v>0</v>
      </c>
      <c r="T125" s="246">
        <f t="shared" si="91"/>
        <v>0</v>
      </c>
      <c r="U125" s="246">
        <f t="shared" si="91"/>
        <v>0</v>
      </c>
      <c r="V125" s="246">
        <f t="shared" si="91"/>
        <v>0</v>
      </c>
      <c r="W125" s="246">
        <f t="shared" si="91"/>
        <v>0</v>
      </c>
      <c r="X125" s="246">
        <f t="shared" si="91"/>
        <v>0</v>
      </c>
      <c r="Y125" s="246">
        <f t="shared" si="91"/>
        <v>0</v>
      </c>
      <c r="Z125" s="246">
        <f t="shared" si="91"/>
        <v>0</v>
      </c>
      <c r="AA125" s="246">
        <f t="shared" si="91"/>
        <v>0</v>
      </c>
      <c r="AB125" s="246">
        <f t="shared" si="91"/>
        <v>0</v>
      </c>
      <c r="AC125" s="246">
        <f t="shared" si="91"/>
        <v>0</v>
      </c>
      <c r="AD125" s="246">
        <f>IF(AND(SUM(AD121:AD124)=0,COUNTIF(AD121:AD124,"NS")&gt;0),"NS",IF(AND(SUM(AD121:AD124)=0,COUNTIF(AD121:AD124,0)&gt;0),0,IF(AND(SUM(AD121:AD124)=0,COUNTIF(AD121:AD124,"NA")&gt;0),"NA",SUM(AD121:AD124))))</f>
        <v>0</v>
      </c>
      <c r="AE125"/>
      <c r="AJ125" s="2"/>
      <c r="AK125" s="2"/>
      <c r="AL125" s="2"/>
      <c r="AM125" s="2"/>
      <c r="AN125" s="2"/>
      <c r="AO125" s="2"/>
      <c r="AP125" s="2"/>
      <c r="AQ125" s="2"/>
      <c r="AR125" s="2"/>
      <c r="AS125" s="2"/>
      <c r="AT125" s="2"/>
      <c r="AU125" s="2"/>
      <c r="AV125" s="2"/>
      <c r="AW125" s="2"/>
      <c r="AX125" s="2"/>
      <c r="AY125" s="2"/>
      <c r="AZ125" s="265">
        <f>SUM(AZ121:AZ124)</f>
        <v>0</v>
      </c>
      <c r="BA125" s="265" t="str">
        <f>IF(AZ125=0,"",_xlfn.CONCAT(BA121:BA124))</f>
        <v/>
      </c>
      <c r="BB125" s="18" t="str">
        <f>IF(AZ125=0,"",
IF(AZ125&gt;20,"Favor de revisar la suma y consistencia de totales y/o subtotales por filas (numéricos y NS)",
IF(AZ125=1,_xlfn.CONCAT("La suma de los subtotales es diferente al Total en el numeral ",BA125),_xlfn.CONCAT("La suma de los subtotales es diferente al Total en los numerales ",BA125))))</f>
        <v/>
      </c>
      <c r="BC125" s="2"/>
      <c r="BD125" s="2"/>
      <c r="BE125" s="2"/>
      <c r="BF125" s="15">
        <f>SUM(BF121:BF124)</f>
        <v>0</v>
      </c>
      <c r="BG125" s="2"/>
      <c r="BH125" s="2"/>
      <c r="BI125" s="2"/>
      <c r="BJ125" s="15">
        <f>SUM(BJ121:BJ124)</f>
        <v>0</v>
      </c>
      <c r="BK125" s="2"/>
      <c r="BL125" s="2"/>
      <c r="BM125" s="2"/>
      <c r="BN125" s="15">
        <f>SUM(BN121:BN124)</f>
        <v>0</v>
      </c>
      <c r="BO125" s="2"/>
      <c r="BP125" s="2"/>
      <c r="BQ125" s="2"/>
      <c r="BR125" s="15">
        <f>SUM(BR121:BR124)</f>
        <v>0</v>
      </c>
    </row>
    <row r="126" spans="1:86" s="22" customFormat="1" ht="15" customHeight="1">
      <c r="A126" s="219"/>
      <c r="B126" s="220"/>
      <c r="C126" s="220"/>
      <c r="D126" s="220"/>
      <c r="E126" s="220"/>
      <c r="F126" s="220"/>
      <c r="G126" s="220"/>
      <c r="H126" s="220"/>
      <c r="I126" s="220"/>
      <c r="J126" s="220"/>
      <c r="K126" s="220"/>
      <c r="L126" s="220"/>
      <c r="M126" s="220"/>
      <c r="N126" s="220"/>
      <c r="O126" s="220"/>
      <c r="P126" s="220"/>
      <c r="Q126" s="220"/>
      <c r="R126" s="220"/>
      <c r="S126" s="220"/>
      <c r="T126" s="220"/>
      <c r="U126" s="220"/>
      <c r="V126" s="220"/>
      <c r="W126" s="220"/>
      <c r="X126" s="220"/>
      <c r="Y126" s="220"/>
      <c r="Z126" s="220"/>
      <c r="AA126" s="220"/>
      <c r="AB126" s="220"/>
      <c r="AC126" s="220"/>
      <c r="AD126" s="220"/>
      <c r="AE126"/>
      <c r="AJ126" s="2"/>
      <c r="AK126" s="2"/>
      <c r="AL126" s="2"/>
      <c r="AM126" s="2"/>
      <c r="AN126" s="2"/>
      <c r="AO126" s="2"/>
      <c r="AP126" s="2"/>
      <c r="AQ126" s="2"/>
      <c r="AR126" s="2"/>
      <c r="AS126" s="2"/>
      <c r="AT126" s="2"/>
      <c r="AU126" s="2"/>
      <c r="AV126" s="2"/>
      <c r="AW126" s="2"/>
      <c r="AX126" s="2"/>
      <c r="AY126" s="2"/>
      <c r="AZ126" s="3"/>
      <c r="BA126" s="4"/>
      <c r="BB126" s="236"/>
      <c r="BC126" t="s">
        <v>5299</v>
      </c>
      <c r="BD126" s="216">
        <f>SUM(BF125,BJ125,BN125,BR125)</f>
        <v>0</v>
      </c>
      <c r="BE126" s="2"/>
      <c r="BF126" s="2"/>
      <c r="BG126" s="2"/>
      <c r="BH126" s="2"/>
      <c r="BI126" s="2"/>
      <c r="BJ126" s="2"/>
      <c r="BK126" s="2"/>
      <c r="BL126" s="2"/>
      <c r="BM126" s="2"/>
      <c r="BN126" s="2"/>
      <c r="BO126" s="2"/>
      <c r="BP126" s="2"/>
      <c r="BQ126" s="2"/>
      <c r="BR126" s="2"/>
    </row>
    <row r="127" spans="1:86" s="22" customFormat="1" ht="45" customHeight="1">
      <c r="A127" s="255"/>
      <c r="B127" s="196"/>
      <c r="C127" s="469" t="s">
        <v>5246</v>
      </c>
      <c r="D127" s="469"/>
      <c r="E127" s="469"/>
      <c r="F127" s="503"/>
      <c r="G127" s="503"/>
      <c r="H127" s="503"/>
      <c r="I127" s="503"/>
      <c r="J127" s="503"/>
      <c r="K127" s="503"/>
      <c r="L127" s="503"/>
      <c r="M127" s="503"/>
      <c r="N127" s="503"/>
      <c r="O127" s="503"/>
      <c r="P127" s="503"/>
      <c r="Q127" s="503"/>
      <c r="R127" s="503"/>
      <c r="S127" s="503"/>
      <c r="T127" s="503"/>
      <c r="U127" s="503"/>
      <c r="V127" s="503"/>
      <c r="W127" s="503"/>
      <c r="X127" s="503"/>
      <c r="Y127" s="503"/>
      <c r="Z127" s="503"/>
      <c r="AA127" s="503"/>
      <c r="AB127" s="503"/>
      <c r="AC127" s="503"/>
      <c r="AD127" s="503"/>
      <c r="AE127"/>
      <c r="AJ127" s="2"/>
      <c r="AK127" s="2"/>
      <c r="AL127" s="2"/>
      <c r="AM127" s="2"/>
      <c r="AN127" s="2"/>
      <c r="AO127" s="2"/>
      <c r="AP127" s="2"/>
      <c r="AQ127" s="2"/>
      <c r="AR127" s="2"/>
      <c r="AS127" s="2"/>
      <c r="AT127" s="2"/>
      <c r="AU127" s="2"/>
      <c r="AV127" s="2"/>
      <c r="AW127" s="2"/>
      <c r="AX127" s="2"/>
      <c r="AY127" s="2"/>
      <c r="AZ127" s="3"/>
      <c r="BA127" s="4"/>
      <c r="BB127" s="236"/>
      <c r="BC127" s="2"/>
      <c r="BD127" s="2"/>
      <c r="BE127" s="2"/>
      <c r="BF127" s="2"/>
      <c r="BG127" s="2"/>
      <c r="BH127" s="2"/>
      <c r="BI127" s="2"/>
      <c r="BJ127" s="2"/>
      <c r="BK127" s="2"/>
      <c r="BL127" s="2"/>
      <c r="BM127" s="2"/>
      <c r="BN127" s="2"/>
      <c r="BO127" s="2"/>
      <c r="BP127" s="2"/>
      <c r="BQ127" s="2"/>
      <c r="BR127" s="2"/>
    </row>
    <row r="128" spans="1:86" s="22" customFormat="1" ht="15" customHeight="1">
      <c r="A128" s="255"/>
      <c r="B128" s="394" t="str">
        <f>IF(AND(O124&gt;0,O124&lt;&gt;"NA",O124&lt;&gt;"NS",F127=""),"Debido a que cuenta con un valor mayor a cero en el numeral 4, debe anotar el nombre de dicho(s) tipo(s) de medida(s) preventiva(s)","")</f>
        <v/>
      </c>
      <c r="C128" s="394"/>
      <c r="D128" s="394"/>
      <c r="E128" s="394"/>
      <c r="F128" s="394"/>
      <c r="G128" s="394"/>
      <c r="H128" s="394"/>
      <c r="I128" s="394"/>
      <c r="J128" s="394"/>
      <c r="K128" s="394"/>
      <c r="L128" s="394"/>
      <c r="M128" s="394"/>
      <c r="N128" s="394"/>
      <c r="O128" s="394"/>
      <c r="P128" s="394"/>
      <c r="Q128" s="394"/>
      <c r="R128" s="394"/>
      <c r="S128" s="394"/>
      <c r="T128" s="394"/>
      <c r="U128" s="394"/>
      <c r="V128" s="394"/>
      <c r="W128" s="394"/>
      <c r="X128" s="394"/>
      <c r="Y128" s="394"/>
      <c r="Z128" s="394"/>
      <c r="AA128" s="394"/>
      <c r="AB128" s="394"/>
      <c r="AC128" s="394"/>
      <c r="AD128" s="394"/>
      <c r="AE128" s="394"/>
      <c r="AJ128" s="2"/>
      <c r="AK128" s="2"/>
      <c r="AL128" s="2"/>
      <c r="AM128" s="2"/>
      <c r="AN128" s="2"/>
      <c r="AO128" s="2"/>
      <c r="AP128" s="2"/>
      <c r="AQ128" s="2"/>
      <c r="AR128" s="2"/>
      <c r="AS128" s="2"/>
      <c r="AT128" s="2"/>
      <c r="AU128" s="2"/>
      <c r="AV128" s="2"/>
      <c r="AW128" s="2"/>
      <c r="AX128" s="2"/>
      <c r="AY128" s="2"/>
      <c r="AZ128" s="3"/>
      <c r="BA128" s="4"/>
      <c r="BB128" s="236"/>
      <c r="BC128" s="2"/>
      <c r="BD128" s="2"/>
      <c r="BE128" s="2"/>
      <c r="BF128" s="2"/>
      <c r="BG128" s="2"/>
      <c r="BH128" s="2"/>
      <c r="BI128" s="2"/>
      <c r="BJ128" s="2"/>
      <c r="BK128" s="2"/>
      <c r="BL128" s="2"/>
      <c r="BM128" s="2"/>
      <c r="BN128" s="2"/>
      <c r="BO128" s="2"/>
      <c r="BP128" s="2"/>
      <c r="BQ128" s="2"/>
      <c r="BR128" s="2"/>
    </row>
    <row r="129" spans="1:83" s="22" customFormat="1" ht="24" customHeight="1">
      <c r="A129" s="219"/>
      <c r="B129" s="220"/>
      <c r="C129" s="405" t="s">
        <v>5086</v>
      </c>
      <c r="D129" s="405"/>
      <c r="E129" s="405"/>
      <c r="F129" s="405"/>
      <c r="G129" s="405"/>
      <c r="H129" s="405"/>
      <c r="I129" s="405"/>
      <c r="J129" s="405"/>
      <c r="K129" s="405"/>
      <c r="L129" s="405"/>
      <c r="M129" s="405"/>
      <c r="N129" s="405"/>
      <c r="O129" s="405"/>
      <c r="P129" s="405"/>
      <c r="Q129" s="405"/>
      <c r="R129" s="405"/>
      <c r="S129" s="405"/>
      <c r="T129" s="405"/>
      <c r="U129" s="405"/>
      <c r="V129" s="405"/>
      <c r="W129" s="405"/>
      <c r="X129" s="405"/>
      <c r="Y129" s="405"/>
      <c r="Z129" s="405"/>
      <c r="AA129" s="405"/>
      <c r="AB129" s="405"/>
      <c r="AC129" s="405"/>
      <c r="AD129" s="405"/>
      <c r="AE129"/>
      <c r="AJ129" s="2"/>
      <c r="AK129" s="2"/>
      <c r="AL129" s="2"/>
      <c r="AM129" s="2"/>
      <c r="AN129" s="2"/>
      <c r="AO129" s="2"/>
      <c r="AP129" s="2"/>
      <c r="AQ129" s="2"/>
      <c r="AR129" s="2"/>
      <c r="AS129" s="2"/>
      <c r="AT129" s="2"/>
      <c r="AU129" s="2"/>
      <c r="AV129" s="2"/>
      <c r="AW129" s="2"/>
      <c r="AX129" s="2"/>
      <c r="AY129" s="2"/>
      <c r="AZ129" s="3"/>
      <c r="BA129" s="4"/>
      <c r="BB129" s="269"/>
      <c r="BC129" s="2"/>
      <c r="BD129" s="2"/>
      <c r="BE129" s="2"/>
      <c r="BF129" s="2"/>
      <c r="BG129" s="2"/>
      <c r="BH129" s="2"/>
      <c r="BI129" s="2"/>
      <c r="BJ129" s="2"/>
      <c r="BK129" s="2"/>
      <c r="BL129" s="2"/>
      <c r="BM129" s="2"/>
      <c r="BN129" s="2"/>
      <c r="BO129" s="2"/>
      <c r="BP129" s="2"/>
      <c r="BQ129" s="2"/>
      <c r="BR129" s="2"/>
    </row>
    <row r="130" spans="1:83" s="22" customFormat="1" ht="60" customHeight="1">
      <c r="A130" s="219"/>
      <c r="B130" s="220"/>
      <c r="C130" s="435"/>
      <c r="D130" s="435"/>
      <c r="E130" s="435"/>
      <c r="F130" s="435"/>
      <c r="G130" s="435"/>
      <c r="H130" s="435"/>
      <c r="I130" s="435"/>
      <c r="J130" s="435"/>
      <c r="K130" s="435"/>
      <c r="L130" s="435"/>
      <c r="M130" s="435"/>
      <c r="N130" s="435"/>
      <c r="O130" s="435"/>
      <c r="P130" s="435"/>
      <c r="Q130" s="435"/>
      <c r="R130" s="435"/>
      <c r="S130" s="435"/>
      <c r="T130" s="435"/>
      <c r="U130" s="435"/>
      <c r="V130" s="435"/>
      <c r="W130" s="435"/>
      <c r="X130" s="435"/>
      <c r="Y130" s="435"/>
      <c r="Z130" s="435"/>
      <c r="AA130" s="435"/>
      <c r="AB130" s="435"/>
      <c r="AC130" s="435"/>
      <c r="AD130" s="435"/>
      <c r="AE130"/>
      <c r="AZ130" s="268"/>
      <c r="BA130" s="268"/>
      <c r="BB130" s="2"/>
      <c r="BC130"/>
      <c r="BD130"/>
    </row>
    <row r="131" spans="1:83" s="22" customFormat="1" ht="15" customHeight="1">
      <c r="A131" s="219"/>
      <c r="B131" s="392" t="str">
        <f>IF(AG121=0,"","Favor de ingresar toda la información requerida en la pregunta")</f>
        <v/>
      </c>
      <c r="C131" s="392"/>
      <c r="D131" s="392"/>
      <c r="E131" s="392"/>
      <c r="F131" s="392"/>
      <c r="G131" s="392"/>
      <c r="H131" s="392"/>
      <c r="I131" s="392"/>
      <c r="J131" s="392"/>
      <c r="K131" s="392"/>
      <c r="L131" s="392"/>
      <c r="M131" s="392"/>
      <c r="N131" s="392"/>
      <c r="O131" s="392"/>
      <c r="P131" s="392"/>
      <c r="Q131" s="392"/>
      <c r="R131" s="392"/>
      <c r="S131" s="392"/>
      <c r="T131" s="392"/>
      <c r="U131" s="392"/>
      <c r="V131" s="392"/>
      <c r="W131" s="392"/>
      <c r="X131" s="392"/>
      <c r="Y131" s="392"/>
      <c r="Z131" s="392"/>
      <c r="AA131" s="392"/>
      <c r="AB131" s="392"/>
      <c r="AC131" s="392"/>
      <c r="AD131" s="392"/>
      <c r="AE131" s="392"/>
      <c r="AZ131" s="3"/>
      <c r="BA131" s="4"/>
      <c r="BB131" s="266"/>
    </row>
    <row r="132" spans="1:83" s="22" customFormat="1" ht="15" customHeight="1">
      <c r="A132" s="219"/>
      <c r="B132" s="393" t="str">
        <f>IF(COUNTIF(O121:AD124,"NS")&lt;&gt;0,"Alerta: debido a que cuenta con registros NS, debe proporcionar una justificación en el area de comentarios al final de la pregunta","")</f>
        <v/>
      </c>
      <c r="C132" s="393"/>
      <c r="D132" s="393"/>
      <c r="E132" s="393"/>
      <c r="F132" s="393"/>
      <c r="G132" s="393"/>
      <c r="H132" s="393"/>
      <c r="I132" s="393"/>
      <c r="J132" s="393"/>
      <c r="K132" s="393"/>
      <c r="L132" s="393"/>
      <c r="M132" s="393"/>
      <c r="N132" s="393"/>
      <c r="O132" s="393"/>
      <c r="P132" s="393"/>
      <c r="Q132" s="393"/>
      <c r="R132" s="393"/>
      <c r="S132" s="393"/>
      <c r="T132" s="393"/>
      <c r="U132" s="393"/>
      <c r="V132" s="393"/>
      <c r="W132" s="393"/>
      <c r="X132" s="393"/>
      <c r="Y132" s="393"/>
      <c r="Z132" s="393"/>
      <c r="AA132" s="393"/>
      <c r="AB132" s="393"/>
      <c r="AC132" s="393"/>
      <c r="AD132" s="393"/>
      <c r="AE132" s="393"/>
    </row>
    <row r="133" spans="1:83" s="22" customFormat="1" ht="15" customHeight="1">
      <c r="A133" s="219"/>
      <c r="B133" s="394" t="str">
        <f>IF(AH121&gt;0,"Revise la información capturada, ya que tiene datos ingresados en celdas que están sombreadas","")</f>
        <v/>
      </c>
      <c r="C133" s="394"/>
      <c r="D133" s="394"/>
      <c r="E133" s="394"/>
      <c r="F133" s="394"/>
      <c r="G133" s="394"/>
      <c r="H133" s="394"/>
      <c r="I133" s="394"/>
      <c r="J133" s="394"/>
      <c r="K133" s="394"/>
      <c r="L133" s="394"/>
      <c r="M133" s="394"/>
      <c r="N133" s="394"/>
      <c r="O133" s="394"/>
      <c r="P133" s="394"/>
      <c r="Q133" s="394"/>
      <c r="R133" s="394"/>
      <c r="S133" s="394"/>
      <c r="T133" s="394"/>
      <c r="U133" s="394"/>
      <c r="V133" s="394"/>
      <c r="W133" s="394"/>
      <c r="X133" s="394"/>
      <c r="Y133" s="394"/>
      <c r="Z133" s="394"/>
      <c r="AA133" s="394"/>
      <c r="AB133" s="394"/>
      <c r="AC133" s="394"/>
      <c r="AD133" s="394"/>
      <c r="AE133" s="394"/>
    </row>
    <row r="134" spans="1:83" s="22" customFormat="1" ht="15" customHeight="1">
      <c r="A134" s="219"/>
      <c r="B134" s="394" t="str">
        <f>IF(BB125&lt;&gt;"",BB125,IF(BD126&gt;0,"Favor de revisar la suma y consistencia de totales y/o subtotales por filas (numéricos y NS)",""))</f>
        <v/>
      </c>
      <c r="C134" s="394"/>
      <c r="D134" s="394"/>
      <c r="E134" s="394"/>
      <c r="F134" s="394"/>
      <c r="G134" s="394"/>
      <c r="H134" s="394"/>
      <c r="I134" s="394"/>
      <c r="J134" s="394"/>
      <c r="K134" s="394"/>
      <c r="L134" s="394"/>
      <c r="M134" s="394"/>
      <c r="N134" s="394"/>
      <c r="O134" s="394"/>
      <c r="P134" s="394"/>
      <c r="Q134" s="394"/>
      <c r="R134" s="394"/>
      <c r="S134" s="394"/>
      <c r="T134" s="394"/>
      <c r="U134" s="394"/>
      <c r="V134" s="394"/>
      <c r="W134" s="394"/>
      <c r="X134" s="394"/>
      <c r="Y134" s="394"/>
      <c r="Z134" s="394"/>
      <c r="AA134" s="394"/>
      <c r="AB134" s="394"/>
      <c r="AC134" s="394"/>
      <c r="AD134" s="394"/>
      <c r="AE134" s="394"/>
    </row>
    <row r="135" spans="1:83" s="22" customFormat="1" ht="15" customHeight="1">
      <c r="A135" s="219"/>
      <c r="B135" s="427" t="str">
        <f>IF(CH122&gt;0,"Alerta: debe de proporcionar una justificación de acuerdo a lo establecido en la instrucción 1","")</f>
        <v/>
      </c>
      <c r="C135" s="427"/>
      <c r="D135" s="427"/>
      <c r="E135" s="427"/>
      <c r="F135" s="427"/>
      <c r="G135" s="427"/>
      <c r="H135" s="427"/>
      <c r="I135" s="427"/>
      <c r="J135" s="427"/>
      <c r="K135" s="427"/>
      <c r="L135" s="427"/>
      <c r="M135" s="427"/>
      <c r="N135" s="427"/>
      <c r="O135" s="427"/>
      <c r="P135" s="427"/>
      <c r="Q135" s="427"/>
      <c r="R135" s="427"/>
      <c r="S135" s="427"/>
      <c r="T135" s="427"/>
      <c r="U135" s="427"/>
      <c r="V135" s="427"/>
      <c r="W135" s="427"/>
      <c r="X135" s="427"/>
      <c r="Y135" s="427"/>
      <c r="Z135" s="427"/>
      <c r="AA135" s="427"/>
      <c r="AB135" s="427"/>
      <c r="AC135" s="427"/>
      <c r="AD135" s="427"/>
      <c r="AE135" s="427"/>
    </row>
    <row r="136" spans="1:83" s="22" customFormat="1" ht="15" customHeight="1">
      <c r="A136" s="219"/>
      <c r="B136" s="220"/>
      <c r="C136" s="221"/>
      <c r="D136" s="221"/>
      <c r="E136" s="221"/>
      <c r="F136" s="221"/>
      <c r="G136" s="221"/>
      <c r="H136" s="221"/>
      <c r="I136" s="221"/>
      <c r="J136" s="221"/>
      <c r="K136" s="221"/>
      <c r="L136" s="221"/>
      <c r="M136" s="221"/>
      <c r="N136" s="221"/>
      <c r="O136" s="221"/>
      <c r="P136" s="221"/>
      <c r="Q136" s="221"/>
      <c r="R136" s="221"/>
      <c r="S136" s="221"/>
      <c r="T136" s="221"/>
      <c r="U136" s="221"/>
      <c r="V136" s="221"/>
      <c r="W136" s="221"/>
      <c r="X136" s="221"/>
      <c r="Y136" s="221"/>
      <c r="Z136" s="221"/>
      <c r="AA136" s="221"/>
      <c r="AB136" s="221"/>
      <c r="AC136" s="221"/>
      <c r="AD136" s="221"/>
      <c r="AE136"/>
    </row>
    <row r="137" spans="1:83" s="22" customFormat="1" ht="24" customHeight="1">
      <c r="A137" s="227" t="s">
        <v>5346</v>
      </c>
      <c r="B137" s="425" t="s">
        <v>5347</v>
      </c>
      <c r="C137" s="425"/>
      <c r="D137" s="425"/>
      <c r="E137" s="425"/>
      <c r="F137" s="425"/>
      <c r="G137" s="425"/>
      <c r="H137" s="425"/>
      <c r="I137" s="425"/>
      <c r="J137" s="425"/>
      <c r="K137" s="425"/>
      <c r="L137" s="425"/>
      <c r="M137" s="425"/>
      <c r="N137" s="425"/>
      <c r="O137" s="425"/>
      <c r="P137" s="425"/>
      <c r="Q137" s="425"/>
      <c r="R137" s="425"/>
      <c r="S137" s="425"/>
      <c r="T137" s="425"/>
      <c r="U137" s="425"/>
      <c r="V137" s="425"/>
      <c r="W137" s="425"/>
      <c r="X137" s="425"/>
      <c r="Y137" s="425"/>
      <c r="Z137" s="425"/>
      <c r="AA137" s="425"/>
      <c r="AB137" s="425"/>
      <c r="AC137" s="425"/>
      <c r="AD137" s="425"/>
      <c r="AE137"/>
    </row>
    <row r="138" spans="1:83" s="22" customFormat="1" ht="48" customHeight="1">
      <c r="A138" s="211"/>
      <c r="B138" s="212"/>
      <c r="C138" s="409" t="s">
        <v>5348</v>
      </c>
      <c r="D138" s="409"/>
      <c r="E138" s="409"/>
      <c r="F138" s="409"/>
      <c r="G138" s="409"/>
      <c r="H138" s="409"/>
      <c r="I138" s="409"/>
      <c r="J138" s="409"/>
      <c r="K138" s="409"/>
      <c r="L138" s="409"/>
      <c r="M138" s="409"/>
      <c r="N138" s="409"/>
      <c r="O138" s="409"/>
      <c r="P138" s="409"/>
      <c r="Q138" s="409"/>
      <c r="R138" s="409"/>
      <c r="S138" s="409"/>
      <c r="T138" s="409"/>
      <c r="U138" s="409"/>
      <c r="V138" s="409"/>
      <c r="W138" s="409"/>
      <c r="X138" s="409"/>
      <c r="Y138" s="409"/>
      <c r="Z138" s="409"/>
      <c r="AA138" s="409"/>
      <c r="AB138" s="409"/>
      <c r="AC138" s="409"/>
      <c r="AD138" s="409"/>
      <c r="AE138"/>
    </row>
    <row r="139" spans="1:83" s="22" customFormat="1" ht="15" customHeight="1">
      <c r="A139" s="255"/>
      <c r="B139" s="196"/>
      <c r="C139" s="196"/>
      <c r="D139" s="196"/>
      <c r="E139" s="196"/>
      <c r="F139" s="196"/>
      <c r="G139" s="196"/>
      <c r="H139" s="196"/>
      <c r="I139" s="196"/>
      <c r="J139" s="196"/>
      <c r="K139" s="196"/>
      <c r="L139" s="196"/>
      <c r="M139" s="196"/>
      <c r="N139" s="196"/>
      <c r="O139" s="196"/>
      <c r="P139" s="196"/>
      <c r="Q139" s="196"/>
      <c r="R139" s="196"/>
      <c r="S139" s="196"/>
      <c r="T139" s="196"/>
      <c r="U139" s="196"/>
      <c r="V139" s="196"/>
      <c r="W139" s="196"/>
      <c r="X139" s="196"/>
      <c r="Y139" s="196"/>
      <c r="Z139" s="196"/>
      <c r="AA139" s="196"/>
      <c r="AB139" s="196"/>
      <c r="AC139" s="196"/>
      <c r="AD139" s="196"/>
      <c r="AE139"/>
    </row>
    <row r="140" spans="1:83" s="22" customFormat="1" ht="15" customHeight="1">
      <c r="A140" s="211"/>
      <c r="B140" s="270"/>
      <c r="C140" s="412" t="s">
        <v>5349</v>
      </c>
      <c r="D140" s="413"/>
      <c r="E140" s="413"/>
      <c r="F140" s="413"/>
      <c r="G140" s="413"/>
      <c r="H140" s="413"/>
      <c r="I140" s="413"/>
      <c r="J140" s="413"/>
      <c r="K140" s="413"/>
      <c r="L140" s="413"/>
      <c r="M140" s="413"/>
      <c r="N140" s="413"/>
      <c r="O140" s="413"/>
      <c r="P140" s="413"/>
      <c r="Q140" s="413"/>
      <c r="R140" s="413"/>
      <c r="S140" s="413"/>
      <c r="T140" s="413"/>
      <c r="U140" s="413"/>
      <c r="V140" s="413"/>
      <c r="W140" s="413"/>
      <c r="X140" s="413"/>
      <c r="Y140" s="413"/>
      <c r="Z140" s="413"/>
      <c r="AA140" s="413"/>
      <c r="AB140" s="413"/>
      <c r="AC140" s="413"/>
      <c r="AD140" s="414"/>
      <c r="AE140"/>
      <c r="AI140" s="485" t="s">
        <v>5270</v>
      </c>
      <c r="AJ140" s="485"/>
      <c r="AK140" s="485"/>
      <c r="AL140" s="485"/>
      <c r="AM140" s="485"/>
      <c r="AN140" s="485"/>
      <c r="AO140" s="485"/>
      <c r="AP140" s="485"/>
      <c r="AQ140" s="485"/>
      <c r="AR140" s="485"/>
      <c r="AS140" s="485"/>
      <c r="AT140" s="485"/>
      <c r="AU140" s="485"/>
      <c r="AV140" s="485"/>
      <c r="AW140" s="485"/>
      <c r="AX140" s="485"/>
      <c r="AY140" s="250"/>
      <c r="AZ140" s="250"/>
      <c r="BA140" s="250"/>
      <c r="BB140" s="250"/>
      <c r="BC140" s="250"/>
      <c r="BD140" s="250"/>
      <c r="BE140" s="250"/>
      <c r="BF140" s="250"/>
      <c r="BG140" s="250"/>
      <c r="BH140" s="250"/>
      <c r="BI140" s="250"/>
      <c r="BJ140" s="250"/>
      <c r="BK140" s="250"/>
      <c r="BL140" s="250"/>
      <c r="BM140" s="250"/>
      <c r="BN140" s="250"/>
      <c r="BO140" s="250"/>
    </row>
    <row r="141" spans="1:83" s="22" customFormat="1" ht="15" customHeight="1">
      <c r="A141" s="211"/>
      <c r="B141" s="270"/>
      <c r="C141" s="499" t="s">
        <v>5254</v>
      </c>
      <c r="D141" s="490" t="s">
        <v>5271</v>
      </c>
      <c r="E141" s="490" t="s">
        <v>5272</v>
      </c>
      <c r="F141" s="490" t="s">
        <v>401</v>
      </c>
      <c r="G141" s="497" t="s">
        <v>5273</v>
      </c>
      <c r="H141" s="497"/>
      <c r="I141" s="497"/>
      <c r="J141" s="497"/>
      <c r="K141" s="497"/>
      <c r="L141" s="497"/>
      <c r="M141" s="497"/>
      <c r="N141" s="497"/>
      <c r="O141" s="497" t="s">
        <v>5274</v>
      </c>
      <c r="P141" s="497"/>
      <c r="Q141" s="497"/>
      <c r="R141" s="497"/>
      <c r="S141" s="497"/>
      <c r="T141" s="497"/>
      <c r="U141" s="497"/>
      <c r="V141" s="497"/>
      <c r="W141" s="497" t="s">
        <v>401</v>
      </c>
      <c r="X141" s="497"/>
      <c r="Y141" s="497"/>
      <c r="Z141" s="497"/>
      <c r="AA141" s="497"/>
      <c r="AB141" s="497"/>
      <c r="AC141" s="497"/>
      <c r="AD141" s="497"/>
      <c r="AE141"/>
      <c r="AI141" s="486" t="s">
        <v>5254</v>
      </c>
      <c r="AJ141" s="486"/>
      <c r="AK141" s="486"/>
      <c r="AL141" s="486"/>
      <c r="AM141" s="487" t="s">
        <v>5275</v>
      </c>
      <c r="AN141" s="487"/>
      <c r="AO141" s="487"/>
      <c r="AP141" s="487"/>
      <c r="AQ141" s="488" t="s">
        <v>5272</v>
      </c>
      <c r="AR141" s="488"/>
      <c r="AS141" s="488"/>
      <c r="AT141" s="488"/>
      <c r="AU141" s="488" t="s">
        <v>401</v>
      </c>
      <c r="AV141" s="488"/>
      <c r="AW141" s="488"/>
      <c r="AX141" s="488"/>
      <c r="AY141" s="250"/>
      <c r="AZ141" s="250"/>
      <c r="BA141" s="250"/>
      <c r="BB141" s="250"/>
      <c r="BC141" s="250"/>
      <c r="BD141" s="250"/>
      <c r="BE141" s="250"/>
      <c r="BF141" s="250"/>
      <c r="BG141" s="250"/>
      <c r="BH141" s="250"/>
      <c r="BI141" s="250"/>
      <c r="BJ141" s="250"/>
      <c r="BK141" s="250"/>
      <c r="BL141" s="250"/>
      <c r="BM141" s="250"/>
      <c r="BN141" s="250"/>
      <c r="BO141" s="250"/>
    </row>
    <row r="142" spans="1:83" s="22" customFormat="1" ht="72" customHeight="1">
      <c r="A142" s="211"/>
      <c r="B142" s="270"/>
      <c r="C142" s="499"/>
      <c r="D142" s="490"/>
      <c r="E142" s="490"/>
      <c r="F142" s="490"/>
      <c r="G142" s="499" t="s">
        <v>5276</v>
      </c>
      <c r="H142" s="499"/>
      <c r="I142" s="498" t="s">
        <v>5271</v>
      </c>
      <c r="J142" s="498"/>
      <c r="K142" s="498" t="s">
        <v>5272</v>
      </c>
      <c r="L142" s="498"/>
      <c r="M142" s="498" t="s">
        <v>401</v>
      </c>
      <c r="N142" s="498"/>
      <c r="O142" s="499" t="s">
        <v>5276</v>
      </c>
      <c r="P142" s="499"/>
      <c r="Q142" s="498" t="s">
        <v>5271</v>
      </c>
      <c r="R142" s="498"/>
      <c r="S142" s="498" t="s">
        <v>5272</v>
      </c>
      <c r="T142" s="498"/>
      <c r="U142" s="498" t="s">
        <v>401</v>
      </c>
      <c r="V142" s="498"/>
      <c r="W142" s="499" t="s">
        <v>5276</v>
      </c>
      <c r="X142" s="499"/>
      <c r="Y142" s="498" t="s">
        <v>5271</v>
      </c>
      <c r="Z142" s="498"/>
      <c r="AA142" s="498" t="s">
        <v>5272</v>
      </c>
      <c r="AB142" s="498"/>
      <c r="AC142" s="498" t="s">
        <v>401</v>
      </c>
      <c r="AD142" s="498"/>
      <c r="AE142"/>
      <c r="AG142" t="s">
        <v>5083</v>
      </c>
      <c r="AH142" t="s">
        <v>5084</v>
      </c>
      <c r="AI142" s="5" t="s">
        <v>5278</v>
      </c>
      <c r="AJ142" s="6" t="s">
        <v>5279</v>
      </c>
      <c r="AK142" s="7" t="s">
        <v>5280</v>
      </c>
      <c r="AL142" s="8" t="s">
        <v>5281</v>
      </c>
      <c r="AM142" s="5" t="s">
        <v>5278</v>
      </c>
      <c r="AN142" s="6" t="s">
        <v>5279</v>
      </c>
      <c r="AO142" s="7" t="s">
        <v>5280</v>
      </c>
      <c r="AP142" s="8" t="s">
        <v>5281</v>
      </c>
      <c r="AQ142" s="5" t="s">
        <v>5278</v>
      </c>
      <c r="AR142" s="6" t="s">
        <v>5279</v>
      </c>
      <c r="AS142" s="7" t="s">
        <v>5280</v>
      </c>
      <c r="AT142" s="8" t="s">
        <v>5281</v>
      </c>
      <c r="AU142" s="5" t="s">
        <v>5278</v>
      </c>
      <c r="AV142" s="6" t="s">
        <v>5279</v>
      </c>
      <c r="AW142" s="7" t="s">
        <v>5280</v>
      </c>
      <c r="AX142" s="8" t="s">
        <v>5281</v>
      </c>
      <c r="AY142" s="239" t="s">
        <v>5282</v>
      </c>
      <c r="AZ142" s="9" t="s">
        <v>5283</v>
      </c>
      <c r="BA142" s="9" t="s">
        <v>5284</v>
      </c>
      <c r="BB142" s="9" t="s">
        <v>5285</v>
      </c>
      <c r="BC142" s="9" t="s">
        <v>5286</v>
      </c>
      <c r="BD142" s="9" t="s">
        <v>5287</v>
      </c>
      <c r="BE142" s="9" t="s">
        <v>5288</v>
      </c>
      <c r="BF142" s="9" t="s">
        <v>5289</v>
      </c>
      <c r="BG142" s="9" t="s">
        <v>5290</v>
      </c>
      <c r="BH142" s="9" t="s">
        <v>5291</v>
      </c>
      <c r="BI142" s="9" t="s">
        <v>5292</v>
      </c>
      <c r="BJ142" s="9" t="s">
        <v>5293</v>
      </c>
      <c r="BK142" s="9" t="s">
        <v>5294</v>
      </c>
      <c r="BL142" s="9" t="s">
        <v>5295</v>
      </c>
      <c r="BM142" s="9" t="s">
        <v>5296</v>
      </c>
      <c r="BN142" s="9" t="s">
        <v>5297</v>
      </c>
      <c r="BO142" s="9" t="s">
        <v>5298</v>
      </c>
      <c r="BP142" t="s">
        <v>5097</v>
      </c>
    </row>
    <row r="143" spans="1:83" s="22" customFormat="1" ht="15" customHeight="1">
      <c r="A143" s="211"/>
      <c r="B143" s="270"/>
      <c r="C143" s="252"/>
      <c r="D143" s="252"/>
      <c r="E143" s="252"/>
      <c r="F143" s="252"/>
      <c r="G143" s="500"/>
      <c r="H143" s="500"/>
      <c r="I143" s="500"/>
      <c r="J143" s="500"/>
      <c r="K143" s="500"/>
      <c r="L143" s="500"/>
      <c r="M143" s="500"/>
      <c r="N143" s="500"/>
      <c r="O143" s="500"/>
      <c r="P143" s="500"/>
      <c r="Q143" s="500"/>
      <c r="R143" s="500"/>
      <c r="S143" s="500"/>
      <c r="T143" s="500"/>
      <c r="U143" s="500"/>
      <c r="V143" s="500"/>
      <c r="W143" s="500"/>
      <c r="X143" s="500"/>
      <c r="Y143" s="500"/>
      <c r="Z143" s="500"/>
      <c r="AA143" s="500"/>
      <c r="AB143" s="500"/>
      <c r="AC143" s="500"/>
      <c r="AD143" s="500"/>
      <c r="AE143"/>
      <c r="AG143" s="216">
        <f>IF(AND($AF$21=1,$AG$21&gt;0,$AG$21&lt;&gt;"NS",$AG$21&lt;&gt;"NA",$O$27&gt;0,$O$27&lt;&gt;"NS",$O$27&lt;&gt;"NA"),IF(COUNTA(C143:AD143)=16,0,1),0)</f>
        <v>0</v>
      </c>
      <c r="AH143" s="216">
        <f>IF(OR($AF$21&lt;&gt;1,$AG$21=0,$AG$21="NS",$AG$21="NA",$O$27=0,$O$27="NS",$O$27="NA"),IF(COUNTA(C143:AD143)=0,0,1),0)</f>
        <v>0</v>
      </c>
      <c r="AI143" s="10">
        <f>C143</f>
        <v>0</v>
      </c>
      <c r="AJ143" s="11">
        <f>COUNTIF(G143,"NS") + COUNTIF(O143,"NS") + COUNTIF(W143,"NS")</f>
        <v>0</v>
      </c>
      <c r="AK143" s="12">
        <f>SUM(G143,O143,W143)</f>
        <v>0</v>
      </c>
      <c r="AL143" s="13">
        <f>IF(OR(AND(AI143=0, AJ143&gt;0),AND(AI143="NS", AK143&gt;0), AND(AI143="NS", AJ143=0, AK143=0)), 1, IF(OR(AND(AI143&gt;0, AJ143&gt;1,AI143&gt;AK143), AND(AI143="NS", AJ143=2), AND(AI143="NS", AK143=0, AJ143&gt;0), AI143=AK143), 0, 1))</f>
        <v>0</v>
      </c>
      <c r="AM143" s="10">
        <f>D143</f>
        <v>0</v>
      </c>
      <c r="AN143" s="11">
        <f>COUNTIF(I143,"NS") + COUNTIF(Q143,"NS") + COUNTIF(Y143,"NS")</f>
        <v>0</v>
      </c>
      <c r="AO143" s="12">
        <f>SUM(I143,Q143,Y143)</f>
        <v>0</v>
      </c>
      <c r="AP143" s="13">
        <f>IF(OR(AND(AM143=0, AN143&gt;0),AND(AM143="NS", AO143&gt;0), AND(AM143="NS", AN143=0, AO143=0)), 1, IF(OR(AND(AM143&gt;0, AN143&gt;1,AM143&gt;AO143), AND(AM143="NS", AN143=2), AND(AM143="NS", AO143=0, AN143&gt;0), AM143=AO143), 0, 1))</f>
        <v>0</v>
      </c>
      <c r="AQ143" s="10">
        <f>E143</f>
        <v>0</v>
      </c>
      <c r="AR143" s="11">
        <f>COUNTIF(K143,"NS") + COUNTIF(S143,"NS") + COUNTIF(AA143,"NS")</f>
        <v>0</v>
      </c>
      <c r="AS143" s="12">
        <f>SUM(K143,S143,AA143)</f>
        <v>0</v>
      </c>
      <c r="AT143" s="13">
        <f>IF(OR(AND(AQ143=0, AR143&gt;0),AND(AQ143="NS", AS143&gt;0), AND(AQ143="NS", AR143=0, AS143=0)), 1, IF(OR(AND(AQ143&gt;0, AR143&gt;1,AQ143&gt;AS143), AND(AQ143="NS", AR143=2), AND(AQ143="NS", AS143=0, AR143&gt;0), AQ143=AS143), 0, 1))</f>
        <v>0</v>
      </c>
      <c r="AU143" s="10">
        <f>F143</f>
        <v>0</v>
      </c>
      <c r="AV143" s="11">
        <f>COUNTIF(M143,"NS") + COUNTIF(U143,"NS") + COUNTIF(AC143,"NS")</f>
        <v>0</v>
      </c>
      <c r="AW143" s="12">
        <f>SUM(M143,U143,AC143)</f>
        <v>0</v>
      </c>
      <c r="AX143" s="13">
        <f>IF(OR(AND(AU143=0, AV143&gt;0),AND(AU143="NS", AW143&gt;0), AND(AU143="NS", AV143=0, AW143=0)), 1, IF(OR(AND(AU143&gt;0, AV143&gt;1,AU143&gt;AW143), AND(AU143="NS", AV143=2), AND(AU143="NS", AW143=0, AV143&gt;0), AU143=AW143), 0, 1))</f>
        <v>0</v>
      </c>
      <c r="AY143" s="14">
        <f>SUM(AL143,AP143,AT143,AX143)</f>
        <v>0</v>
      </c>
      <c r="AZ143" s="2">
        <f>C143</f>
        <v>0</v>
      </c>
      <c r="BA143" s="2">
        <f>COUNTIF(D143:F143,"NS")</f>
        <v>0</v>
      </c>
      <c r="BB143" s="2">
        <f>SUM(D143:F143)</f>
        <v>0</v>
      </c>
      <c r="BC143" s="15">
        <f>IF(OR(AND(AZ143=0, BA143&gt;0),AND(AZ143="NS", BB143&gt;0), AND(AZ143="NS", BA143=0, BB143=0)), 1, IF(OR(AND(AZ143&gt;0, BA143&gt;1,AZ143&gt;BB143), AND(AZ143="NS", BA143=2), AND(AZ143="NS", BB143=0, BA143&gt;0), AZ143=BB143), 0, 1))</f>
        <v>0</v>
      </c>
      <c r="BD143" s="2">
        <f>G143</f>
        <v>0</v>
      </c>
      <c r="BE143" s="2">
        <f>COUNTIF(I143:N143,"NS")</f>
        <v>0</v>
      </c>
      <c r="BF143" s="2">
        <f>SUM(I143:N143)</f>
        <v>0</v>
      </c>
      <c r="BG143" s="15">
        <f>IF(OR(AND(BD143=0, BE143&gt;0),AND(BD143="NS", BF143&gt;0), AND(BD143="NS", BE143=0, BF143=0)), 1, IF(OR(AND(BD143&gt;0, BE143&gt;1,BD143&gt;BF143), AND(BD143="NS", BE143=2), AND(BD143="NS", BF143=0, BE143&gt;0), BD143=BF143), 0, 1))</f>
        <v>0</v>
      </c>
      <c r="BH143" s="2">
        <f>O143</f>
        <v>0</v>
      </c>
      <c r="BI143" s="2">
        <f>COUNTIF(Q143:V143,"NS")</f>
        <v>0</v>
      </c>
      <c r="BJ143" s="2">
        <f>SUM(Q143:V143)</f>
        <v>0</v>
      </c>
      <c r="BK143" s="15">
        <f>IF(OR(AND(BH143=0, BI143&gt;0),AND(BH143="NS", BJ143&gt;0), AND(BH143="NS", BI143=0, BJ143=0)), 1, IF(OR(AND(BH143&gt;0, BI143&gt;1,BH143&gt;BJ143), AND(BH143="NS", BI143=2), AND(BH143="NS", BJ143=0, BI143&gt;0), BH143=BJ143), 0, 1))</f>
        <v>0</v>
      </c>
      <c r="BL143" s="2">
        <f>W143</f>
        <v>0</v>
      </c>
      <c r="BM143" s="2">
        <f>COUNTIF(Y143:AD143,"NS")</f>
        <v>0</v>
      </c>
      <c r="BN143" s="2">
        <f>SUM(Y143:AD143)</f>
        <v>0</v>
      </c>
      <c r="BO143" s="15">
        <f>IF(OR(AND(BL143=0, BM143&gt;0),AND(BL143="NS", BN143&gt;0), AND(BL143="NS", BM143=0, BN143=0)), 1, IF(OR(AND(BL143&gt;0, BM143&gt;1,BL143&gt;BN143), AND(BL143="NS", BM143=2), AND(BL143="NS", BN143=0, BM143&gt;0), BL143=BN143), 0, 1))</f>
        <v>0</v>
      </c>
      <c r="BP143" cm="1">
        <f t="array" ref="BP143">IF(OR(C143={"NS","NA"},O27={"NS","NA"}),0,IF(C143&gt;=O27,0,1))</f>
        <v>0</v>
      </c>
      <c r="BQ143" cm="1">
        <f t="array" ref="BQ143">IF(OR(D143={"NS","NA"},P27={"NS","NA"}),0,IF(D143&gt;=P27,0,1))</f>
        <v>0</v>
      </c>
      <c r="BR143" cm="1">
        <f t="array" ref="BR143">IF(OR(E143={"NS","NA"},Q27={"NS","NA"}),0,IF(E143&gt;=Q27,0,1))</f>
        <v>0</v>
      </c>
      <c r="BS143" cm="1">
        <f t="array" ref="BS143">IF(OR(F143={"NS","NA"},R27={"NS","NA"}),0,IF(F143&gt;=R27,0,1))</f>
        <v>0</v>
      </c>
      <c r="BT143" cm="1">
        <f t="array" ref="BT143">IF(OR(G143={"NS","NA"},S27={"NS","NA"}),0,IF(G143&gt;=S27,0,1))</f>
        <v>0</v>
      </c>
      <c r="BU143" cm="1">
        <f t="array" ref="BU143">IF(OR(I143={"NS","NA"},T27={"NS","NA"}),0,IF(I143&gt;=T27,0,1))</f>
        <v>0</v>
      </c>
      <c r="BV143" cm="1">
        <f t="array" ref="BV143">IF(OR(K143={"NS","NA"},U27={"NS","NA"}),0,IF(K143&gt;=U27,0,1))</f>
        <v>0</v>
      </c>
      <c r="BW143" cm="1">
        <f t="array" ref="BW143">IF(OR(M143={"NS","NA"},V27={"NS","NA"}),0,IF(M143&gt;=V27,0,1))</f>
        <v>0</v>
      </c>
      <c r="BX143" cm="1">
        <f t="array" ref="BX143">IF(OR(O143={"NS","NA"},W27={"NS","NA"}),0,IF(O143&gt;=W27,0,1))</f>
        <v>0</v>
      </c>
      <c r="BY143" cm="1">
        <f t="array" ref="BY143">IF(OR(Q143={"NS","NA"},X27={"NS","NA"}),0,IF(Q143&gt;=X27,0,1))</f>
        <v>0</v>
      </c>
      <c r="BZ143" cm="1">
        <f t="array" ref="BZ143">IF(OR(S143={"NS","NA"},Y27={"NS","NA"}),0,IF(S143&gt;=Y27,0,1))</f>
        <v>0</v>
      </c>
      <c r="CA143" cm="1">
        <f t="array" ref="CA143">IF(OR(U143={"NS","NA"},Z27={"NS","NA"}),0,IF(U143&gt;=Z27,0,1))</f>
        <v>0</v>
      </c>
      <c r="CB143" cm="1">
        <f t="array" ref="CB143">IF(OR(W143={"NS","NA"},AA27={"NS","NA"}),0,IF(W143&gt;=AA27,0,1))</f>
        <v>0</v>
      </c>
      <c r="CC143" cm="1">
        <f t="array" ref="CC143">IF(OR(Y143={"NS","NA"},AB27={"NS","NA"}),0,IF(Y143&gt;=AB27,0,1))</f>
        <v>0</v>
      </c>
      <c r="CD143" cm="1">
        <f t="array" ref="CD143">IF(OR(AA143={"NS","NA"},AC27={"NS","NA"}),0,IF(AA143&gt;=AC27,0,1))</f>
        <v>0</v>
      </c>
      <c r="CE143" cm="1">
        <f t="array" ref="CE143">IF(OR(AC143={"NS","NA"},AD27={"NS","NA"}),0,IF(AC143&gt;=AD27,0,1))</f>
        <v>0</v>
      </c>
    </row>
    <row r="144" spans="1:83" s="22" customFormat="1" ht="15" customHeight="1">
      <c r="A144" s="200"/>
      <c r="B144" s="271"/>
      <c r="C144" s="272"/>
      <c r="D144" s="221"/>
      <c r="E144" s="221"/>
      <c r="F144" s="221"/>
      <c r="G144" s="221"/>
      <c r="H144" s="221"/>
      <c r="I144" s="221"/>
      <c r="J144" s="221"/>
      <c r="K144" s="271"/>
      <c r="L144" s="271"/>
      <c r="M144" s="271"/>
      <c r="N144" s="271"/>
      <c r="O144" s="271"/>
      <c r="P144" s="271"/>
      <c r="Q144" s="271"/>
      <c r="R144" s="271"/>
      <c r="S144" s="271"/>
      <c r="T144" s="271"/>
      <c r="U144" s="271"/>
      <c r="V144" s="271"/>
      <c r="W144" s="271"/>
      <c r="X144" s="271"/>
      <c r="Y144" s="271"/>
      <c r="Z144" s="271"/>
      <c r="AA144" s="271"/>
      <c r="AB144" s="271"/>
      <c r="AC144" s="271"/>
      <c r="AD144" s="271"/>
      <c r="AE144"/>
      <c r="AI144" s="2"/>
      <c r="AM144" s="2"/>
      <c r="AN144" s="2"/>
      <c r="AQ144" s="2"/>
      <c r="AR144" s="2"/>
      <c r="AU144" s="2"/>
      <c r="AV144" s="2"/>
      <c r="AW144" s="2"/>
      <c r="AX144" s="2"/>
      <c r="AY144" s="3"/>
      <c r="BD144" s="2"/>
      <c r="BE144" s="2"/>
      <c r="BF144" s="2"/>
      <c r="BG144" s="2"/>
      <c r="BH144" s="2"/>
      <c r="BI144" s="2"/>
      <c r="BJ144" s="2"/>
      <c r="BK144" s="2"/>
      <c r="BL144" s="2"/>
      <c r="BM144" s="2"/>
      <c r="BN144" s="2"/>
      <c r="BO144" s="250"/>
      <c r="BS144" s="2"/>
      <c r="BT144" s="2"/>
      <c r="BU144" s="2"/>
      <c r="BV144" s="2"/>
      <c r="BW144" s="2"/>
      <c r="BX144" s="2"/>
      <c r="CE144" s="234">
        <f>SUM(BP143:CE143)</f>
        <v>0</v>
      </c>
    </row>
    <row r="145" spans="1:72" s="22" customFormat="1" ht="24" customHeight="1">
      <c r="A145" s="255"/>
      <c r="B145" s="196"/>
      <c r="C145" s="436" t="s">
        <v>5086</v>
      </c>
      <c r="D145" s="436"/>
      <c r="E145" s="436"/>
      <c r="F145" s="436"/>
      <c r="G145" s="436"/>
      <c r="H145" s="436"/>
      <c r="I145" s="436"/>
      <c r="J145" s="436"/>
      <c r="K145" s="436"/>
      <c r="L145" s="436"/>
      <c r="M145" s="436"/>
      <c r="N145" s="436"/>
      <c r="O145" s="436"/>
      <c r="P145" s="436"/>
      <c r="Q145" s="436"/>
      <c r="R145" s="436"/>
      <c r="S145" s="436"/>
      <c r="T145" s="436"/>
      <c r="U145" s="436"/>
      <c r="V145" s="436"/>
      <c r="W145" s="436"/>
      <c r="X145" s="436"/>
      <c r="Y145" s="436"/>
      <c r="Z145" s="436"/>
      <c r="AA145" s="436"/>
      <c r="AB145" s="436"/>
      <c r="AC145" s="436"/>
      <c r="AD145" s="436"/>
      <c r="AE145"/>
      <c r="AZ145" t="s">
        <v>5299</v>
      </c>
      <c r="BA145" s="216">
        <f>SUM(BC143,BG143,BK143,BO143)</f>
        <v>0</v>
      </c>
    </row>
    <row r="146" spans="1:72" s="22" customFormat="1" ht="60" customHeight="1">
      <c r="A146" s="255"/>
      <c r="B146" s="196"/>
      <c r="C146" s="494"/>
      <c r="D146" s="495"/>
      <c r="E146" s="495"/>
      <c r="F146" s="495"/>
      <c r="G146" s="495"/>
      <c r="H146" s="495"/>
      <c r="I146" s="495"/>
      <c r="J146" s="495"/>
      <c r="K146" s="495"/>
      <c r="L146" s="495"/>
      <c r="M146" s="495"/>
      <c r="N146" s="495"/>
      <c r="O146" s="495"/>
      <c r="P146" s="495"/>
      <c r="Q146" s="495"/>
      <c r="R146" s="495"/>
      <c r="S146" s="495"/>
      <c r="T146" s="495"/>
      <c r="U146" s="495"/>
      <c r="V146" s="495"/>
      <c r="W146" s="495"/>
      <c r="X146" s="495"/>
      <c r="Y146" s="495"/>
      <c r="Z146" s="495"/>
      <c r="AA146" s="495"/>
      <c r="AB146" s="495"/>
      <c r="AC146" s="495"/>
      <c r="AD146" s="496"/>
      <c r="AE146"/>
    </row>
    <row r="147" spans="1:72" s="22" customFormat="1" ht="15" customHeight="1">
      <c r="A147" s="220"/>
      <c r="B147" s="392" t="str">
        <f>IF(AG143=0,"","Favor de ingresar toda la información requerida en la pregunta")</f>
        <v/>
      </c>
      <c r="C147" s="392"/>
      <c r="D147" s="392"/>
      <c r="E147" s="392"/>
      <c r="F147" s="392"/>
      <c r="G147" s="392"/>
      <c r="H147" s="392"/>
      <c r="I147" s="392"/>
      <c r="J147" s="392"/>
      <c r="K147" s="392"/>
      <c r="L147" s="392"/>
      <c r="M147" s="392"/>
      <c r="N147" s="392"/>
      <c r="O147" s="392"/>
      <c r="P147" s="392"/>
      <c r="Q147" s="392"/>
      <c r="R147" s="392"/>
      <c r="S147" s="392"/>
      <c r="T147" s="392"/>
      <c r="U147" s="392"/>
      <c r="V147" s="392"/>
      <c r="W147" s="392"/>
      <c r="X147" s="392"/>
      <c r="Y147" s="392"/>
      <c r="Z147" s="392"/>
      <c r="AA147" s="392"/>
      <c r="AB147" s="392"/>
      <c r="AC147" s="392"/>
      <c r="AD147" s="392"/>
      <c r="AE147" s="392"/>
    </row>
    <row r="148" spans="1:72" s="22" customFormat="1" ht="15" customHeight="1">
      <c r="A148" s="220"/>
      <c r="B148" s="393" t="str">
        <f>IF(COUNTIF(C143:AD143,"NS")&lt;&gt;0,"Alerta: debido a que cuenta con registros NS, debe proporcionar una justificación en el area de comentarios al final de la pregunta","")</f>
        <v/>
      </c>
      <c r="C148" s="393"/>
      <c r="D148" s="393"/>
      <c r="E148" s="393"/>
      <c r="F148" s="393"/>
      <c r="G148" s="393"/>
      <c r="H148" s="393"/>
      <c r="I148" s="393"/>
      <c r="J148" s="393"/>
      <c r="K148" s="393"/>
      <c r="L148" s="393"/>
      <c r="M148" s="393"/>
      <c r="N148" s="393"/>
      <c r="O148" s="393"/>
      <c r="P148" s="393"/>
      <c r="Q148" s="393"/>
      <c r="R148" s="393"/>
      <c r="S148" s="393"/>
      <c r="T148" s="393"/>
      <c r="U148" s="393"/>
      <c r="V148" s="393"/>
      <c r="W148" s="393"/>
      <c r="X148" s="393"/>
      <c r="Y148" s="393"/>
      <c r="Z148" s="393"/>
      <c r="AA148" s="393"/>
      <c r="AB148" s="393"/>
      <c r="AC148" s="393"/>
      <c r="AD148" s="393"/>
      <c r="AE148" s="393"/>
    </row>
    <row r="149" spans="1:72" s="22" customFormat="1" ht="15" customHeight="1">
      <c r="A149" s="220"/>
      <c r="B149" s="394" t="str">
        <f>IF(AH143&gt;0,"Revise la información capturada, ya que tiene datos ingresados en celdas que están sombreadas","")</f>
        <v/>
      </c>
      <c r="C149" s="394"/>
      <c r="D149" s="394"/>
      <c r="E149" s="394"/>
      <c r="F149" s="394"/>
      <c r="G149" s="394"/>
      <c r="H149" s="394"/>
      <c r="I149" s="394"/>
      <c r="J149" s="394"/>
      <c r="K149" s="394"/>
      <c r="L149" s="394"/>
      <c r="M149" s="394"/>
      <c r="N149" s="394"/>
      <c r="O149" s="394"/>
      <c r="P149" s="394"/>
      <c r="Q149" s="394"/>
      <c r="R149" s="394"/>
      <c r="S149" s="394"/>
      <c r="T149" s="394"/>
      <c r="U149" s="394"/>
      <c r="V149" s="394"/>
      <c r="W149" s="394"/>
      <c r="X149" s="394"/>
      <c r="Y149" s="394"/>
      <c r="Z149" s="394"/>
      <c r="AA149" s="394"/>
      <c r="AB149" s="394"/>
      <c r="AC149" s="394"/>
      <c r="AD149" s="394"/>
      <c r="AE149" s="394"/>
    </row>
    <row r="150" spans="1:72" s="22" customFormat="1" ht="15" customHeight="1">
      <c r="A150" s="220"/>
      <c r="B150" s="394" t="str">
        <f>IF(OR(AY143&gt;0,BA145&gt;0),"Favor de revisar la suma y consistencia de totales y/o subtotales por filas (numéricos y NS)","")</f>
        <v/>
      </c>
      <c r="C150" s="394"/>
      <c r="D150" s="394"/>
      <c r="E150" s="394"/>
      <c r="F150" s="394"/>
      <c r="G150" s="394"/>
      <c r="H150" s="394"/>
      <c r="I150" s="394"/>
      <c r="J150" s="394"/>
      <c r="K150" s="394"/>
      <c r="L150" s="394"/>
      <c r="M150" s="394"/>
      <c r="N150" s="394"/>
      <c r="O150" s="394"/>
      <c r="P150" s="394"/>
      <c r="Q150" s="394"/>
      <c r="R150" s="394"/>
      <c r="S150" s="394"/>
      <c r="T150" s="394"/>
      <c r="U150" s="394"/>
      <c r="V150" s="394"/>
      <c r="W150" s="394"/>
      <c r="X150" s="394"/>
      <c r="Y150" s="394"/>
      <c r="Z150" s="394"/>
      <c r="AA150" s="394"/>
      <c r="AB150" s="394"/>
      <c r="AC150" s="394"/>
      <c r="AD150" s="394"/>
      <c r="AE150" s="394"/>
    </row>
    <row r="151" spans="1:72" s="22" customFormat="1" ht="15" customHeight="1">
      <c r="A151" s="220"/>
      <c r="B151" s="427" t="str">
        <f>IF(CE144&gt;0,"Alerta: debe de proporcionar una justificación de acuerdo a lo establecido en la instrucción 1","")</f>
        <v/>
      </c>
      <c r="C151" s="427"/>
      <c r="D151" s="427"/>
      <c r="E151" s="427"/>
      <c r="F151" s="427"/>
      <c r="G151" s="427"/>
      <c r="H151" s="427"/>
      <c r="I151" s="427"/>
      <c r="J151" s="427"/>
      <c r="K151" s="427"/>
      <c r="L151" s="427"/>
      <c r="M151" s="427"/>
      <c r="N151" s="427"/>
      <c r="O151" s="427"/>
      <c r="P151" s="427"/>
      <c r="Q151" s="427"/>
      <c r="R151" s="427"/>
      <c r="S151" s="427"/>
      <c r="T151" s="427"/>
      <c r="U151" s="427"/>
      <c r="V151" s="427"/>
      <c r="W151" s="427"/>
      <c r="X151" s="427"/>
      <c r="Y151" s="427"/>
      <c r="Z151" s="427"/>
      <c r="AA151" s="427"/>
      <c r="AB151" s="427"/>
      <c r="AC151" s="427"/>
      <c r="AD151" s="427"/>
      <c r="AE151" s="427"/>
    </row>
    <row r="152" spans="1:72" s="22" customFormat="1" ht="15" customHeight="1">
      <c r="A152" s="220"/>
      <c r="B152" s="223"/>
      <c r="C152" s="221"/>
      <c r="D152" s="221"/>
      <c r="E152" s="221"/>
      <c r="F152" s="221"/>
      <c r="G152" s="221"/>
      <c r="H152" s="221"/>
      <c r="I152" s="221"/>
      <c r="J152" s="221"/>
      <c r="K152" s="221"/>
      <c r="L152" s="221"/>
      <c r="M152" s="221"/>
      <c r="N152" s="221"/>
      <c r="O152" s="221"/>
      <c r="P152" s="221"/>
      <c r="Q152" s="221"/>
      <c r="R152" s="221"/>
      <c r="S152" s="221"/>
      <c r="T152" s="221"/>
      <c r="U152" s="221"/>
      <c r="V152" s="221"/>
      <c r="W152" s="221"/>
      <c r="X152" s="221"/>
      <c r="Y152" s="221"/>
      <c r="Z152" s="221"/>
      <c r="AA152" s="221"/>
      <c r="AB152" s="221"/>
      <c r="AC152" s="221"/>
      <c r="AD152" s="221"/>
      <c r="AE152"/>
    </row>
    <row r="153" spans="1:72" s="22" customFormat="1" ht="24" customHeight="1">
      <c r="A153" s="211" t="s">
        <v>5350</v>
      </c>
      <c r="B153" s="425" t="s">
        <v>5351</v>
      </c>
      <c r="C153" s="425"/>
      <c r="D153" s="425"/>
      <c r="E153" s="425"/>
      <c r="F153" s="425"/>
      <c r="G153" s="425"/>
      <c r="H153" s="425"/>
      <c r="I153" s="425"/>
      <c r="J153" s="425"/>
      <c r="K153" s="425"/>
      <c r="L153" s="425"/>
      <c r="M153" s="425"/>
      <c r="N153" s="425"/>
      <c r="O153" s="425"/>
      <c r="P153" s="425"/>
      <c r="Q153" s="425"/>
      <c r="R153" s="425"/>
      <c r="S153" s="425"/>
      <c r="T153" s="425"/>
      <c r="U153" s="425"/>
      <c r="V153" s="425"/>
      <c r="W153" s="425"/>
      <c r="X153" s="425"/>
      <c r="Y153" s="425"/>
      <c r="Z153" s="425"/>
      <c r="AA153" s="425"/>
      <c r="AB153" s="425"/>
      <c r="AC153" s="425"/>
      <c r="AD153" s="425"/>
      <c r="AE153"/>
    </row>
    <row r="154" spans="1:72" s="22" customFormat="1" ht="24" customHeight="1">
      <c r="A154" s="211"/>
      <c r="B154" s="212"/>
      <c r="C154" s="405" t="s">
        <v>5352</v>
      </c>
      <c r="D154" s="405"/>
      <c r="E154" s="405"/>
      <c r="F154" s="405"/>
      <c r="G154" s="405"/>
      <c r="H154" s="405"/>
      <c r="I154" s="405"/>
      <c r="J154" s="405"/>
      <c r="K154" s="405"/>
      <c r="L154" s="405"/>
      <c r="M154" s="405"/>
      <c r="N154" s="405"/>
      <c r="O154" s="405"/>
      <c r="P154" s="405"/>
      <c r="Q154" s="405"/>
      <c r="R154" s="405"/>
      <c r="S154" s="405"/>
      <c r="T154" s="405"/>
      <c r="U154" s="405"/>
      <c r="V154" s="405"/>
      <c r="W154" s="405"/>
      <c r="X154" s="405"/>
      <c r="Y154" s="405"/>
      <c r="Z154" s="405"/>
      <c r="AA154" s="405"/>
      <c r="AB154" s="405"/>
      <c r="AC154" s="405"/>
      <c r="AD154" s="405"/>
      <c r="AE154"/>
    </row>
    <row r="155" spans="1:72" s="22" customFormat="1" ht="24" customHeight="1">
      <c r="A155" s="211"/>
      <c r="B155" s="212"/>
      <c r="C155" s="405" t="s">
        <v>5353</v>
      </c>
      <c r="D155" s="405"/>
      <c r="E155" s="405"/>
      <c r="F155" s="405"/>
      <c r="G155" s="405"/>
      <c r="H155" s="405"/>
      <c r="I155" s="405"/>
      <c r="J155" s="405"/>
      <c r="K155" s="405"/>
      <c r="L155" s="405"/>
      <c r="M155" s="405"/>
      <c r="N155" s="405"/>
      <c r="O155" s="405"/>
      <c r="P155" s="405"/>
      <c r="Q155" s="405"/>
      <c r="R155" s="405"/>
      <c r="S155" s="405"/>
      <c r="T155" s="405"/>
      <c r="U155" s="405"/>
      <c r="V155" s="405"/>
      <c r="W155" s="405"/>
      <c r="X155" s="405"/>
      <c r="Y155" s="405"/>
      <c r="Z155" s="405"/>
      <c r="AA155" s="405"/>
      <c r="AB155" s="405"/>
      <c r="AC155" s="405"/>
      <c r="AD155" s="405"/>
      <c r="AE155"/>
    </row>
    <row r="156" spans="1:72" s="22" customFormat="1" ht="24" customHeight="1">
      <c r="A156" s="211"/>
      <c r="B156" s="212"/>
      <c r="C156" s="405" t="s">
        <v>5354</v>
      </c>
      <c r="D156" s="405"/>
      <c r="E156" s="405"/>
      <c r="F156" s="405"/>
      <c r="G156" s="405"/>
      <c r="H156" s="405"/>
      <c r="I156" s="405"/>
      <c r="J156" s="405"/>
      <c r="K156" s="405"/>
      <c r="L156" s="405"/>
      <c r="M156" s="405"/>
      <c r="N156" s="405"/>
      <c r="O156" s="405"/>
      <c r="P156" s="405"/>
      <c r="Q156" s="405"/>
      <c r="R156" s="405"/>
      <c r="S156" s="405"/>
      <c r="T156" s="405"/>
      <c r="U156" s="405"/>
      <c r="V156" s="405"/>
      <c r="W156" s="405"/>
      <c r="X156" s="405"/>
      <c r="Y156" s="405"/>
      <c r="Z156" s="405"/>
      <c r="AA156" s="405"/>
      <c r="AB156" s="405"/>
      <c r="AC156" s="405"/>
      <c r="AD156" s="405"/>
      <c r="AE156"/>
    </row>
    <row r="157" spans="1:72" s="22" customFormat="1" ht="15" customHeight="1">
      <c r="A157" s="220"/>
      <c r="B157" s="223"/>
      <c r="C157" s="220"/>
      <c r="D157" s="218"/>
      <c r="E157" s="218"/>
      <c r="F157" s="218"/>
      <c r="G157" s="218"/>
      <c r="H157" s="218"/>
      <c r="I157" s="218"/>
      <c r="J157" s="218"/>
      <c r="K157" s="218"/>
      <c r="L157" s="218"/>
      <c r="M157" s="218"/>
      <c r="N157" s="218"/>
      <c r="O157" s="218"/>
      <c r="P157" s="218"/>
      <c r="Q157" s="218"/>
      <c r="R157" s="218"/>
      <c r="S157" s="218"/>
      <c r="T157" s="218"/>
      <c r="U157" s="218"/>
      <c r="V157" s="218"/>
      <c r="W157" s="218"/>
      <c r="X157" s="218"/>
      <c r="Y157" s="218"/>
      <c r="Z157" s="218"/>
      <c r="AA157" s="218"/>
      <c r="AB157" s="218"/>
      <c r="AC157" s="218"/>
      <c r="AD157" s="218"/>
      <c r="AE157"/>
    </row>
    <row r="158" spans="1:72" s="22" customFormat="1" ht="24" customHeight="1">
      <c r="A158" s="220"/>
      <c r="B158" s="223"/>
      <c r="C158" s="447" t="s">
        <v>5111</v>
      </c>
      <c r="D158" s="448"/>
      <c r="E158" s="448"/>
      <c r="F158" s="449"/>
      <c r="G158" s="447" t="s">
        <v>5112</v>
      </c>
      <c r="H158" s="449"/>
      <c r="I158" s="447" t="s">
        <v>5113</v>
      </c>
      <c r="J158" s="448"/>
      <c r="K158" s="448"/>
      <c r="L158" s="448"/>
      <c r="M158" s="448"/>
      <c r="N158" s="448"/>
      <c r="O158" s="433" t="s">
        <v>5349</v>
      </c>
      <c r="P158" s="433"/>
      <c r="Q158" s="433"/>
      <c r="R158" s="433"/>
      <c r="S158" s="433"/>
      <c r="T158" s="433"/>
      <c r="U158" s="433"/>
      <c r="V158" s="433"/>
      <c r="W158" s="433"/>
      <c r="X158" s="433"/>
      <c r="Y158" s="433"/>
      <c r="Z158" s="433"/>
      <c r="AA158" s="433"/>
      <c r="AB158" s="433"/>
      <c r="AC158" s="433"/>
      <c r="AD158" s="433"/>
      <c r="AE158"/>
      <c r="AK158" s="485" t="s">
        <v>5270</v>
      </c>
      <c r="AL158" s="485"/>
      <c r="AM158" s="485"/>
      <c r="AN158" s="485"/>
      <c r="AO158" s="485"/>
      <c r="AP158" s="485"/>
      <c r="AQ158" s="485"/>
      <c r="AR158" s="485"/>
      <c r="AS158" s="485"/>
      <c r="AT158" s="485"/>
      <c r="AU158" s="485"/>
      <c r="AV158" s="485"/>
      <c r="AW158" s="485"/>
      <c r="AX158" s="485"/>
      <c r="AY158" s="485"/>
      <c r="AZ158" s="485"/>
      <c r="BA158" s="250"/>
      <c r="BB158" s="250"/>
      <c r="BC158" s="250"/>
      <c r="BD158" s="250"/>
      <c r="BE158" s="250"/>
      <c r="BF158" s="250"/>
      <c r="BG158" s="250"/>
      <c r="BH158" s="250"/>
      <c r="BI158" s="250"/>
      <c r="BJ158" s="250"/>
      <c r="BK158" s="250"/>
      <c r="BL158" s="250"/>
      <c r="BM158" s="250"/>
      <c r="BN158" s="250"/>
      <c r="BO158" s="250"/>
      <c r="BP158" s="250"/>
      <c r="BQ158" s="250"/>
    </row>
    <row r="159" spans="1:72" s="22" customFormat="1" ht="24" customHeight="1">
      <c r="A159" s="220"/>
      <c r="B159" s="223"/>
      <c r="C159" s="450"/>
      <c r="D159" s="451"/>
      <c r="E159" s="451"/>
      <c r="F159" s="452"/>
      <c r="G159" s="450"/>
      <c r="H159" s="452"/>
      <c r="I159" s="450"/>
      <c r="J159" s="451"/>
      <c r="K159" s="451"/>
      <c r="L159" s="451"/>
      <c r="M159" s="451"/>
      <c r="N159" s="451"/>
      <c r="O159" s="472" t="s">
        <v>5254</v>
      </c>
      <c r="P159" s="490" t="s">
        <v>5271</v>
      </c>
      <c r="Q159" s="490" t="s">
        <v>5272</v>
      </c>
      <c r="R159" s="490" t="s">
        <v>401</v>
      </c>
      <c r="S159" s="479" t="s">
        <v>5273</v>
      </c>
      <c r="T159" s="480"/>
      <c r="U159" s="480"/>
      <c r="V159" s="481"/>
      <c r="W159" s="479" t="s">
        <v>5274</v>
      </c>
      <c r="X159" s="480"/>
      <c r="Y159" s="480"/>
      <c r="Z159" s="481"/>
      <c r="AA159" s="479" t="s">
        <v>401</v>
      </c>
      <c r="AB159" s="480"/>
      <c r="AC159" s="480"/>
      <c r="AD159" s="481"/>
      <c r="AE159"/>
      <c r="AK159" s="486" t="s">
        <v>5254</v>
      </c>
      <c r="AL159" s="486"/>
      <c r="AM159" s="486"/>
      <c r="AN159" s="486"/>
      <c r="AO159" s="487" t="s">
        <v>5275</v>
      </c>
      <c r="AP159" s="487"/>
      <c r="AQ159" s="487"/>
      <c r="AR159" s="487"/>
      <c r="AS159" s="488" t="s">
        <v>5272</v>
      </c>
      <c r="AT159" s="488"/>
      <c r="AU159" s="488"/>
      <c r="AV159" s="488"/>
      <c r="AW159" s="488" t="s">
        <v>401</v>
      </c>
      <c r="AX159" s="488"/>
      <c r="AY159" s="488"/>
      <c r="AZ159" s="488"/>
      <c r="BA159" s="250"/>
      <c r="BB159" s="250"/>
      <c r="BC159" s="250"/>
      <c r="BD159" s="250"/>
      <c r="BE159" s="250"/>
      <c r="BF159" s="250"/>
      <c r="BG159" s="250"/>
      <c r="BH159" s="250"/>
      <c r="BI159" s="250"/>
      <c r="BJ159" s="250"/>
      <c r="BK159" s="250"/>
      <c r="BL159" s="250"/>
      <c r="BM159" s="250"/>
      <c r="BN159" s="250"/>
      <c r="BO159" s="250"/>
      <c r="BP159" s="250"/>
      <c r="BQ159" s="250"/>
    </row>
    <row r="160" spans="1:72" s="22" customFormat="1" ht="84" customHeight="1">
      <c r="A160" s="220"/>
      <c r="B160" s="223"/>
      <c r="C160" s="453"/>
      <c r="D160" s="454"/>
      <c r="E160" s="454"/>
      <c r="F160" s="455"/>
      <c r="G160" s="453"/>
      <c r="H160" s="455"/>
      <c r="I160" s="453"/>
      <c r="J160" s="454"/>
      <c r="K160" s="454"/>
      <c r="L160" s="454"/>
      <c r="M160" s="454"/>
      <c r="N160" s="454"/>
      <c r="O160" s="472"/>
      <c r="P160" s="490"/>
      <c r="Q160" s="490"/>
      <c r="R160" s="490"/>
      <c r="S160" s="243" t="s">
        <v>5276</v>
      </c>
      <c r="T160" s="244" t="s">
        <v>5271</v>
      </c>
      <c r="U160" s="244" t="s">
        <v>5272</v>
      </c>
      <c r="V160" s="244" t="s">
        <v>401</v>
      </c>
      <c r="W160" s="243" t="s">
        <v>5276</v>
      </c>
      <c r="X160" s="244" t="s">
        <v>5271</v>
      </c>
      <c r="Y160" s="244" t="s">
        <v>5272</v>
      </c>
      <c r="Z160" s="244" t="s">
        <v>401</v>
      </c>
      <c r="AA160" s="243" t="s">
        <v>5276</v>
      </c>
      <c r="AB160" s="244" t="s">
        <v>5271</v>
      </c>
      <c r="AC160" s="244" t="s">
        <v>5272</v>
      </c>
      <c r="AD160" s="244" t="s">
        <v>401</v>
      </c>
      <c r="AE160"/>
      <c r="AG160" t="s">
        <v>5083</v>
      </c>
      <c r="AH160" t="s">
        <v>5355</v>
      </c>
      <c r="AI160" s="245" t="s">
        <v>5256</v>
      </c>
      <c r="AJ160"/>
      <c r="AK160" s="5" t="s">
        <v>5278</v>
      </c>
      <c r="AL160" s="6" t="s">
        <v>5279</v>
      </c>
      <c r="AM160" s="7" t="s">
        <v>5280</v>
      </c>
      <c r="AN160" s="8" t="s">
        <v>5281</v>
      </c>
      <c r="AO160" s="5" t="s">
        <v>5278</v>
      </c>
      <c r="AP160" s="6" t="s">
        <v>5279</v>
      </c>
      <c r="AQ160" s="7" t="s">
        <v>5280</v>
      </c>
      <c r="AR160" s="8" t="s">
        <v>5281</v>
      </c>
      <c r="AS160" s="5" t="s">
        <v>5278</v>
      </c>
      <c r="AT160" s="6" t="s">
        <v>5279</v>
      </c>
      <c r="AU160" s="7" t="s">
        <v>5280</v>
      </c>
      <c r="AV160" s="8" t="s">
        <v>5281</v>
      </c>
      <c r="AW160" s="5" t="s">
        <v>5278</v>
      </c>
      <c r="AX160" s="6" t="s">
        <v>5279</v>
      </c>
      <c r="AY160" s="7" t="s">
        <v>5280</v>
      </c>
      <c r="AZ160" s="8" t="s">
        <v>5281</v>
      </c>
      <c r="BA160" s="260" t="s">
        <v>5282</v>
      </c>
      <c r="BB160" s="16" t="s">
        <v>5333</v>
      </c>
      <c r="BC160" s="239" t="s">
        <v>5334</v>
      </c>
      <c r="BE160" s="9" t="s">
        <v>5283</v>
      </c>
      <c r="BF160" s="9" t="s">
        <v>5284</v>
      </c>
      <c r="BG160" s="9" t="s">
        <v>5285</v>
      </c>
      <c r="BH160" s="9" t="s">
        <v>5286</v>
      </c>
      <c r="BI160" s="9" t="s">
        <v>5287</v>
      </c>
      <c r="BJ160" s="9" t="s">
        <v>5288</v>
      </c>
      <c r="BK160" s="9" t="s">
        <v>5289</v>
      </c>
      <c r="BL160" s="9" t="s">
        <v>5290</v>
      </c>
      <c r="BM160" s="9" t="s">
        <v>5291</v>
      </c>
      <c r="BN160" s="9" t="s">
        <v>5292</v>
      </c>
      <c r="BO160" s="9" t="s">
        <v>5293</v>
      </c>
      <c r="BP160" s="9" t="s">
        <v>5294</v>
      </c>
      <c r="BQ160" s="9" t="s">
        <v>5295</v>
      </c>
      <c r="BR160" s="9" t="s">
        <v>5296</v>
      </c>
      <c r="BS160" s="9" t="s">
        <v>5297</v>
      </c>
      <c r="BT160" s="9" t="s">
        <v>5298</v>
      </c>
    </row>
    <row r="161" spans="1:72" s="22" customFormat="1" ht="24" customHeight="1">
      <c r="A161" s="220"/>
      <c r="B161" s="223"/>
      <c r="C161" s="467" t="s">
        <v>5115</v>
      </c>
      <c r="D161" s="499" t="s">
        <v>5116</v>
      </c>
      <c r="E161" s="499"/>
      <c r="F161" s="499"/>
      <c r="G161" s="482" t="s">
        <v>5117</v>
      </c>
      <c r="H161" s="482"/>
      <c r="I161" s="483" t="s">
        <v>5118</v>
      </c>
      <c r="J161" s="483"/>
      <c r="K161" s="483"/>
      <c r="L161" s="483"/>
      <c r="M161" s="483"/>
      <c r="N161" s="483"/>
      <c r="O161" s="1"/>
      <c r="P161" s="1"/>
      <c r="Q161" s="1"/>
      <c r="R161" s="1"/>
      <c r="S161" s="1"/>
      <c r="T161" s="1"/>
      <c r="U161" s="1"/>
      <c r="V161" s="1"/>
      <c r="W161" s="1"/>
      <c r="X161" s="1"/>
      <c r="Y161" s="1"/>
      <c r="Z161" s="1"/>
      <c r="AA161" s="1"/>
      <c r="AB161" s="1"/>
      <c r="AC161" s="1"/>
      <c r="AD161" s="1"/>
      <c r="AE161"/>
      <c r="AG161">
        <f>IF(OR($AF$21&lt;&gt;1,$AG$21=0,$AG$21="NS",$AG$21="NA",$O$27=0,$O$27="NS",$O$27="NA",$C$143=0,$C$143="NS",$C$143="NA",CNGE_2025_M1_Secc10_Sub2!$Y46=0,CNGE_2025_M1_Secc10_Sub2!$Y46="NS",CNGE_2025_M1_Secc10_Sub2!$Y46="NA"),0,IF(COUNTA(O161:AD161)=16,0,1))</f>
        <v>0</v>
      </c>
      <c r="AH161">
        <f>IF(OR(CNGE_2025_M1_Secc10_Sub2!$Y46=0,CNGE_2025_M1_Secc10_Sub2!$Y46="NS",CNGE_2025_M1_Secc10_Sub2!$Y46="NA"),IF(COUNTA(O161:AD161)=0,0,1),0)</f>
        <v>0</v>
      </c>
      <c r="AI161" s="226">
        <f>IF(OR($AF$21&lt;&gt;1,$AG$21=0,$AG$21="NS",$AG$21="NA",$O$27=0,$O$27="NS",$O$27="NA",$C$143=0,$C$143="NS",$C$143="NA"),IF(COUNTA(O161:AD212)=0,0,1),0)</f>
        <v>0</v>
      </c>
      <c r="AJ161" s="196"/>
      <c r="AK161" s="10">
        <f>O161</f>
        <v>0</v>
      </c>
      <c r="AL161" s="11">
        <f>COUNTIF(S161,"NS") + COUNTIF(W161,"NS") + COUNTIF(AA161,"NS")</f>
        <v>0</v>
      </c>
      <c r="AM161" s="12">
        <f>SUM(S161,W161,AA161)</f>
        <v>0</v>
      </c>
      <c r="AN161" s="13">
        <f>IF(OR(AND(AK161=0, AL161&gt;0),AND(AK161="NS", AM161&gt;0), AND(AK161="NS", AL161=0, AM161=0)), 1, IF(OR(AND(AK161&gt;0, AL161&gt;1,AK161&gt;AM161), AND(AK161="NS", AL161=2), AND(AK161="NS", AM161=0, AL161&gt;0), AK161=AM161), 0, 1))</f>
        <v>0</v>
      </c>
      <c r="AO161" s="10">
        <f>P161</f>
        <v>0</v>
      </c>
      <c r="AP161" s="11">
        <f>COUNTIF(T161,"NS") + COUNTIF(X161,"NS") + COUNTIF(AB161,"NS")</f>
        <v>0</v>
      </c>
      <c r="AQ161" s="12">
        <f>SUM(T161,X161,AB161)</f>
        <v>0</v>
      </c>
      <c r="AR161" s="13">
        <f>IF(OR(AND(AO161=0, AP161&gt;0),AND(AO161="NS", AQ161&gt;0), AND(AO161="NS", AP161=0, AQ161=0)), 1, IF(OR(AND(AO161&gt;0, AP161&gt;1,AO161&gt;AQ161), AND(AO161="NS", AP161=2), AND(AO161="NS", AQ161=0, AP161&gt;0), AO161=AQ161), 0, 1))</f>
        <v>0</v>
      </c>
      <c r="AS161" s="10">
        <f>Q161</f>
        <v>0</v>
      </c>
      <c r="AT161" s="11">
        <f>COUNTIF(U161,"NS") + COUNTIF(Y161,"NS") + COUNTIF(AC161,"NS")</f>
        <v>0</v>
      </c>
      <c r="AU161" s="12">
        <f>SUM(U161,Y161,AC161)</f>
        <v>0</v>
      </c>
      <c r="AV161" s="13">
        <f>IF(OR(AND(AS161=0, AT161&gt;0),AND(AS161="NS", AU161&gt;0), AND(AS161="NS", AT161=0, AU161=0)), 1, IF(OR(AND(AS161&gt;0, AT161&gt;1,AS161&gt;AU161), AND(AS161="NS", AT161=2), AND(AS161="NS", AU161=0, AT161&gt;0), AS161=AU161), 0, 1))</f>
        <v>0</v>
      </c>
      <c r="AW161" s="10">
        <f>R161</f>
        <v>0</v>
      </c>
      <c r="AX161" s="11">
        <f>COUNTIF(V161,"NS") + COUNTIF(Z161,"NS") + COUNTIF(AD161,"NS")</f>
        <v>0</v>
      </c>
      <c r="AY161" s="12">
        <f>SUM(V161,Z161,AD161)</f>
        <v>0</v>
      </c>
      <c r="AZ161" s="13">
        <f t="shared" ref="AZ161" si="92">IF(OR(AND(AW161=0, AX161&gt;0),AND(AW161="NS", AY161&gt;0), AND(AW161="NS", AX161=0, AY161=0)), 1, IF(OR(AND(AW161&gt;0, AX161&gt;1,AW161&gt;AY161), AND(AW161="NS", AX161=2), AND(AW161="NS", AY161=0, AX161&gt;0), AW161=AY161), 0, 1))</f>
        <v>0</v>
      </c>
      <c r="BA161" s="17">
        <f>IF(SUM(AN161,AR161,AV161,AZ161)=0,0,1)</f>
        <v>0</v>
      </c>
      <c r="BB161" s="16" t="str">
        <f>IF(BA161=0,"",
IF(SUM($BA$161:BA161)=1,BC161,
IF($BA$213&gt;SUM($BA$161:BA161),_xlfn.CONCAT(", ",BC161),
IF($BA$213=SUM($BA$161:BA161),_xlfn.CONCAT(" y ",BC161)))))</f>
        <v/>
      </c>
      <c r="BC161" s="482" t="s">
        <v>5117</v>
      </c>
      <c r="BD161" s="482"/>
      <c r="BE161" s="2">
        <f>O161</f>
        <v>0</v>
      </c>
      <c r="BF161" s="2">
        <f>COUNTIF(P161:R161,"NS")</f>
        <v>0</v>
      </c>
      <c r="BG161" s="2">
        <f>SUM(P161:R161)</f>
        <v>0</v>
      </c>
      <c r="BH161" s="2">
        <f>IF(OR(AND(BE161=0, BF161&gt;0),AND(BE161="NS", BG161&gt;0), AND(BE161="NS", BF161=0, BG161=0)), 1, IF(OR(AND(BE161&gt;0, BF161&gt;1,BE161&gt;BG161), AND(BE161="NS", BF161=2), AND(BE161="NS", BG161=0, BF161&gt;0), BE161=BG161), 0, 1))</f>
        <v>0</v>
      </c>
      <c r="BI161" s="2">
        <f>S161</f>
        <v>0</v>
      </c>
      <c r="BJ161" s="2">
        <f>COUNTIF(T161:V161,"NS")</f>
        <v>0</v>
      </c>
      <c r="BK161" s="2">
        <f>SUM(T161:V161)</f>
        <v>0</v>
      </c>
      <c r="BL161" s="2">
        <f t="shared" ref="BL161" si="93">IF(OR(AND(BI161=0, BJ161&gt;0),AND(BI161="NS", BK161&gt;0), AND(BI161="NS", BJ161=0, BK161=0)), 1, IF(OR(AND(BI161&gt;0, BJ161&gt;1,BI161&gt;BK161), AND(BI161="NS", BJ161=2), AND(BI161="NS", BK161=0, BJ161&gt;0), BI161=BK161), 0, 1))</f>
        <v>0</v>
      </c>
      <c r="BM161" s="2">
        <f>W161</f>
        <v>0</v>
      </c>
      <c r="BN161" s="2">
        <f>COUNTIF(X161:Z161,"NS")</f>
        <v>0</v>
      </c>
      <c r="BO161" s="2">
        <f>SUM(X161:Z161)</f>
        <v>0</v>
      </c>
      <c r="BP161" s="2">
        <f>IF(OR(AND(BM161=0, BN161&gt;0),AND(BM161="NS", BO161&gt;0), AND(BM161="NS", BN161=0, BO161=0)), 1, IF(OR(AND(BM161&gt;0, BN161&gt;1,BM161&gt;BO161), AND(BM161="NS", BN161=2), AND(BM161="NS", BO161=0, BN161&gt;0), BM161=BO161), 0, 1))</f>
        <v>0</v>
      </c>
      <c r="BQ161" s="2">
        <f>AA161</f>
        <v>0</v>
      </c>
      <c r="BR161" s="2">
        <f>COUNTIF(AB161:AD161,"NS")</f>
        <v>0</v>
      </c>
      <c r="BS161" s="2">
        <f>SUM(AB161:AD161)</f>
        <v>0</v>
      </c>
      <c r="BT161" s="2">
        <f t="shared" ref="BT161" si="94">IF(OR(AND(BQ161=0, BR161&gt;0),AND(BQ161="NS", BS161&gt;0), AND(BQ161="NS", BR161=0, BS161=0)), 1, IF(OR(AND(BQ161&gt;0, BR161&gt;1,BQ161&gt;BS161), AND(BQ161="NS", BR161=2), AND(BQ161="NS", BS161=0, BR161&gt;0), BQ161=BS161), 0, 1))</f>
        <v>0</v>
      </c>
    </row>
    <row r="162" spans="1:72" s="22" customFormat="1" ht="24" customHeight="1">
      <c r="A162" s="220"/>
      <c r="B162" s="223"/>
      <c r="C162" s="467"/>
      <c r="D162" s="499"/>
      <c r="E162" s="499"/>
      <c r="F162" s="499"/>
      <c r="G162" s="482" t="s">
        <v>5119</v>
      </c>
      <c r="H162" s="482"/>
      <c r="I162" s="483" t="s">
        <v>5120</v>
      </c>
      <c r="J162" s="483"/>
      <c r="K162" s="483"/>
      <c r="L162" s="483"/>
      <c r="M162" s="483"/>
      <c r="N162" s="483"/>
      <c r="O162" s="1"/>
      <c r="P162" s="1"/>
      <c r="Q162" s="1"/>
      <c r="R162" s="1"/>
      <c r="S162" s="1"/>
      <c r="T162" s="1"/>
      <c r="U162" s="1"/>
      <c r="V162" s="1"/>
      <c r="W162" s="1"/>
      <c r="X162" s="1"/>
      <c r="Y162" s="1"/>
      <c r="Z162" s="1"/>
      <c r="AA162" s="1"/>
      <c r="AB162" s="1"/>
      <c r="AC162" s="1"/>
      <c r="AD162" s="1"/>
      <c r="AE162"/>
      <c r="AG162">
        <f>IF(OR($AF$21&lt;&gt;1,$AG$21=0,$AG$21="NS",$AG$21="NA",$O$27=0,$O$27="NS",$O$27="NA",$C$143=0,$C$143="NS",$C$143="NA",CNGE_2025_M1_Secc10_Sub2!$Y47=0,CNGE_2025_M1_Secc10_Sub2!$Y47="NS",CNGE_2025_M1_Secc10_Sub2!$Y47="NA"),0,IF(COUNTA(O162:AD162)=16,0,1))</f>
        <v>0</v>
      </c>
      <c r="AH162">
        <f>IF(OR(CNGE_2025_M1_Secc10_Sub2!$Y47=0,CNGE_2025_M1_Secc10_Sub2!$Y47="NS",CNGE_2025_M1_Secc10_Sub2!$Y47="NA"),IF(COUNTA(O162:AD162)=0,0,1),0)</f>
        <v>0</v>
      </c>
      <c r="AI162"/>
      <c r="AJ162" s="196"/>
      <c r="AK162" s="10">
        <f t="shared" ref="AK162:AK212" si="95">O162</f>
        <v>0</v>
      </c>
      <c r="AL162" s="11">
        <f t="shared" ref="AL162:AL212" si="96">COUNTIF(S162,"NS") + COUNTIF(W162,"NS") + COUNTIF(AA162,"NS")</f>
        <v>0</v>
      </c>
      <c r="AM162" s="12">
        <f t="shared" ref="AM162:AM212" si="97">SUM(S162,W162,AA162)</f>
        <v>0</v>
      </c>
      <c r="AN162" s="13">
        <f t="shared" ref="AN162:AN212" si="98">IF(OR(AND(AK162=0, AL162&gt;0),AND(AK162="NS", AM162&gt;0), AND(AK162="NS", AL162=0, AM162=0)), 1, IF(OR(AND(AK162&gt;0, AL162&gt;1,AK162&gt;AM162), AND(AK162="NS", AL162=2), AND(AK162="NS", AM162=0, AL162&gt;0), AK162=AM162), 0, 1))</f>
        <v>0</v>
      </c>
      <c r="AO162" s="10">
        <f t="shared" ref="AO162:AO212" si="99">P162</f>
        <v>0</v>
      </c>
      <c r="AP162" s="11">
        <f t="shared" ref="AP162:AP212" si="100">COUNTIF(T162,"NS") + COUNTIF(X162,"NS") + COUNTIF(AB162,"NS")</f>
        <v>0</v>
      </c>
      <c r="AQ162" s="12">
        <f t="shared" ref="AQ162:AQ212" si="101">SUM(T162,X162,AB162)</f>
        <v>0</v>
      </c>
      <c r="AR162" s="13">
        <f t="shared" ref="AR162:AR212" si="102">IF(OR(AND(AO162=0, AP162&gt;0),AND(AO162="NS", AQ162&gt;0), AND(AO162="NS", AP162=0, AQ162=0)), 1, IF(OR(AND(AO162&gt;0, AP162&gt;1,AO162&gt;AQ162), AND(AO162="NS", AP162=2), AND(AO162="NS", AQ162=0, AP162&gt;0), AO162=AQ162), 0, 1))</f>
        <v>0</v>
      </c>
      <c r="AS162" s="10">
        <f t="shared" ref="AS162:AS212" si="103">Q162</f>
        <v>0</v>
      </c>
      <c r="AT162" s="11">
        <f t="shared" ref="AT162:AT212" si="104">COUNTIF(U162,"NS") + COUNTIF(Y162,"NS") + COUNTIF(AC162,"NS")</f>
        <v>0</v>
      </c>
      <c r="AU162" s="12">
        <f t="shared" ref="AU162:AU212" si="105">SUM(U162,Y162,AC162)</f>
        <v>0</v>
      </c>
      <c r="AV162" s="13">
        <f t="shared" ref="AV162:AV212" si="106">IF(OR(AND(AS162=0, AT162&gt;0),AND(AS162="NS", AU162&gt;0), AND(AS162="NS", AT162=0, AU162=0)), 1, IF(OR(AND(AS162&gt;0, AT162&gt;1,AS162&gt;AU162), AND(AS162="NS", AT162=2), AND(AS162="NS", AU162=0, AT162&gt;0), AS162=AU162), 0, 1))</f>
        <v>0</v>
      </c>
      <c r="AW162" s="10">
        <f t="shared" ref="AW162:AW211" si="107">R162</f>
        <v>0</v>
      </c>
      <c r="AX162" s="11">
        <f t="shared" ref="AX162:AX211" si="108">COUNTIF(V162,"NS") + COUNTIF(Z162,"NS") + COUNTIF(AD162,"NS")</f>
        <v>0</v>
      </c>
      <c r="AY162" s="12">
        <f t="shared" ref="AY162:AY211" si="109">SUM(V162,Z162,AD162)</f>
        <v>0</v>
      </c>
      <c r="AZ162" s="13">
        <f t="shared" ref="AZ162:AZ211" si="110">IF(OR(AND(AW162=0, AX162&gt;0),AND(AW162="NS", AY162&gt;0), AND(AW162="NS", AX162=0, AY162=0)), 1, IF(OR(AND(AW162&gt;0, AX162&gt;1,AW162&gt;AY162), AND(AW162="NS", AX162=2), AND(AW162="NS", AY162=0, AX162&gt;0), AW162=AY162), 0, 1))</f>
        <v>0</v>
      </c>
      <c r="BA162" s="17">
        <f t="shared" ref="BA162:BA211" si="111">IF(SUM(AN162,AR162,AV162,AZ162)=0,0,1)</f>
        <v>0</v>
      </c>
      <c r="BB162" s="16" t="str">
        <f>IF(BA162=0,"",
IF(SUM($BA$161:BA162)=1,BC162,
IF($BA$213&gt;SUM($BA$161:BA162),_xlfn.CONCAT(", ",BC162),
IF($BA$213=SUM($BA$161:BA162),_xlfn.CONCAT(" y ",BC162)))))</f>
        <v/>
      </c>
      <c r="BC162" s="482" t="s">
        <v>5119</v>
      </c>
      <c r="BD162" s="482"/>
      <c r="BE162" s="2">
        <f t="shared" ref="BE162:BE212" si="112">O162</f>
        <v>0</v>
      </c>
      <c r="BF162" s="2">
        <f t="shared" ref="BF162:BF212" si="113">COUNTIF(P162:R162,"NS")</f>
        <v>0</v>
      </c>
      <c r="BG162" s="2">
        <f t="shared" ref="BG162:BG212" si="114">SUM(P162:R162)</f>
        <v>0</v>
      </c>
      <c r="BH162" s="2">
        <f t="shared" ref="BH162:BH212" si="115">IF(OR(AND(BE162=0, BF162&gt;0),AND(BE162="NS", BG162&gt;0), AND(BE162="NS", BF162=0, BG162=0)), 1, IF(OR(AND(BE162&gt;0, BF162&gt;1,BE162&gt;BG162), AND(BE162="NS", BF162=2), AND(BE162="NS", BG162=0, BF162&gt;0), BE162=BG162), 0, 1))</f>
        <v>0</v>
      </c>
      <c r="BI162" s="2">
        <f t="shared" ref="BI162:BI212" si="116">S162</f>
        <v>0</v>
      </c>
      <c r="BJ162" s="2">
        <f t="shared" ref="BJ162:BJ212" si="117">COUNTIF(T162:V162,"NS")</f>
        <v>0</v>
      </c>
      <c r="BK162" s="2">
        <f t="shared" ref="BK162:BK212" si="118">SUM(T162:V162)</f>
        <v>0</v>
      </c>
      <c r="BL162" s="2">
        <f t="shared" ref="BL162:BL212" si="119">IF(OR(AND(BI162=0, BJ162&gt;0),AND(BI162="NS", BK162&gt;0), AND(BI162="NS", BJ162=0, BK162=0)), 1, IF(OR(AND(BI162&gt;0, BJ162&gt;1,BI162&gt;BK162), AND(BI162="NS", BJ162=2), AND(BI162="NS", BK162=0, BJ162&gt;0), BI162=BK162), 0, 1))</f>
        <v>0</v>
      </c>
      <c r="BM162" s="2">
        <f t="shared" ref="BM162:BM212" si="120">W162</f>
        <v>0</v>
      </c>
      <c r="BN162" s="2">
        <f t="shared" ref="BN162:BN212" si="121">COUNTIF(X162:Z162,"NS")</f>
        <v>0</v>
      </c>
      <c r="BO162" s="2">
        <f t="shared" ref="BO162:BO212" si="122">SUM(X162:Z162)</f>
        <v>0</v>
      </c>
      <c r="BP162" s="2">
        <f t="shared" ref="BP162:BP212" si="123">IF(OR(AND(BM162=0, BN162&gt;0),AND(BM162="NS", BO162&gt;0), AND(BM162="NS", BN162=0, BO162=0)), 1, IF(OR(AND(BM162&gt;0, BN162&gt;1,BM162&gt;BO162), AND(BM162="NS", BN162=2), AND(BM162="NS", BO162=0, BN162&gt;0), BM162=BO162), 0, 1))</f>
        <v>0</v>
      </c>
      <c r="BQ162" s="2">
        <f t="shared" ref="BQ162:BQ211" si="124">AA162</f>
        <v>0</v>
      </c>
      <c r="BR162" s="2">
        <f t="shared" ref="BR162:BR211" si="125">COUNTIF(AB162:AD162,"NS")</f>
        <v>0</v>
      </c>
      <c r="BS162" s="2">
        <f t="shared" ref="BS162:BS211" si="126">SUM(AB162:AD162)</f>
        <v>0</v>
      </c>
      <c r="BT162" s="2">
        <f t="shared" ref="BT162:BT211" si="127">IF(OR(AND(BQ162=0, BR162&gt;0),AND(BQ162="NS", BS162&gt;0), AND(BQ162="NS", BR162=0, BS162=0)), 1, IF(OR(AND(BQ162&gt;0, BR162&gt;1,BQ162&gt;BS162), AND(BQ162="NS", BR162=2), AND(BQ162="NS", BS162=0, BR162&gt;0), BQ162=BS162), 0, 1))</f>
        <v>0</v>
      </c>
    </row>
    <row r="163" spans="1:72" s="22" customFormat="1" ht="48" customHeight="1">
      <c r="A163" s="220"/>
      <c r="B163" s="223"/>
      <c r="C163" s="467"/>
      <c r="D163" s="499"/>
      <c r="E163" s="499"/>
      <c r="F163" s="499"/>
      <c r="G163" s="482" t="s">
        <v>5121</v>
      </c>
      <c r="H163" s="482"/>
      <c r="I163" s="483" t="s">
        <v>5122</v>
      </c>
      <c r="J163" s="483"/>
      <c r="K163" s="483"/>
      <c r="L163" s="483"/>
      <c r="M163" s="483"/>
      <c r="N163" s="483"/>
      <c r="O163" s="1"/>
      <c r="P163" s="1"/>
      <c r="Q163" s="1"/>
      <c r="R163" s="1"/>
      <c r="S163" s="1"/>
      <c r="T163" s="1"/>
      <c r="U163" s="1"/>
      <c r="V163" s="1"/>
      <c r="W163" s="1"/>
      <c r="X163" s="1"/>
      <c r="Y163" s="1"/>
      <c r="Z163" s="1"/>
      <c r="AA163" s="1"/>
      <c r="AB163" s="1"/>
      <c r="AC163" s="1"/>
      <c r="AD163" s="1"/>
      <c r="AE163"/>
      <c r="AG163">
        <f>IF(OR($AF$21&lt;&gt;1,$AG$21=0,$AG$21="NS",$AG$21="NA",$O$27=0,$O$27="NS",$O$27="NA",$C$143=0,$C$143="NS",$C$143="NA",CNGE_2025_M1_Secc10_Sub2!$Y48=0,CNGE_2025_M1_Secc10_Sub2!$Y48="NS",CNGE_2025_M1_Secc10_Sub2!$Y48="NA"),0,IF(COUNTA(O163:AD163)=16,0,1))</f>
        <v>0</v>
      </c>
      <c r="AH163">
        <f>IF(OR(CNGE_2025_M1_Secc10_Sub2!$Y48=0,CNGE_2025_M1_Secc10_Sub2!$Y48="NS",CNGE_2025_M1_Secc10_Sub2!$Y48="NA"),IF(COUNTA(O163:AD163)=0,0,1),0)</f>
        <v>0</v>
      </c>
      <c r="AI163"/>
      <c r="AJ163" s="196"/>
      <c r="AK163" s="10">
        <f t="shared" si="95"/>
        <v>0</v>
      </c>
      <c r="AL163" s="11">
        <f t="shared" si="96"/>
        <v>0</v>
      </c>
      <c r="AM163" s="12">
        <f t="shared" si="97"/>
        <v>0</v>
      </c>
      <c r="AN163" s="13">
        <f t="shared" si="98"/>
        <v>0</v>
      </c>
      <c r="AO163" s="10">
        <f t="shared" si="99"/>
        <v>0</v>
      </c>
      <c r="AP163" s="11">
        <f t="shared" si="100"/>
        <v>0</v>
      </c>
      <c r="AQ163" s="12">
        <f t="shared" si="101"/>
        <v>0</v>
      </c>
      <c r="AR163" s="13">
        <f t="shared" si="102"/>
        <v>0</v>
      </c>
      <c r="AS163" s="10">
        <f t="shared" si="103"/>
        <v>0</v>
      </c>
      <c r="AT163" s="11">
        <f t="shared" si="104"/>
        <v>0</v>
      </c>
      <c r="AU163" s="12">
        <f t="shared" si="105"/>
        <v>0</v>
      </c>
      <c r="AV163" s="13">
        <f t="shared" si="106"/>
        <v>0</v>
      </c>
      <c r="AW163" s="10">
        <f t="shared" si="107"/>
        <v>0</v>
      </c>
      <c r="AX163" s="11">
        <f t="shared" si="108"/>
        <v>0</v>
      </c>
      <c r="AY163" s="12">
        <f t="shared" si="109"/>
        <v>0</v>
      </c>
      <c r="AZ163" s="13">
        <f t="shared" si="110"/>
        <v>0</v>
      </c>
      <c r="BA163" s="17">
        <f t="shared" si="111"/>
        <v>0</v>
      </c>
      <c r="BB163" s="16" t="str">
        <f>IF(BA163=0,"",
IF(SUM($BA$161:BA163)=1,BC163,
IF($BA$213&gt;SUM($BA$161:BA163),_xlfn.CONCAT(", ",BC163),
IF($BA$213=SUM($BA$161:BA163),_xlfn.CONCAT(" y ",BC163)))))</f>
        <v/>
      </c>
      <c r="BC163" s="482" t="s">
        <v>5121</v>
      </c>
      <c r="BD163" s="482"/>
      <c r="BE163" s="2">
        <f t="shared" si="112"/>
        <v>0</v>
      </c>
      <c r="BF163" s="2">
        <f t="shared" si="113"/>
        <v>0</v>
      </c>
      <c r="BG163" s="2">
        <f t="shared" si="114"/>
        <v>0</v>
      </c>
      <c r="BH163" s="2">
        <f t="shared" si="115"/>
        <v>0</v>
      </c>
      <c r="BI163" s="2">
        <f t="shared" si="116"/>
        <v>0</v>
      </c>
      <c r="BJ163" s="2">
        <f t="shared" si="117"/>
        <v>0</v>
      </c>
      <c r="BK163" s="2">
        <f t="shared" si="118"/>
        <v>0</v>
      </c>
      <c r="BL163" s="2">
        <f t="shared" si="119"/>
        <v>0</v>
      </c>
      <c r="BM163" s="2">
        <f t="shared" si="120"/>
        <v>0</v>
      </c>
      <c r="BN163" s="2">
        <f t="shared" si="121"/>
        <v>0</v>
      </c>
      <c r="BO163" s="2">
        <f t="shared" si="122"/>
        <v>0</v>
      </c>
      <c r="BP163" s="2">
        <f t="shared" si="123"/>
        <v>0</v>
      </c>
      <c r="BQ163" s="2">
        <f t="shared" si="124"/>
        <v>0</v>
      </c>
      <c r="BR163" s="2">
        <f t="shared" si="125"/>
        <v>0</v>
      </c>
      <c r="BS163" s="2">
        <f t="shared" si="126"/>
        <v>0</v>
      </c>
      <c r="BT163" s="2">
        <f t="shared" si="127"/>
        <v>0</v>
      </c>
    </row>
    <row r="164" spans="1:72" s="22" customFormat="1" ht="36" customHeight="1">
      <c r="A164" s="220"/>
      <c r="B164" s="223"/>
      <c r="C164" s="467"/>
      <c r="D164" s="499"/>
      <c r="E164" s="499"/>
      <c r="F164" s="499"/>
      <c r="G164" s="482" t="s">
        <v>5123</v>
      </c>
      <c r="H164" s="482"/>
      <c r="I164" s="483" t="s">
        <v>5124</v>
      </c>
      <c r="J164" s="483"/>
      <c r="K164" s="483"/>
      <c r="L164" s="483"/>
      <c r="M164" s="483"/>
      <c r="N164" s="483"/>
      <c r="O164" s="1"/>
      <c r="P164" s="1"/>
      <c r="Q164" s="1"/>
      <c r="R164" s="1"/>
      <c r="S164" s="1"/>
      <c r="T164" s="1"/>
      <c r="U164" s="1"/>
      <c r="V164" s="1"/>
      <c r="W164" s="1"/>
      <c r="X164" s="1"/>
      <c r="Y164" s="1"/>
      <c r="Z164" s="1"/>
      <c r="AA164" s="1"/>
      <c r="AB164" s="1"/>
      <c r="AC164" s="1"/>
      <c r="AD164" s="1"/>
      <c r="AE164"/>
      <c r="AG164">
        <f>IF(OR($AF$21&lt;&gt;1,$AG$21=0,$AG$21="NS",$AG$21="NA",$O$27=0,$O$27="NS",$O$27="NA",$C$143=0,$C$143="NS",$C$143="NA",CNGE_2025_M1_Secc10_Sub2!$Y49=0,CNGE_2025_M1_Secc10_Sub2!$Y49="NS",CNGE_2025_M1_Secc10_Sub2!$Y49="NA"),0,IF(COUNTA(O164:AD164)=16,0,1))</f>
        <v>0</v>
      </c>
      <c r="AH164">
        <f>IF(OR(CNGE_2025_M1_Secc10_Sub2!$Y49=0,CNGE_2025_M1_Secc10_Sub2!$Y49="NS",CNGE_2025_M1_Secc10_Sub2!$Y49="NA"),IF(COUNTA(O164:AD164)=0,0,1),0)</f>
        <v>0</v>
      </c>
      <c r="AJ164" s="196"/>
      <c r="AK164" s="10">
        <f t="shared" si="95"/>
        <v>0</v>
      </c>
      <c r="AL164" s="11">
        <f t="shared" si="96"/>
        <v>0</v>
      </c>
      <c r="AM164" s="12">
        <f t="shared" si="97"/>
        <v>0</v>
      </c>
      <c r="AN164" s="13">
        <f t="shared" si="98"/>
        <v>0</v>
      </c>
      <c r="AO164" s="10">
        <f t="shared" si="99"/>
        <v>0</v>
      </c>
      <c r="AP164" s="11">
        <f t="shared" si="100"/>
        <v>0</v>
      </c>
      <c r="AQ164" s="12">
        <f t="shared" si="101"/>
        <v>0</v>
      </c>
      <c r="AR164" s="13">
        <f t="shared" si="102"/>
        <v>0</v>
      </c>
      <c r="AS164" s="10">
        <f t="shared" si="103"/>
        <v>0</v>
      </c>
      <c r="AT164" s="11">
        <f t="shared" si="104"/>
        <v>0</v>
      </c>
      <c r="AU164" s="12">
        <f t="shared" si="105"/>
        <v>0</v>
      </c>
      <c r="AV164" s="13">
        <f t="shared" si="106"/>
        <v>0</v>
      </c>
      <c r="AW164" s="10">
        <f t="shared" si="107"/>
        <v>0</v>
      </c>
      <c r="AX164" s="11">
        <f t="shared" si="108"/>
        <v>0</v>
      </c>
      <c r="AY164" s="12">
        <f t="shared" si="109"/>
        <v>0</v>
      </c>
      <c r="AZ164" s="13">
        <f t="shared" si="110"/>
        <v>0</v>
      </c>
      <c r="BA164" s="17">
        <f t="shared" si="111"/>
        <v>0</v>
      </c>
      <c r="BB164" s="16" t="str">
        <f>IF(BA164=0,"",
IF(SUM($BA$161:BA164)=1,BC164,
IF($BA$213&gt;SUM($BA$161:BA164),_xlfn.CONCAT(", ",BC164),
IF($BA$213=SUM($BA$161:BA164),_xlfn.CONCAT(" y ",BC164)))))</f>
        <v/>
      </c>
      <c r="BC164" s="482" t="s">
        <v>5123</v>
      </c>
      <c r="BD164" s="482"/>
      <c r="BE164" s="2">
        <f t="shared" si="112"/>
        <v>0</v>
      </c>
      <c r="BF164" s="2">
        <f t="shared" si="113"/>
        <v>0</v>
      </c>
      <c r="BG164" s="2">
        <f t="shared" si="114"/>
        <v>0</v>
      </c>
      <c r="BH164" s="2">
        <f t="shared" si="115"/>
        <v>0</v>
      </c>
      <c r="BI164" s="2">
        <f t="shared" si="116"/>
        <v>0</v>
      </c>
      <c r="BJ164" s="2">
        <f t="shared" si="117"/>
        <v>0</v>
      </c>
      <c r="BK164" s="2">
        <f t="shared" si="118"/>
        <v>0</v>
      </c>
      <c r="BL164" s="2">
        <f t="shared" si="119"/>
        <v>0</v>
      </c>
      <c r="BM164" s="2">
        <f t="shared" si="120"/>
        <v>0</v>
      </c>
      <c r="BN164" s="2">
        <f t="shared" si="121"/>
        <v>0</v>
      </c>
      <c r="BO164" s="2">
        <f t="shared" si="122"/>
        <v>0</v>
      </c>
      <c r="BP164" s="2">
        <f t="shared" si="123"/>
        <v>0</v>
      </c>
      <c r="BQ164" s="2">
        <f t="shared" si="124"/>
        <v>0</v>
      </c>
      <c r="BR164" s="2">
        <f t="shared" si="125"/>
        <v>0</v>
      </c>
      <c r="BS164" s="2">
        <f t="shared" si="126"/>
        <v>0</v>
      </c>
      <c r="BT164" s="2">
        <f t="shared" si="127"/>
        <v>0</v>
      </c>
    </row>
    <row r="165" spans="1:72" s="22" customFormat="1" ht="24" customHeight="1">
      <c r="A165" s="220"/>
      <c r="B165" s="223"/>
      <c r="C165" s="467"/>
      <c r="D165" s="499"/>
      <c r="E165" s="499"/>
      <c r="F165" s="499"/>
      <c r="G165" s="482" t="s">
        <v>5125</v>
      </c>
      <c r="H165" s="482"/>
      <c r="I165" s="483" t="s">
        <v>5126</v>
      </c>
      <c r="J165" s="483"/>
      <c r="K165" s="483"/>
      <c r="L165" s="483"/>
      <c r="M165" s="483"/>
      <c r="N165" s="483"/>
      <c r="O165" s="1"/>
      <c r="P165" s="1"/>
      <c r="Q165" s="1"/>
      <c r="R165" s="1"/>
      <c r="S165" s="1"/>
      <c r="T165" s="1"/>
      <c r="U165" s="1"/>
      <c r="V165" s="1"/>
      <c r="W165" s="1"/>
      <c r="X165" s="1"/>
      <c r="Y165" s="1"/>
      <c r="Z165" s="1"/>
      <c r="AA165" s="1"/>
      <c r="AB165" s="1"/>
      <c r="AC165" s="1"/>
      <c r="AD165" s="1"/>
      <c r="AE165"/>
      <c r="AG165">
        <f>IF(OR($AF$21&lt;&gt;1,$AG$21=0,$AG$21="NS",$AG$21="NA",$O$27=0,$O$27="NS",$O$27="NA",$C$143=0,$C$143="NS",$C$143="NA",CNGE_2025_M1_Secc10_Sub2!$Y50=0,CNGE_2025_M1_Secc10_Sub2!$Y50="NS",CNGE_2025_M1_Secc10_Sub2!$Y50="NA"),0,IF(COUNTA(O165:AD165)=16,0,1))</f>
        <v>0</v>
      </c>
      <c r="AH165">
        <f>IF(OR(CNGE_2025_M1_Secc10_Sub2!$Y50=0,CNGE_2025_M1_Secc10_Sub2!$Y50="NS",CNGE_2025_M1_Secc10_Sub2!$Y50="NA"),IF(COUNTA(O165:AD165)=0,0,1),0)</f>
        <v>0</v>
      </c>
      <c r="AJ165" s="196"/>
      <c r="AK165" s="10">
        <f t="shared" si="95"/>
        <v>0</v>
      </c>
      <c r="AL165" s="11">
        <f t="shared" si="96"/>
        <v>0</v>
      </c>
      <c r="AM165" s="12">
        <f t="shared" si="97"/>
        <v>0</v>
      </c>
      <c r="AN165" s="13">
        <f t="shared" si="98"/>
        <v>0</v>
      </c>
      <c r="AO165" s="10">
        <f t="shared" si="99"/>
        <v>0</v>
      </c>
      <c r="AP165" s="11">
        <f t="shared" si="100"/>
        <v>0</v>
      </c>
      <c r="AQ165" s="12">
        <f t="shared" si="101"/>
        <v>0</v>
      </c>
      <c r="AR165" s="13">
        <f t="shared" si="102"/>
        <v>0</v>
      </c>
      <c r="AS165" s="10">
        <f t="shared" si="103"/>
        <v>0</v>
      </c>
      <c r="AT165" s="11">
        <f t="shared" si="104"/>
        <v>0</v>
      </c>
      <c r="AU165" s="12">
        <f t="shared" si="105"/>
        <v>0</v>
      </c>
      <c r="AV165" s="13">
        <f t="shared" si="106"/>
        <v>0</v>
      </c>
      <c r="AW165" s="10">
        <f t="shared" si="107"/>
        <v>0</v>
      </c>
      <c r="AX165" s="11">
        <f t="shared" si="108"/>
        <v>0</v>
      </c>
      <c r="AY165" s="12">
        <f t="shared" si="109"/>
        <v>0</v>
      </c>
      <c r="AZ165" s="13">
        <f t="shared" si="110"/>
        <v>0</v>
      </c>
      <c r="BA165" s="17">
        <f t="shared" si="111"/>
        <v>0</v>
      </c>
      <c r="BB165" s="16" t="str">
        <f>IF(BA165=0,"",
IF(SUM($BA$161:BA165)=1,BC165,
IF($BA$213&gt;SUM($BA$161:BA165),_xlfn.CONCAT(", ",BC165),
IF($BA$213=SUM($BA$161:BA165),_xlfn.CONCAT(" y ",BC165)))))</f>
        <v/>
      </c>
      <c r="BC165" s="482" t="s">
        <v>5125</v>
      </c>
      <c r="BD165" s="482"/>
      <c r="BE165" s="2">
        <f t="shared" si="112"/>
        <v>0</v>
      </c>
      <c r="BF165" s="2">
        <f t="shared" si="113"/>
        <v>0</v>
      </c>
      <c r="BG165" s="2">
        <f t="shared" si="114"/>
        <v>0</v>
      </c>
      <c r="BH165" s="2">
        <f t="shared" si="115"/>
        <v>0</v>
      </c>
      <c r="BI165" s="2">
        <f t="shared" si="116"/>
        <v>0</v>
      </c>
      <c r="BJ165" s="2">
        <f t="shared" si="117"/>
        <v>0</v>
      </c>
      <c r="BK165" s="2">
        <f t="shared" si="118"/>
        <v>0</v>
      </c>
      <c r="BL165" s="2">
        <f t="shared" si="119"/>
        <v>0</v>
      </c>
      <c r="BM165" s="2">
        <f t="shared" si="120"/>
        <v>0</v>
      </c>
      <c r="BN165" s="2">
        <f t="shared" si="121"/>
        <v>0</v>
      </c>
      <c r="BO165" s="2">
        <f t="shared" si="122"/>
        <v>0</v>
      </c>
      <c r="BP165" s="2">
        <f t="shared" si="123"/>
        <v>0</v>
      </c>
      <c r="BQ165" s="2">
        <f t="shared" si="124"/>
        <v>0</v>
      </c>
      <c r="BR165" s="2">
        <f t="shared" si="125"/>
        <v>0</v>
      </c>
      <c r="BS165" s="2">
        <f t="shared" si="126"/>
        <v>0</v>
      </c>
      <c r="BT165" s="2">
        <f t="shared" si="127"/>
        <v>0</v>
      </c>
    </row>
    <row r="166" spans="1:72" s="22" customFormat="1" ht="24" customHeight="1">
      <c r="A166" s="220"/>
      <c r="B166" s="223"/>
      <c r="C166" s="467"/>
      <c r="D166" s="499"/>
      <c r="E166" s="499"/>
      <c r="F166" s="499"/>
      <c r="G166" s="482" t="s">
        <v>5127</v>
      </c>
      <c r="H166" s="482"/>
      <c r="I166" s="483" t="s">
        <v>5128</v>
      </c>
      <c r="J166" s="483"/>
      <c r="K166" s="483"/>
      <c r="L166" s="483"/>
      <c r="M166" s="483"/>
      <c r="N166" s="483"/>
      <c r="O166" s="1"/>
      <c r="P166" s="1"/>
      <c r="Q166" s="1"/>
      <c r="R166" s="1"/>
      <c r="S166" s="1"/>
      <c r="T166" s="1"/>
      <c r="U166" s="1"/>
      <c r="V166" s="1"/>
      <c r="W166" s="1"/>
      <c r="X166" s="1"/>
      <c r="Y166" s="1"/>
      <c r="Z166" s="1"/>
      <c r="AA166" s="1"/>
      <c r="AB166" s="1"/>
      <c r="AC166" s="1"/>
      <c r="AD166" s="1"/>
      <c r="AE166"/>
      <c r="AG166">
        <f>IF(OR($AF$21&lt;&gt;1,$AG$21=0,$AG$21="NS",$AG$21="NA",$O$27=0,$O$27="NS",$O$27="NA",$C$143=0,$C$143="NS",$C$143="NA",CNGE_2025_M1_Secc10_Sub2!$Y51=0,CNGE_2025_M1_Secc10_Sub2!$Y51="NS",CNGE_2025_M1_Secc10_Sub2!$Y51="NA"),0,IF(COUNTA(O166:AD166)=16,0,1))</f>
        <v>0</v>
      </c>
      <c r="AH166">
        <f>IF(OR(CNGE_2025_M1_Secc10_Sub2!$Y51=0,CNGE_2025_M1_Secc10_Sub2!$Y51="NS",CNGE_2025_M1_Secc10_Sub2!$Y51="NA"),IF(COUNTA(O166:AD166)=0,0,1),0)</f>
        <v>0</v>
      </c>
      <c r="AJ166" s="196"/>
      <c r="AK166" s="10">
        <f t="shared" si="95"/>
        <v>0</v>
      </c>
      <c r="AL166" s="11">
        <f t="shared" si="96"/>
        <v>0</v>
      </c>
      <c r="AM166" s="12">
        <f t="shared" si="97"/>
        <v>0</v>
      </c>
      <c r="AN166" s="13">
        <f t="shared" si="98"/>
        <v>0</v>
      </c>
      <c r="AO166" s="10">
        <f t="shared" si="99"/>
        <v>0</v>
      </c>
      <c r="AP166" s="11">
        <f t="shared" si="100"/>
        <v>0</v>
      </c>
      <c r="AQ166" s="12">
        <f t="shared" si="101"/>
        <v>0</v>
      </c>
      <c r="AR166" s="13">
        <f t="shared" si="102"/>
        <v>0</v>
      </c>
      <c r="AS166" s="10">
        <f t="shared" si="103"/>
        <v>0</v>
      </c>
      <c r="AT166" s="11">
        <f t="shared" si="104"/>
        <v>0</v>
      </c>
      <c r="AU166" s="12">
        <f t="shared" si="105"/>
        <v>0</v>
      </c>
      <c r="AV166" s="13">
        <f t="shared" si="106"/>
        <v>0</v>
      </c>
      <c r="AW166" s="10">
        <f t="shared" si="107"/>
        <v>0</v>
      </c>
      <c r="AX166" s="11">
        <f t="shared" si="108"/>
        <v>0</v>
      </c>
      <c r="AY166" s="12">
        <f t="shared" si="109"/>
        <v>0</v>
      </c>
      <c r="AZ166" s="13">
        <f t="shared" si="110"/>
        <v>0</v>
      </c>
      <c r="BA166" s="17">
        <f t="shared" si="111"/>
        <v>0</v>
      </c>
      <c r="BB166" s="16" t="str">
        <f>IF(BA166=0,"",
IF(SUM($BA$161:BA166)=1,BC166,
IF($BA$213&gt;SUM($BA$161:BA166),_xlfn.CONCAT(", ",BC166),
IF($BA$213=SUM($BA$161:BA166),_xlfn.CONCAT(" y ",BC166)))))</f>
        <v/>
      </c>
      <c r="BC166" s="482" t="s">
        <v>5127</v>
      </c>
      <c r="BD166" s="482"/>
      <c r="BE166" s="2">
        <f t="shared" si="112"/>
        <v>0</v>
      </c>
      <c r="BF166" s="2">
        <f t="shared" si="113"/>
        <v>0</v>
      </c>
      <c r="BG166" s="2">
        <f t="shared" si="114"/>
        <v>0</v>
      </c>
      <c r="BH166" s="2">
        <f t="shared" si="115"/>
        <v>0</v>
      </c>
      <c r="BI166" s="2">
        <f t="shared" si="116"/>
        <v>0</v>
      </c>
      <c r="BJ166" s="2">
        <f t="shared" si="117"/>
        <v>0</v>
      </c>
      <c r="BK166" s="2">
        <f t="shared" si="118"/>
        <v>0</v>
      </c>
      <c r="BL166" s="2">
        <f t="shared" si="119"/>
        <v>0</v>
      </c>
      <c r="BM166" s="2">
        <f t="shared" si="120"/>
        <v>0</v>
      </c>
      <c r="BN166" s="2">
        <f t="shared" si="121"/>
        <v>0</v>
      </c>
      <c r="BO166" s="2">
        <f t="shared" si="122"/>
        <v>0</v>
      </c>
      <c r="BP166" s="2">
        <f t="shared" si="123"/>
        <v>0</v>
      </c>
      <c r="BQ166" s="2">
        <f t="shared" si="124"/>
        <v>0</v>
      </c>
      <c r="BR166" s="2">
        <f t="shared" si="125"/>
        <v>0</v>
      </c>
      <c r="BS166" s="2">
        <f t="shared" si="126"/>
        <v>0</v>
      </c>
      <c r="BT166" s="2">
        <f t="shared" si="127"/>
        <v>0</v>
      </c>
    </row>
    <row r="167" spans="1:72" s="22" customFormat="1" ht="24" customHeight="1">
      <c r="A167" s="220"/>
      <c r="B167" s="223"/>
      <c r="C167" s="467"/>
      <c r="D167" s="499"/>
      <c r="E167" s="499"/>
      <c r="F167" s="499"/>
      <c r="G167" s="482" t="s">
        <v>5129</v>
      </c>
      <c r="H167" s="482"/>
      <c r="I167" s="483" t="s">
        <v>5130</v>
      </c>
      <c r="J167" s="483"/>
      <c r="K167" s="483"/>
      <c r="L167" s="483"/>
      <c r="M167" s="483"/>
      <c r="N167" s="483"/>
      <c r="O167" s="1"/>
      <c r="P167" s="1"/>
      <c r="Q167" s="1"/>
      <c r="R167" s="1"/>
      <c r="S167" s="1"/>
      <c r="T167" s="1"/>
      <c r="U167" s="1"/>
      <c r="V167" s="1"/>
      <c r="W167" s="1"/>
      <c r="X167" s="1"/>
      <c r="Y167" s="1"/>
      <c r="Z167" s="1"/>
      <c r="AA167" s="1"/>
      <c r="AB167" s="1"/>
      <c r="AC167" s="1"/>
      <c r="AD167" s="1"/>
      <c r="AE167"/>
      <c r="AG167">
        <f>IF(OR($AF$21&lt;&gt;1,$AG$21=0,$AG$21="NS",$AG$21="NA",$O$27=0,$O$27="NS",$O$27="NA",$C$143=0,$C$143="NS",$C$143="NA",CNGE_2025_M1_Secc10_Sub2!$Y52=0,CNGE_2025_M1_Secc10_Sub2!$Y52="NS",CNGE_2025_M1_Secc10_Sub2!$Y52="NA"),0,IF(COUNTA(O167:AD167)=16,0,1))</f>
        <v>0</v>
      </c>
      <c r="AH167">
        <f>IF(OR(CNGE_2025_M1_Secc10_Sub2!$Y52=0,CNGE_2025_M1_Secc10_Sub2!$Y52="NS",CNGE_2025_M1_Secc10_Sub2!$Y52="NA"),IF(COUNTA(O167:AD167)=0,0,1),0)</f>
        <v>0</v>
      </c>
      <c r="AK167" s="10">
        <f t="shared" si="95"/>
        <v>0</v>
      </c>
      <c r="AL167" s="11">
        <f t="shared" si="96"/>
        <v>0</v>
      </c>
      <c r="AM167" s="12">
        <f t="shared" si="97"/>
        <v>0</v>
      </c>
      <c r="AN167" s="13">
        <f t="shared" si="98"/>
        <v>0</v>
      </c>
      <c r="AO167" s="10">
        <f t="shared" si="99"/>
        <v>0</v>
      </c>
      <c r="AP167" s="11">
        <f t="shared" si="100"/>
        <v>0</v>
      </c>
      <c r="AQ167" s="12">
        <f t="shared" si="101"/>
        <v>0</v>
      </c>
      <c r="AR167" s="13">
        <f t="shared" si="102"/>
        <v>0</v>
      </c>
      <c r="AS167" s="10">
        <f t="shared" si="103"/>
        <v>0</v>
      </c>
      <c r="AT167" s="11">
        <f t="shared" si="104"/>
        <v>0</v>
      </c>
      <c r="AU167" s="12">
        <f t="shared" si="105"/>
        <v>0</v>
      </c>
      <c r="AV167" s="13">
        <f t="shared" si="106"/>
        <v>0</v>
      </c>
      <c r="AW167" s="10">
        <f t="shared" si="107"/>
        <v>0</v>
      </c>
      <c r="AX167" s="11">
        <f t="shared" si="108"/>
        <v>0</v>
      </c>
      <c r="AY167" s="12">
        <f t="shared" si="109"/>
        <v>0</v>
      </c>
      <c r="AZ167" s="13">
        <f t="shared" si="110"/>
        <v>0</v>
      </c>
      <c r="BA167" s="17">
        <f t="shared" si="111"/>
        <v>0</v>
      </c>
      <c r="BB167" s="16" t="str">
        <f>IF(BA167=0,"",
IF(SUM($BA$161:BA167)=1,BC167,
IF($BA$213&gt;SUM($BA$161:BA167),_xlfn.CONCAT(", ",BC167),
IF($BA$213=SUM($BA$161:BA167),_xlfn.CONCAT(" y ",BC167)))))</f>
        <v/>
      </c>
      <c r="BC167" s="482" t="s">
        <v>5129</v>
      </c>
      <c r="BD167" s="482"/>
      <c r="BE167" s="2">
        <f t="shared" si="112"/>
        <v>0</v>
      </c>
      <c r="BF167" s="2">
        <f t="shared" si="113"/>
        <v>0</v>
      </c>
      <c r="BG167" s="2">
        <f t="shared" si="114"/>
        <v>0</v>
      </c>
      <c r="BH167" s="2">
        <f t="shared" si="115"/>
        <v>0</v>
      </c>
      <c r="BI167" s="2">
        <f t="shared" si="116"/>
        <v>0</v>
      </c>
      <c r="BJ167" s="2">
        <f t="shared" si="117"/>
        <v>0</v>
      </c>
      <c r="BK167" s="2">
        <f t="shared" si="118"/>
        <v>0</v>
      </c>
      <c r="BL167" s="2">
        <f t="shared" si="119"/>
        <v>0</v>
      </c>
      <c r="BM167" s="2">
        <f t="shared" si="120"/>
        <v>0</v>
      </c>
      <c r="BN167" s="2">
        <f t="shared" si="121"/>
        <v>0</v>
      </c>
      <c r="BO167" s="2">
        <f t="shared" si="122"/>
        <v>0</v>
      </c>
      <c r="BP167" s="2">
        <f t="shared" si="123"/>
        <v>0</v>
      </c>
      <c r="BQ167" s="2">
        <f t="shared" si="124"/>
        <v>0</v>
      </c>
      <c r="BR167" s="2">
        <f t="shared" si="125"/>
        <v>0</v>
      </c>
      <c r="BS167" s="2">
        <f t="shared" si="126"/>
        <v>0</v>
      </c>
      <c r="BT167" s="2">
        <f t="shared" si="127"/>
        <v>0</v>
      </c>
    </row>
    <row r="168" spans="1:72" s="22" customFormat="1" ht="36" customHeight="1">
      <c r="A168" s="220"/>
      <c r="B168" s="223"/>
      <c r="C168" s="467"/>
      <c r="D168" s="499"/>
      <c r="E168" s="499"/>
      <c r="F168" s="499"/>
      <c r="G168" s="482" t="s">
        <v>5131</v>
      </c>
      <c r="H168" s="482"/>
      <c r="I168" s="483" t="s">
        <v>5132</v>
      </c>
      <c r="J168" s="483"/>
      <c r="K168" s="483"/>
      <c r="L168" s="483"/>
      <c r="M168" s="483"/>
      <c r="N168" s="483"/>
      <c r="O168" s="1"/>
      <c r="P168" s="1"/>
      <c r="Q168" s="1"/>
      <c r="R168" s="1"/>
      <c r="S168" s="1"/>
      <c r="T168" s="1"/>
      <c r="U168" s="1"/>
      <c r="V168" s="1"/>
      <c r="W168" s="1"/>
      <c r="X168" s="1"/>
      <c r="Y168" s="1"/>
      <c r="Z168" s="1"/>
      <c r="AA168" s="1"/>
      <c r="AB168" s="1"/>
      <c r="AC168" s="1"/>
      <c r="AD168" s="1"/>
      <c r="AE168"/>
      <c r="AG168">
        <f>IF(OR($AF$21&lt;&gt;1,$AG$21=0,$AG$21="NS",$AG$21="NA",$O$27=0,$O$27="NS",$O$27="NA",$C$143=0,$C$143="NS",$C$143="NA",CNGE_2025_M1_Secc10_Sub2!$Y53=0,CNGE_2025_M1_Secc10_Sub2!$Y53="NS",CNGE_2025_M1_Secc10_Sub2!$Y53="NA"),0,IF(COUNTA(O168:AD168)=16,0,1))</f>
        <v>0</v>
      </c>
      <c r="AH168">
        <f>IF(OR(CNGE_2025_M1_Secc10_Sub2!$Y53=0,CNGE_2025_M1_Secc10_Sub2!$Y53="NS",CNGE_2025_M1_Secc10_Sub2!$Y53="NA"),IF(COUNTA(O168:AD168)=0,0,1),0)</f>
        <v>0</v>
      </c>
      <c r="AK168" s="10">
        <f t="shared" si="95"/>
        <v>0</v>
      </c>
      <c r="AL168" s="11">
        <f t="shared" si="96"/>
        <v>0</v>
      </c>
      <c r="AM168" s="12">
        <f t="shared" si="97"/>
        <v>0</v>
      </c>
      <c r="AN168" s="13">
        <f t="shared" si="98"/>
        <v>0</v>
      </c>
      <c r="AO168" s="10">
        <f t="shared" si="99"/>
        <v>0</v>
      </c>
      <c r="AP168" s="11">
        <f t="shared" si="100"/>
        <v>0</v>
      </c>
      <c r="AQ168" s="12">
        <f t="shared" si="101"/>
        <v>0</v>
      </c>
      <c r="AR168" s="13">
        <f t="shared" si="102"/>
        <v>0</v>
      </c>
      <c r="AS168" s="10">
        <f t="shared" si="103"/>
        <v>0</v>
      </c>
      <c r="AT168" s="11">
        <f t="shared" si="104"/>
        <v>0</v>
      </c>
      <c r="AU168" s="12">
        <f t="shared" si="105"/>
        <v>0</v>
      </c>
      <c r="AV168" s="13">
        <f t="shared" si="106"/>
        <v>0</v>
      </c>
      <c r="AW168" s="10">
        <f t="shared" si="107"/>
        <v>0</v>
      </c>
      <c r="AX168" s="11">
        <f t="shared" si="108"/>
        <v>0</v>
      </c>
      <c r="AY168" s="12">
        <f t="shared" si="109"/>
        <v>0</v>
      </c>
      <c r="AZ168" s="13">
        <f t="shared" si="110"/>
        <v>0</v>
      </c>
      <c r="BA168" s="17">
        <f t="shared" si="111"/>
        <v>0</v>
      </c>
      <c r="BB168" s="16" t="str">
        <f>IF(BA168=0,"",
IF(SUM($BA$161:BA168)=1,BC168,
IF($BA$213&gt;SUM($BA$161:BA168),_xlfn.CONCAT(", ",BC168),
IF($BA$213=SUM($BA$161:BA168),_xlfn.CONCAT(" y ",BC168)))))</f>
        <v/>
      </c>
      <c r="BC168" s="482" t="s">
        <v>5131</v>
      </c>
      <c r="BD168" s="482"/>
      <c r="BE168" s="2">
        <f t="shared" si="112"/>
        <v>0</v>
      </c>
      <c r="BF168" s="2">
        <f t="shared" si="113"/>
        <v>0</v>
      </c>
      <c r="BG168" s="2">
        <f t="shared" si="114"/>
        <v>0</v>
      </c>
      <c r="BH168" s="2">
        <f t="shared" si="115"/>
        <v>0</v>
      </c>
      <c r="BI168" s="2">
        <f t="shared" si="116"/>
        <v>0</v>
      </c>
      <c r="BJ168" s="2">
        <f t="shared" si="117"/>
        <v>0</v>
      </c>
      <c r="BK168" s="2">
        <f t="shared" si="118"/>
        <v>0</v>
      </c>
      <c r="BL168" s="2">
        <f t="shared" si="119"/>
        <v>0</v>
      </c>
      <c r="BM168" s="2">
        <f t="shared" si="120"/>
        <v>0</v>
      </c>
      <c r="BN168" s="2">
        <f t="shared" si="121"/>
        <v>0</v>
      </c>
      <c r="BO168" s="2">
        <f t="shared" si="122"/>
        <v>0</v>
      </c>
      <c r="BP168" s="2">
        <f t="shared" si="123"/>
        <v>0</v>
      </c>
      <c r="BQ168" s="2">
        <f t="shared" si="124"/>
        <v>0</v>
      </c>
      <c r="BR168" s="2">
        <f t="shared" si="125"/>
        <v>0</v>
      </c>
      <c r="BS168" s="2">
        <f t="shared" si="126"/>
        <v>0</v>
      </c>
      <c r="BT168" s="2">
        <f t="shared" si="127"/>
        <v>0</v>
      </c>
    </row>
    <row r="169" spans="1:72" s="22" customFormat="1" ht="60" customHeight="1">
      <c r="A169" s="220"/>
      <c r="B169" s="223"/>
      <c r="C169" s="467"/>
      <c r="D169" s="499"/>
      <c r="E169" s="499"/>
      <c r="F169" s="499"/>
      <c r="G169" s="482" t="s">
        <v>5133</v>
      </c>
      <c r="H169" s="482"/>
      <c r="I169" s="483" t="s">
        <v>5134</v>
      </c>
      <c r="J169" s="483"/>
      <c r="K169" s="483"/>
      <c r="L169" s="483"/>
      <c r="M169" s="483"/>
      <c r="N169" s="483"/>
      <c r="O169" s="1"/>
      <c r="P169" s="1"/>
      <c r="Q169" s="1"/>
      <c r="R169" s="1"/>
      <c r="S169" s="1"/>
      <c r="T169" s="1"/>
      <c r="U169" s="1"/>
      <c r="V169" s="1"/>
      <c r="W169" s="1"/>
      <c r="X169" s="1"/>
      <c r="Y169" s="1"/>
      <c r="Z169" s="1"/>
      <c r="AA169" s="1"/>
      <c r="AB169" s="1"/>
      <c r="AC169" s="1"/>
      <c r="AD169" s="1"/>
      <c r="AE169"/>
      <c r="AG169">
        <f>IF(OR($AF$21&lt;&gt;1,$AG$21=0,$AG$21="NS",$AG$21="NA",$O$27=0,$O$27="NS",$O$27="NA",$C$143=0,$C$143="NS",$C$143="NA",CNGE_2025_M1_Secc10_Sub2!$Y54=0,CNGE_2025_M1_Secc10_Sub2!$Y54="NS",CNGE_2025_M1_Secc10_Sub2!$Y54="NA"),0,IF(COUNTA(O169:AD169)=16,0,1))</f>
        <v>0</v>
      </c>
      <c r="AH169">
        <f>IF(OR(CNGE_2025_M1_Secc10_Sub2!$Y54=0,CNGE_2025_M1_Secc10_Sub2!$Y54="NS",CNGE_2025_M1_Secc10_Sub2!$Y54="NA"),IF(COUNTA(O169:AD169)=0,0,1),0)</f>
        <v>0</v>
      </c>
      <c r="AK169" s="10">
        <f t="shared" si="95"/>
        <v>0</v>
      </c>
      <c r="AL169" s="11">
        <f t="shared" si="96"/>
        <v>0</v>
      </c>
      <c r="AM169" s="12">
        <f t="shared" si="97"/>
        <v>0</v>
      </c>
      <c r="AN169" s="13">
        <f t="shared" si="98"/>
        <v>0</v>
      </c>
      <c r="AO169" s="10">
        <f t="shared" si="99"/>
        <v>0</v>
      </c>
      <c r="AP169" s="11">
        <f t="shared" si="100"/>
        <v>0</v>
      </c>
      <c r="AQ169" s="12">
        <f t="shared" si="101"/>
        <v>0</v>
      </c>
      <c r="AR169" s="13">
        <f t="shared" si="102"/>
        <v>0</v>
      </c>
      <c r="AS169" s="10">
        <f t="shared" si="103"/>
        <v>0</v>
      </c>
      <c r="AT169" s="11">
        <f t="shared" si="104"/>
        <v>0</v>
      </c>
      <c r="AU169" s="12">
        <f t="shared" si="105"/>
        <v>0</v>
      </c>
      <c r="AV169" s="13">
        <f t="shared" si="106"/>
        <v>0</v>
      </c>
      <c r="AW169" s="10">
        <f t="shared" si="107"/>
        <v>0</v>
      </c>
      <c r="AX169" s="11">
        <f t="shared" si="108"/>
        <v>0</v>
      </c>
      <c r="AY169" s="12">
        <f t="shared" si="109"/>
        <v>0</v>
      </c>
      <c r="AZ169" s="13">
        <f t="shared" si="110"/>
        <v>0</v>
      </c>
      <c r="BA169" s="17">
        <f t="shared" si="111"/>
        <v>0</v>
      </c>
      <c r="BB169" s="16" t="str">
        <f>IF(BA169=0,"",
IF(SUM($BA$161:BA169)=1,BC169,
IF($BA$213&gt;SUM($BA$161:BA169),_xlfn.CONCAT(", ",BC169),
IF($BA$213=SUM($BA$161:BA169),_xlfn.CONCAT(" y ",BC169)))))</f>
        <v/>
      </c>
      <c r="BC169" s="482" t="s">
        <v>5133</v>
      </c>
      <c r="BD169" s="482"/>
      <c r="BE169" s="2">
        <f t="shared" si="112"/>
        <v>0</v>
      </c>
      <c r="BF169" s="2">
        <f t="shared" si="113"/>
        <v>0</v>
      </c>
      <c r="BG169" s="2">
        <f t="shared" si="114"/>
        <v>0</v>
      </c>
      <c r="BH169" s="2">
        <f t="shared" si="115"/>
        <v>0</v>
      </c>
      <c r="BI169" s="2">
        <f t="shared" si="116"/>
        <v>0</v>
      </c>
      <c r="BJ169" s="2">
        <f t="shared" si="117"/>
        <v>0</v>
      </c>
      <c r="BK169" s="2">
        <f t="shared" si="118"/>
        <v>0</v>
      </c>
      <c r="BL169" s="2">
        <f t="shared" si="119"/>
        <v>0</v>
      </c>
      <c r="BM169" s="2">
        <f t="shared" si="120"/>
        <v>0</v>
      </c>
      <c r="BN169" s="2">
        <f t="shared" si="121"/>
        <v>0</v>
      </c>
      <c r="BO169" s="2">
        <f t="shared" si="122"/>
        <v>0</v>
      </c>
      <c r="BP169" s="2">
        <f t="shared" si="123"/>
        <v>0</v>
      </c>
      <c r="BQ169" s="2">
        <f t="shared" si="124"/>
        <v>0</v>
      </c>
      <c r="BR169" s="2">
        <f t="shared" si="125"/>
        <v>0</v>
      </c>
      <c r="BS169" s="2">
        <f t="shared" si="126"/>
        <v>0</v>
      </c>
      <c r="BT169" s="2">
        <f t="shared" si="127"/>
        <v>0</v>
      </c>
    </row>
    <row r="170" spans="1:72" s="22" customFormat="1" ht="36" customHeight="1">
      <c r="A170" s="220"/>
      <c r="B170" s="223"/>
      <c r="C170" s="467"/>
      <c r="D170" s="499"/>
      <c r="E170" s="499"/>
      <c r="F170" s="499"/>
      <c r="G170" s="482" t="s">
        <v>5135</v>
      </c>
      <c r="H170" s="482"/>
      <c r="I170" s="483" t="s">
        <v>5136</v>
      </c>
      <c r="J170" s="483"/>
      <c r="K170" s="483"/>
      <c r="L170" s="483"/>
      <c r="M170" s="483"/>
      <c r="N170" s="483"/>
      <c r="O170" s="1"/>
      <c r="P170" s="1"/>
      <c r="Q170" s="1"/>
      <c r="R170" s="1"/>
      <c r="S170" s="1"/>
      <c r="T170" s="1"/>
      <c r="U170" s="1"/>
      <c r="V170" s="1"/>
      <c r="W170" s="1"/>
      <c r="X170" s="1"/>
      <c r="Y170" s="1"/>
      <c r="Z170" s="1"/>
      <c r="AA170" s="1"/>
      <c r="AB170" s="1"/>
      <c r="AC170" s="1"/>
      <c r="AD170" s="1"/>
      <c r="AE170"/>
      <c r="AG170">
        <f>IF(OR($AF$21&lt;&gt;1,$AG$21=0,$AG$21="NS",$AG$21="NA",$O$27=0,$O$27="NS",$O$27="NA",$C$143=0,$C$143="NS",$C$143="NA",CNGE_2025_M1_Secc10_Sub2!$Y55=0,CNGE_2025_M1_Secc10_Sub2!$Y55="NS",CNGE_2025_M1_Secc10_Sub2!$Y55="NA"),0,IF(COUNTA(O170:AD170)=16,0,1))</f>
        <v>0</v>
      </c>
      <c r="AH170">
        <f>IF(OR(CNGE_2025_M1_Secc10_Sub2!$Y55=0,CNGE_2025_M1_Secc10_Sub2!$Y55="NS",CNGE_2025_M1_Secc10_Sub2!$Y55="NA"),IF(COUNTA(O170:AD170)=0,0,1),0)</f>
        <v>0</v>
      </c>
      <c r="AK170" s="10">
        <f t="shared" si="95"/>
        <v>0</v>
      </c>
      <c r="AL170" s="11">
        <f t="shared" si="96"/>
        <v>0</v>
      </c>
      <c r="AM170" s="12">
        <f t="shared" si="97"/>
        <v>0</v>
      </c>
      <c r="AN170" s="13">
        <f t="shared" si="98"/>
        <v>0</v>
      </c>
      <c r="AO170" s="10">
        <f t="shared" si="99"/>
        <v>0</v>
      </c>
      <c r="AP170" s="11">
        <f t="shared" si="100"/>
        <v>0</v>
      </c>
      <c r="AQ170" s="12">
        <f t="shared" si="101"/>
        <v>0</v>
      </c>
      <c r="AR170" s="13">
        <f t="shared" si="102"/>
        <v>0</v>
      </c>
      <c r="AS170" s="10">
        <f t="shared" si="103"/>
        <v>0</v>
      </c>
      <c r="AT170" s="11">
        <f t="shared" si="104"/>
        <v>0</v>
      </c>
      <c r="AU170" s="12">
        <f t="shared" si="105"/>
        <v>0</v>
      </c>
      <c r="AV170" s="13">
        <f t="shared" si="106"/>
        <v>0</v>
      </c>
      <c r="AW170" s="10">
        <f t="shared" si="107"/>
        <v>0</v>
      </c>
      <c r="AX170" s="11">
        <f t="shared" si="108"/>
        <v>0</v>
      </c>
      <c r="AY170" s="12">
        <f t="shared" si="109"/>
        <v>0</v>
      </c>
      <c r="AZ170" s="13">
        <f t="shared" si="110"/>
        <v>0</v>
      </c>
      <c r="BA170" s="17">
        <f t="shared" si="111"/>
        <v>0</v>
      </c>
      <c r="BB170" s="16" t="str">
        <f>IF(BA170=0,"",
IF(SUM($BA$161:BA170)=1,BC170,
IF($BA$213&gt;SUM($BA$161:BA170),_xlfn.CONCAT(", ",BC170),
IF($BA$213=SUM($BA$161:BA170),_xlfn.CONCAT(" y ",BC170)))))</f>
        <v/>
      </c>
      <c r="BC170" s="482" t="s">
        <v>5135</v>
      </c>
      <c r="BD170" s="482"/>
      <c r="BE170" s="2">
        <f t="shared" si="112"/>
        <v>0</v>
      </c>
      <c r="BF170" s="2">
        <f t="shared" si="113"/>
        <v>0</v>
      </c>
      <c r="BG170" s="2">
        <f t="shared" si="114"/>
        <v>0</v>
      </c>
      <c r="BH170" s="2">
        <f t="shared" si="115"/>
        <v>0</v>
      </c>
      <c r="BI170" s="2">
        <f t="shared" si="116"/>
        <v>0</v>
      </c>
      <c r="BJ170" s="2">
        <f t="shared" si="117"/>
        <v>0</v>
      </c>
      <c r="BK170" s="2">
        <f t="shared" si="118"/>
        <v>0</v>
      </c>
      <c r="BL170" s="2">
        <f t="shared" si="119"/>
        <v>0</v>
      </c>
      <c r="BM170" s="2">
        <f t="shared" si="120"/>
        <v>0</v>
      </c>
      <c r="BN170" s="2">
        <f t="shared" si="121"/>
        <v>0</v>
      </c>
      <c r="BO170" s="2">
        <f t="shared" si="122"/>
        <v>0</v>
      </c>
      <c r="BP170" s="2">
        <f t="shared" si="123"/>
        <v>0</v>
      </c>
      <c r="BQ170" s="2">
        <f t="shared" si="124"/>
        <v>0</v>
      </c>
      <c r="BR170" s="2">
        <f t="shared" si="125"/>
        <v>0</v>
      </c>
      <c r="BS170" s="2">
        <f t="shared" si="126"/>
        <v>0</v>
      </c>
      <c r="BT170" s="2">
        <f t="shared" si="127"/>
        <v>0</v>
      </c>
    </row>
    <row r="171" spans="1:72" s="22" customFormat="1" ht="48" customHeight="1">
      <c r="A171" s="220"/>
      <c r="B171" s="223"/>
      <c r="C171" s="467"/>
      <c r="D171" s="499"/>
      <c r="E171" s="499"/>
      <c r="F171" s="499"/>
      <c r="G171" s="482" t="s">
        <v>5137</v>
      </c>
      <c r="H171" s="482"/>
      <c r="I171" s="483" t="s">
        <v>5138</v>
      </c>
      <c r="J171" s="483"/>
      <c r="K171" s="483"/>
      <c r="L171" s="483"/>
      <c r="M171" s="483"/>
      <c r="N171" s="483"/>
      <c r="O171" s="1"/>
      <c r="P171" s="1"/>
      <c r="Q171" s="1"/>
      <c r="R171" s="1"/>
      <c r="S171" s="1"/>
      <c r="T171" s="1"/>
      <c r="U171" s="1"/>
      <c r="V171" s="1"/>
      <c r="W171" s="1"/>
      <c r="X171" s="1"/>
      <c r="Y171" s="1"/>
      <c r="Z171" s="1"/>
      <c r="AA171" s="1"/>
      <c r="AB171" s="1"/>
      <c r="AC171" s="1"/>
      <c r="AD171" s="1"/>
      <c r="AE171"/>
      <c r="AG171">
        <f>IF(OR($AF$21&lt;&gt;1,$AG$21=0,$AG$21="NS",$AG$21="NA",$O$27=0,$O$27="NS",$O$27="NA",$C$143=0,$C$143="NS",$C$143="NA",CNGE_2025_M1_Secc10_Sub2!$Y56=0,CNGE_2025_M1_Secc10_Sub2!$Y56="NS",CNGE_2025_M1_Secc10_Sub2!$Y56="NA"),0,IF(COUNTA(O171:AD171)=16,0,1))</f>
        <v>0</v>
      </c>
      <c r="AH171">
        <f>IF(OR(CNGE_2025_M1_Secc10_Sub2!$Y56=0,CNGE_2025_M1_Secc10_Sub2!$Y56="NS",CNGE_2025_M1_Secc10_Sub2!$Y56="NA"),IF(COUNTA(O171:AD171)=0,0,1),0)</f>
        <v>0</v>
      </c>
      <c r="AK171" s="10">
        <f t="shared" si="95"/>
        <v>0</v>
      </c>
      <c r="AL171" s="11">
        <f t="shared" si="96"/>
        <v>0</v>
      </c>
      <c r="AM171" s="12">
        <f t="shared" si="97"/>
        <v>0</v>
      </c>
      <c r="AN171" s="13">
        <f t="shared" si="98"/>
        <v>0</v>
      </c>
      <c r="AO171" s="10">
        <f t="shared" si="99"/>
        <v>0</v>
      </c>
      <c r="AP171" s="11">
        <f t="shared" si="100"/>
        <v>0</v>
      </c>
      <c r="AQ171" s="12">
        <f t="shared" si="101"/>
        <v>0</v>
      </c>
      <c r="AR171" s="13">
        <f t="shared" si="102"/>
        <v>0</v>
      </c>
      <c r="AS171" s="10">
        <f t="shared" si="103"/>
        <v>0</v>
      </c>
      <c r="AT171" s="11">
        <f t="shared" si="104"/>
        <v>0</v>
      </c>
      <c r="AU171" s="12">
        <f t="shared" si="105"/>
        <v>0</v>
      </c>
      <c r="AV171" s="13">
        <f t="shared" si="106"/>
        <v>0</v>
      </c>
      <c r="AW171" s="10">
        <f t="shared" si="107"/>
        <v>0</v>
      </c>
      <c r="AX171" s="11">
        <f t="shared" si="108"/>
        <v>0</v>
      </c>
      <c r="AY171" s="12">
        <f t="shared" si="109"/>
        <v>0</v>
      </c>
      <c r="AZ171" s="13">
        <f t="shared" si="110"/>
        <v>0</v>
      </c>
      <c r="BA171" s="17">
        <f t="shared" si="111"/>
        <v>0</v>
      </c>
      <c r="BB171" s="16" t="str">
        <f>IF(BA171=0,"",
IF(SUM($BA$161:BA171)=1,BC171,
IF($BA$213&gt;SUM($BA$161:BA171),_xlfn.CONCAT(", ",BC171),
IF($BA$213=SUM($BA$161:BA171),_xlfn.CONCAT(" y ",BC171)))))</f>
        <v/>
      </c>
      <c r="BC171" s="482" t="s">
        <v>5137</v>
      </c>
      <c r="BD171" s="482"/>
      <c r="BE171" s="2">
        <f t="shared" si="112"/>
        <v>0</v>
      </c>
      <c r="BF171" s="2">
        <f t="shared" si="113"/>
        <v>0</v>
      </c>
      <c r="BG171" s="2">
        <f t="shared" si="114"/>
        <v>0</v>
      </c>
      <c r="BH171" s="2">
        <f t="shared" si="115"/>
        <v>0</v>
      </c>
      <c r="BI171" s="2">
        <f t="shared" si="116"/>
        <v>0</v>
      </c>
      <c r="BJ171" s="2">
        <f t="shared" si="117"/>
        <v>0</v>
      </c>
      <c r="BK171" s="2">
        <f t="shared" si="118"/>
        <v>0</v>
      </c>
      <c r="BL171" s="2">
        <f t="shared" si="119"/>
        <v>0</v>
      </c>
      <c r="BM171" s="2">
        <f t="shared" si="120"/>
        <v>0</v>
      </c>
      <c r="BN171" s="2">
        <f t="shared" si="121"/>
        <v>0</v>
      </c>
      <c r="BO171" s="2">
        <f t="shared" si="122"/>
        <v>0</v>
      </c>
      <c r="BP171" s="2">
        <f t="shared" si="123"/>
        <v>0</v>
      </c>
      <c r="BQ171" s="2">
        <f t="shared" si="124"/>
        <v>0</v>
      </c>
      <c r="BR171" s="2">
        <f t="shared" si="125"/>
        <v>0</v>
      </c>
      <c r="BS171" s="2">
        <f t="shared" si="126"/>
        <v>0</v>
      </c>
      <c r="BT171" s="2">
        <f t="shared" si="127"/>
        <v>0</v>
      </c>
    </row>
    <row r="172" spans="1:72" s="22" customFormat="1" ht="36" customHeight="1">
      <c r="A172" s="220"/>
      <c r="B172" s="223"/>
      <c r="C172" s="467"/>
      <c r="D172" s="499"/>
      <c r="E172" s="499"/>
      <c r="F172" s="499"/>
      <c r="G172" s="482" t="s">
        <v>5139</v>
      </c>
      <c r="H172" s="482"/>
      <c r="I172" s="483" t="s">
        <v>5140</v>
      </c>
      <c r="J172" s="483"/>
      <c r="K172" s="483"/>
      <c r="L172" s="483"/>
      <c r="M172" s="483"/>
      <c r="N172" s="483"/>
      <c r="O172" s="1"/>
      <c r="P172" s="1"/>
      <c r="Q172" s="1"/>
      <c r="R172" s="1"/>
      <c r="S172" s="1"/>
      <c r="T172" s="1"/>
      <c r="U172" s="1"/>
      <c r="V172" s="1"/>
      <c r="W172" s="1"/>
      <c r="X172" s="1"/>
      <c r="Y172" s="1"/>
      <c r="Z172" s="1"/>
      <c r="AA172" s="1"/>
      <c r="AB172" s="1"/>
      <c r="AC172" s="1"/>
      <c r="AD172" s="1"/>
      <c r="AE172"/>
      <c r="AG172">
        <f>IF(OR($AF$21&lt;&gt;1,$AG$21=0,$AG$21="NS",$AG$21="NA",$O$27=0,$O$27="NS",$O$27="NA",$C$143=0,$C$143="NS",$C$143="NA",CNGE_2025_M1_Secc10_Sub2!$Y57=0,CNGE_2025_M1_Secc10_Sub2!$Y57="NS",CNGE_2025_M1_Secc10_Sub2!$Y57="NA"),0,IF(COUNTA(O172:AD172)=16,0,1))</f>
        <v>0</v>
      </c>
      <c r="AH172">
        <f>IF(OR(CNGE_2025_M1_Secc10_Sub2!$Y57=0,CNGE_2025_M1_Secc10_Sub2!$Y57="NS",CNGE_2025_M1_Secc10_Sub2!$Y57="NA"),IF(COUNTA(O172:AD172)=0,0,1),0)</f>
        <v>0</v>
      </c>
      <c r="AK172" s="10">
        <f t="shared" si="95"/>
        <v>0</v>
      </c>
      <c r="AL172" s="11">
        <f t="shared" si="96"/>
        <v>0</v>
      </c>
      <c r="AM172" s="12">
        <f t="shared" si="97"/>
        <v>0</v>
      </c>
      <c r="AN172" s="13">
        <f t="shared" si="98"/>
        <v>0</v>
      </c>
      <c r="AO172" s="10">
        <f t="shared" si="99"/>
        <v>0</v>
      </c>
      <c r="AP172" s="11">
        <f t="shared" si="100"/>
        <v>0</v>
      </c>
      <c r="AQ172" s="12">
        <f t="shared" si="101"/>
        <v>0</v>
      </c>
      <c r="AR172" s="13">
        <f t="shared" si="102"/>
        <v>0</v>
      </c>
      <c r="AS172" s="10">
        <f t="shared" si="103"/>
        <v>0</v>
      </c>
      <c r="AT172" s="11">
        <f t="shared" si="104"/>
        <v>0</v>
      </c>
      <c r="AU172" s="12">
        <f t="shared" si="105"/>
        <v>0</v>
      </c>
      <c r="AV172" s="13">
        <f t="shared" si="106"/>
        <v>0</v>
      </c>
      <c r="AW172" s="10">
        <f t="shared" si="107"/>
        <v>0</v>
      </c>
      <c r="AX172" s="11">
        <f t="shared" si="108"/>
        <v>0</v>
      </c>
      <c r="AY172" s="12">
        <f t="shared" si="109"/>
        <v>0</v>
      </c>
      <c r="AZ172" s="13">
        <f t="shared" si="110"/>
        <v>0</v>
      </c>
      <c r="BA172" s="17">
        <f t="shared" si="111"/>
        <v>0</v>
      </c>
      <c r="BB172" s="16" t="str">
        <f>IF(BA172=0,"",
IF(SUM($BA$161:BA172)=1,BC172,
IF($BA$213&gt;SUM($BA$161:BA172),_xlfn.CONCAT(", ",BC172),
IF($BA$213=SUM($BA$161:BA172),_xlfn.CONCAT(" y ",BC172)))))</f>
        <v/>
      </c>
      <c r="BC172" s="482" t="s">
        <v>5139</v>
      </c>
      <c r="BD172" s="482"/>
      <c r="BE172" s="2">
        <f t="shared" si="112"/>
        <v>0</v>
      </c>
      <c r="BF172" s="2">
        <f t="shared" si="113"/>
        <v>0</v>
      </c>
      <c r="BG172" s="2">
        <f t="shared" si="114"/>
        <v>0</v>
      </c>
      <c r="BH172" s="2">
        <f t="shared" si="115"/>
        <v>0</v>
      </c>
      <c r="BI172" s="2">
        <f t="shared" si="116"/>
        <v>0</v>
      </c>
      <c r="BJ172" s="2">
        <f t="shared" si="117"/>
        <v>0</v>
      </c>
      <c r="BK172" s="2">
        <f t="shared" si="118"/>
        <v>0</v>
      </c>
      <c r="BL172" s="2">
        <f t="shared" si="119"/>
        <v>0</v>
      </c>
      <c r="BM172" s="2">
        <f t="shared" si="120"/>
        <v>0</v>
      </c>
      <c r="BN172" s="2">
        <f t="shared" si="121"/>
        <v>0</v>
      </c>
      <c r="BO172" s="2">
        <f t="shared" si="122"/>
        <v>0</v>
      </c>
      <c r="BP172" s="2">
        <f t="shared" si="123"/>
        <v>0</v>
      </c>
      <c r="BQ172" s="2">
        <f t="shared" si="124"/>
        <v>0</v>
      </c>
      <c r="BR172" s="2">
        <f t="shared" si="125"/>
        <v>0</v>
      </c>
      <c r="BS172" s="2">
        <f t="shared" si="126"/>
        <v>0</v>
      </c>
      <c r="BT172" s="2">
        <f t="shared" si="127"/>
        <v>0</v>
      </c>
    </row>
    <row r="173" spans="1:72" s="22" customFormat="1" ht="36" customHeight="1">
      <c r="A173" s="220"/>
      <c r="B173" s="223"/>
      <c r="C173" s="467"/>
      <c r="D173" s="499"/>
      <c r="E173" s="499"/>
      <c r="F173" s="499"/>
      <c r="G173" s="482" t="s">
        <v>5141</v>
      </c>
      <c r="H173" s="482"/>
      <c r="I173" s="483" t="s">
        <v>5142</v>
      </c>
      <c r="J173" s="483"/>
      <c r="K173" s="483"/>
      <c r="L173" s="483"/>
      <c r="M173" s="483"/>
      <c r="N173" s="483"/>
      <c r="O173" s="1"/>
      <c r="P173" s="1"/>
      <c r="Q173" s="1"/>
      <c r="R173" s="1"/>
      <c r="S173" s="1"/>
      <c r="T173" s="1"/>
      <c r="U173" s="1"/>
      <c r="V173" s="1"/>
      <c r="W173" s="1"/>
      <c r="X173" s="1"/>
      <c r="Y173" s="1"/>
      <c r="Z173" s="1"/>
      <c r="AA173" s="1"/>
      <c r="AB173" s="1"/>
      <c r="AC173" s="1"/>
      <c r="AD173" s="1"/>
      <c r="AE173"/>
      <c r="AG173">
        <f>IF(OR($AF$21&lt;&gt;1,$AG$21=0,$AG$21="NS",$AG$21="NA",$O$27=0,$O$27="NS",$O$27="NA",$C$143=0,$C$143="NS",$C$143="NA",CNGE_2025_M1_Secc10_Sub2!$Y58=0,CNGE_2025_M1_Secc10_Sub2!$Y58="NS",CNGE_2025_M1_Secc10_Sub2!$Y58="NA"),0,IF(COUNTA(O173:AD173)=16,0,1))</f>
        <v>0</v>
      </c>
      <c r="AH173">
        <f>IF(OR(CNGE_2025_M1_Secc10_Sub2!$Y58=0,CNGE_2025_M1_Secc10_Sub2!$Y58="NS",CNGE_2025_M1_Secc10_Sub2!$Y58="NA"),IF(COUNTA(O173:AD173)=0,0,1),0)</f>
        <v>0</v>
      </c>
      <c r="AK173" s="10">
        <f t="shared" si="95"/>
        <v>0</v>
      </c>
      <c r="AL173" s="11">
        <f t="shared" si="96"/>
        <v>0</v>
      </c>
      <c r="AM173" s="12">
        <f t="shared" si="97"/>
        <v>0</v>
      </c>
      <c r="AN173" s="13">
        <f t="shared" si="98"/>
        <v>0</v>
      </c>
      <c r="AO173" s="10">
        <f t="shared" si="99"/>
        <v>0</v>
      </c>
      <c r="AP173" s="11">
        <f t="shared" si="100"/>
        <v>0</v>
      </c>
      <c r="AQ173" s="12">
        <f t="shared" si="101"/>
        <v>0</v>
      </c>
      <c r="AR173" s="13">
        <f t="shared" si="102"/>
        <v>0</v>
      </c>
      <c r="AS173" s="10">
        <f t="shared" si="103"/>
        <v>0</v>
      </c>
      <c r="AT173" s="11">
        <f t="shared" si="104"/>
        <v>0</v>
      </c>
      <c r="AU173" s="12">
        <f t="shared" si="105"/>
        <v>0</v>
      </c>
      <c r="AV173" s="13">
        <f t="shared" si="106"/>
        <v>0</v>
      </c>
      <c r="AW173" s="10">
        <f t="shared" si="107"/>
        <v>0</v>
      </c>
      <c r="AX173" s="11">
        <f t="shared" si="108"/>
        <v>0</v>
      </c>
      <c r="AY173" s="12">
        <f t="shared" si="109"/>
        <v>0</v>
      </c>
      <c r="AZ173" s="13">
        <f t="shared" si="110"/>
        <v>0</v>
      </c>
      <c r="BA173" s="17">
        <f t="shared" si="111"/>
        <v>0</v>
      </c>
      <c r="BB173" s="16" t="str">
        <f>IF(BA173=0,"",
IF(SUM($BA$161:BA173)=1,BC173,
IF($BA$213&gt;SUM($BA$161:BA173),_xlfn.CONCAT(", ",BC173),
IF($BA$213=SUM($BA$161:BA173),_xlfn.CONCAT(" y ",BC173)))))</f>
        <v/>
      </c>
      <c r="BC173" s="482" t="s">
        <v>5141</v>
      </c>
      <c r="BD173" s="482"/>
      <c r="BE173" s="2">
        <f t="shared" si="112"/>
        <v>0</v>
      </c>
      <c r="BF173" s="2">
        <f t="shared" si="113"/>
        <v>0</v>
      </c>
      <c r="BG173" s="2">
        <f t="shared" si="114"/>
        <v>0</v>
      </c>
      <c r="BH173" s="2">
        <f t="shared" si="115"/>
        <v>0</v>
      </c>
      <c r="BI173" s="2">
        <f t="shared" si="116"/>
        <v>0</v>
      </c>
      <c r="BJ173" s="2">
        <f t="shared" si="117"/>
        <v>0</v>
      </c>
      <c r="BK173" s="2">
        <f t="shared" si="118"/>
        <v>0</v>
      </c>
      <c r="BL173" s="2">
        <f t="shared" si="119"/>
        <v>0</v>
      </c>
      <c r="BM173" s="2">
        <f t="shared" si="120"/>
        <v>0</v>
      </c>
      <c r="BN173" s="2">
        <f t="shared" si="121"/>
        <v>0</v>
      </c>
      <c r="BO173" s="2">
        <f t="shared" si="122"/>
        <v>0</v>
      </c>
      <c r="BP173" s="2">
        <f t="shared" si="123"/>
        <v>0</v>
      </c>
      <c r="BQ173" s="2">
        <f t="shared" si="124"/>
        <v>0</v>
      </c>
      <c r="BR173" s="2">
        <f t="shared" si="125"/>
        <v>0</v>
      </c>
      <c r="BS173" s="2">
        <f t="shared" si="126"/>
        <v>0</v>
      </c>
      <c r="BT173" s="2">
        <f t="shared" si="127"/>
        <v>0</v>
      </c>
    </row>
    <row r="174" spans="1:72" s="22" customFormat="1" ht="36" customHeight="1">
      <c r="A174" s="220"/>
      <c r="B174" s="223"/>
      <c r="C174" s="467" t="s">
        <v>5143</v>
      </c>
      <c r="D174" s="499" t="s">
        <v>5144</v>
      </c>
      <c r="E174" s="499"/>
      <c r="F174" s="499"/>
      <c r="G174" s="482" t="s">
        <v>5145</v>
      </c>
      <c r="H174" s="482"/>
      <c r="I174" s="483" t="s">
        <v>5146</v>
      </c>
      <c r="J174" s="483"/>
      <c r="K174" s="483"/>
      <c r="L174" s="483"/>
      <c r="M174" s="483"/>
      <c r="N174" s="483"/>
      <c r="O174" s="1"/>
      <c r="P174" s="1"/>
      <c r="Q174" s="1"/>
      <c r="R174" s="1"/>
      <c r="S174" s="1"/>
      <c r="T174" s="1"/>
      <c r="U174" s="1"/>
      <c r="V174" s="1"/>
      <c r="W174" s="1"/>
      <c r="X174" s="1"/>
      <c r="Y174" s="1"/>
      <c r="Z174" s="1"/>
      <c r="AA174" s="1"/>
      <c r="AB174" s="1"/>
      <c r="AC174" s="1"/>
      <c r="AD174" s="1"/>
      <c r="AE174"/>
      <c r="AG174">
        <f>IF(OR($AF$21&lt;&gt;1,$AG$21=0,$AG$21="NS",$AG$21="NA",$O$27=0,$O$27="NS",$O$27="NA",$C$143=0,$C$143="NS",$C$143="NA",CNGE_2025_M1_Secc10_Sub2!$Y59=0,CNGE_2025_M1_Secc10_Sub2!$Y59="NS",CNGE_2025_M1_Secc10_Sub2!$Y59="NA"),0,IF(COUNTA(O174:AD174)=16,0,1))</f>
        <v>0</v>
      </c>
      <c r="AH174">
        <f>IF(OR(CNGE_2025_M1_Secc10_Sub2!$Y59=0,CNGE_2025_M1_Secc10_Sub2!$Y59="NS",CNGE_2025_M1_Secc10_Sub2!$Y59="NA"),IF(COUNTA(O174:AD174)=0,0,1),0)</f>
        <v>0</v>
      </c>
      <c r="AK174" s="10">
        <f t="shared" si="95"/>
        <v>0</v>
      </c>
      <c r="AL174" s="11">
        <f t="shared" si="96"/>
        <v>0</v>
      </c>
      <c r="AM174" s="12">
        <f t="shared" si="97"/>
        <v>0</v>
      </c>
      <c r="AN174" s="13">
        <f t="shared" si="98"/>
        <v>0</v>
      </c>
      <c r="AO174" s="10">
        <f t="shared" si="99"/>
        <v>0</v>
      </c>
      <c r="AP174" s="11">
        <f t="shared" si="100"/>
        <v>0</v>
      </c>
      <c r="AQ174" s="12">
        <f t="shared" si="101"/>
        <v>0</v>
      </c>
      <c r="AR174" s="13">
        <f t="shared" si="102"/>
        <v>0</v>
      </c>
      <c r="AS174" s="10">
        <f t="shared" si="103"/>
        <v>0</v>
      </c>
      <c r="AT174" s="11">
        <f t="shared" si="104"/>
        <v>0</v>
      </c>
      <c r="AU174" s="12">
        <f t="shared" si="105"/>
        <v>0</v>
      </c>
      <c r="AV174" s="13">
        <f t="shared" si="106"/>
        <v>0</v>
      </c>
      <c r="AW174" s="10">
        <f t="shared" si="107"/>
        <v>0</v>
      </c>
      <c r="AX174" s="11">
        <f t="shared" si="108"/>
        <v>0</v>
      </c>
      <c r="AY174" s="12">
        <f t="shared" si="109"/>
        <v>0</v>
      </c>
      <c r="AZ174" s="13">
        <f t="shared" si="110"/>
        <v>0</v>
      </c>
      <c r="BA174" s="17">
        <f t="shared" si="111"/>
        <v>0</v>
      </c>
      <c r="BB174" s="16" t="str">
        <f>IF(BA174=0,"",
IF(SUM($BA$161:BA174)=1,BC174,
IF($BA$213&gt;SUM($BA$161:BA174),_xlfn.CONCAT(", ",BC174),
IF($BA$213=SUM($BA$161:BA174),_xlfn.CONCAT(" y ",BC174)))))</f>
        <v/>
      </c>
      <c r="BC174" s="482" t="s">
        <v>5145</v>
      </c>
      <c r="BD174" s="482"/>
      <c r="BE174" s="2">
        <f t="shared" si="112"/>
        <v>0</v>
      </c>
      <c r="BF174" s="2">
        <f t="shared" si="113"/>
        <v>0</v>
      </c>
      <c r="BG174" s="2">
        <f t="shared" si="114"/>
        <v>0</v>
      </c>
      <c r="BH174" s="2">
        <f t="shared" si="115"/>
        <v>0</v>
      </c>
      <c r="BI174" s="2">
        <f t="shared" si="116"/>
        <v>0</v>
      </c>
      <c r="BJ174" s="2">
        <f t="shared" si="117"/>
        <v>0</v>
      </c>
      <c r="BK174" s="2">
        <f t="shared" si="118"/>
        <v>0</v>
      </c>
      <c r="BL174" s="2">
        <f t="shared" si="119"/>
        <v>0</v>
      </c>
      <c r="BM174" s="2">
        <f t="shared" si="120"/>
        <v>0</v>
      </c>
      <c r="BN174" s="2">
        <f t="shared" si="121"/>
        <v>0</v>
      </c>
      <c r="BO174" s="2">
        <f t="shared" si="122"/>
        <v>0</v>
      </c>
      <c r="BP174" s="2">
        <f t="shared" si="123"/>
        <v>0</v>
      </c>
      <c r="BQ174" s="2">
        <f t="shared" si="124"/>
        <v>0</v>
      </c>
      <c r="BR174" s="2">
        <f t="shared" si="125"/>
        <v>0</v>
      </c>
      <c r="BS174" s="2">
        <f t="shared" si="126"/>
        <v>0</v>
      </c>
      <c r="BT174" s="2">
        <f t="shared" si="127"/>
        <v>0</v>
      </c>
    </row>
    <row r="175" spans="1:72" s="22" customFormat="1" ht="24" customHeight="1">
      <c r="A175" s="220"/>
      <c r="B175" s="223"/>
      <c r="C175" s="467"/>
      <c r="D175" s="499"/>
      <c r="E175" s="499"/>
      <c r="F175" s="499"/>
      <c r="G175" s="482" t="s">
        <v>5147</v>
      </c>
      <c r="H175" s="482"/>
      <c r="I175" s="483" t="s">
        <v>5148</v>
      </c>
      <c r="J175" s="483"/>
      <c r="K175" s="483"/>
      <c r="L175" s="483"/>
      <c r="M175" s="483"/>
      <c r="N175" s="483"/>
      <c r="O175" s="1"/>
      <c r="P175" s="1"/>
      <c r="Q175" s="1"/>
      <c r="R175" s="1"/>
      <c r="S175" s="1"/>
      <c r="T175" s="1"/>
      <c r="U175" s="1"/>
      <c r="V175" s="1"/>
      <c r="W175" s="1"/>
      <c r="X175" s="1"/>
      <c r="Y175" s="1"/>
      <c r="Z175" s="1"/>
      <c r="AA175" s="1"/>
      <c r="AB175" s="1"/>
      <c r="AC175" s="1"/>
      <c r="AD175" s="1"/>
      <c r="AE175"/>
      <c r="AG175">
        <f>IF(OR($AF$21&lt;&gt;1,$AG$21=0,$AG$21="NS",$AG$21="NA",$O$27=0,$O$27="NS",$O$27="NA",$C$143=0,$C$143="NS",$C$143="NA",CNGE_2025_M1_Secc10_Sub2!$Y60=0,CNGE_2025_M1_Secc10_Sub2!$Y60="NS",CNGE_2025_M1_Secc10_Sub2!$Y60="NA"),0,IF(COUNTA(O175:AD175)=16,0,1))</f>
        <v>0</v>
      </c>
      <c r="AH175">
        <f>IF(OR(CNGE_2025_M1_Secc10_Sub2!$Y60=0,CNGE_2025_M1_Secc10_Sub2!$Y60="NS",CNGE_2025_M1_Secc10_Sub2!$Y60="NA"),IF(COUNTA(O175:AD175)=0,0,1),0)</f>
        <v>0</v>
      </c>
      <c r="AJ175"/>
      <c r="AK175" s="10">
        <f t="shared" si="95"/>
        <v>0</v>
      </c>
      <c r="AL175" s="11">
        <f t="shared" si="96"/>
        <v>0</v>
      </c>
      <c r="AM175" s="12">
        <f t="shared" si="97"/>
        <v>0</v>
      </c>
      <c r="AN175" s="13">
        <f t="shared" si="98"/>
        <v>0</v>
      </c>
      <c r="AO175" s="10">
        <f t="shared" si="99"/>
        <v>0</v>
      </c>
      <c r="AP175" s="11">
        <f t="shared" si="100"/>
        <v>0</v>
      </c>
      <c r="AQ175" s="12">
        <f t="shared" si="101"/>
        <v>0</v>
      </c>
      <c r="AR175" s="13">
        <f t="shared" si="102"/>
        <v>0</v>
      </c>
      <c r="AS175" s="10">
        <f t="shared" si="103"/>
        <v>0</v>
      </c>
      <c r="AT175" s="11">
        <f t="shared" si="104"/>
        <v>0</v>
      </c>
      <c r="AU175" s="12">
        <f t="shared" si="105"/>
        <v>0</v>
      </c>
      <c r="AV175" s="13">
        <f t="shared" si="106"/>
        <v>0</v>
      </c>
      <c r="AW175" s="10">
        <f t="shared" si="107"/>
        <v>0</v>
      </c>
      <c r="AX175" s="11">
        <f t="shared" si="108"/>
        <v>0</v>
      </c>
      <c r="AY175" s="12">
        <f t="shared" si="109"/>
        <v>0</v>
      </c>
      <c r="AZ175" s="13">
        <f t="shared" si="110"/>
        <v>0</v>
      </c>
      <c r="BA175" s="17">
        <f t="shared" si="111"/>
        <v>0</v>
      </c>
      <c r="BB175" s="16" t="str">
        <f>IF(BA175=0,"",
IF(SUM($BA$161:BA175)=1,BC175,
IF($BA$213&gt;SUM($BA$161:BA175),_xlfn.CONCAT(", ",BC175),
IF($BA$213=SUM($BA$161:BA175),_xlfn.CONCAT(" y ",BC175)))))</f>
        <v/>
      </c>
      <c r="BC175" s="482" t="s">
        <v>5147</v>
      </c>
      <c r="BD175" s="482"/>
      <c r="BE175" s="2">
        <f t="shared" si="112"/>
        <v>0</v>
      </c>
      <c r="BF175" s="2">
        <f t="shared" si="113"/>
        <v>0</v>
      </c>
      <c r="BG175" s="2">
        <f t="shared" si="114"/>
        <v>0</v>
      </c>
      <c r="BH175" s="2">
        <f t="shared" si="115"/>
        <v>0</v>
      </c>
      <c r="BI175" s="2">
        <f t="shared" si="116"/>
        <v>0</v>
      </c>
      <c r="BJ175" s="2">
        <f t="shared" si="117"/>
        <v>0</v>
      </c>
      <c r="BK175" s="2">
        <f t="shared" si="118"/>
        <v>0</v>
      </c>
      <c r="BL175" s="2">
        <f t="shared" si="119"/>
        <v>0</v>
      </c>
      <c r="BM175" s="2">
        <f t="shared" si="120"/>
        <v>0</v>
      </c>
      <c r="BN175" s="2">
        <f t="shared" si="121"/>
        <v>0</v>
      </c>
      <c r="BO175" s="2">
        <f t="shared" si="122"/>
        <v>0</v>
      </c>
      <c r="BP175" s="2">
        <f t="shared" si="123"/>
        <v>0</v>
      </c>
      <c r="BQ175" s="2">
        <f t="shared" si="124"/>
        <v>0</v>
      </c>
      <c r="BR175" s="2">
        <f t="shared" si="125"/>
        <v>0</v>
      </c>
      <c r="BS175" s="2">
        <f t="shared" si="126"/>
        <v>0</v>
      </c>
      <c r="BT175" s="2">
        <f t="shared" si="127"/>
        <v>0</v>
      </c>
    </row>
    <row r="176" spans="1:72" s="22" customFormat="1" ht="48" customHeight="1">
      <c r="A176" s="220"/>
      <c r="B176" s="223"/>
      <c r="C176" s="467"/>
      <c r="D176" s="499"/>
      <c r="E176" s="499"/>
      <c r="F176" s="499"/>
      <c r="G176" s="482" t="s">
        <v>5149</v>
      </c>
      <c r="H176" s="482"/>
      <c r="I176" s="483" t="s">
        <v>5150</v>
      </c>
      <c r="J176" s="483"/>
      <c r="K176" s="483"/>
      <c r="L176" s="483"/>
      <c r="M176" s="483"/>
      <c r="N176" s="483"/>
      <c r="O176" s="1"/>
      <c r="P176" s="1"/>
      <c r="Q176" s="1"/>
      <c r="R176" s="1"/>
      <c r="S176" s="1"/>
      <c r="T176" s="1"/>
      <c r="U176" s="1"/>
      <c r="V176" s="1"/>
      <c r="W176" s="1"/>
      <c r="X176" s="1"/>
      <c r="Y176" s="1"/>
      <c r="Z176" s="1"/>
      <c r="AA176" s="1"/>
      <c r="AB176" s="1"/>
      <c r="AC176" s="1"/>
      <c r="AD176" s="1"/>
      <c r="AE176"/>
      <c r="AG176">
        <f>IF(OR($AF$21&lt;&gt;1,$AG$21=0,$AG$21="NS",$AG$21="NA",$O$27=0,$O$27="NS",$O$27="NA",$C$143=0,$C$143="NS",$C$143="NA",CNGE_2025_M1_Secc10_Sub2!$Y61=0,CNGE_2025_M1_Secc10_Sub2!$Y61="NS",CNGE_2025_M1_Secc10_Sub2!$Y61="NA"),0,IF(COUNTA(O176:AD176)=16,0,1))</f>
        <v>0</v>
      </c>
      <c r="AH176">
        <f>IF(OR(CNGE_2025_M1_Secc10_Sub2!$Y61=0,CNGE_2025_M1_Secc10_Sub2!$Y61="NS",CNGE_2025_M1_Secc10_Sub2!$Y61="NA"),IF(COUNTA(O176:AD176)=0,0,1),0)</f>
        <v>0</v>
      </c>
      <c r="AK176" s="10">
        <f t="shared" si="95"/>
        <v>0</v>
      </c>
      <c r="AL176" s="11">
        <f t="shared" si="96"/>
        <v>0</v>
      </c>
      <c r="AM176" s="12">
        <f t="shared" si="97"/>
        <v>0</v>
      </c>
      <c r="AN176" s="13">
        <f t="shared" si="98"/>
        <v>0</v>
      </c>
      <c r="AO176" s="10">
        <f t="shared" si="99"/>
        <v>0</v>
      </c>
      <c r="AP176" s="11">
        <f t="shared" si="100"/>
        <v>0</v>
      </c>
      <c r="AQ176" s="12">
        <f t="shared" si="101"/>
        <v>0</v>
      </c>
      <c r="AR176" s="13">
        <f t="shared" si="102"/>
        <v>0</v>
      </c>
      <c r="AS176" s="10">
        <f t="shared" si="103"/>
        <v>0</v>
      </c>
      <c r="AT176" s="11">
        <f t="shared" si="104"/>
        <v>0</v>
      </c>
      <c r="AU176" s="12">
        <f t="shared" si="105"/>
        <v>0</v>
      </c>
      <c r="AV176" s="13">
        <f t="shared" si="106"/>
        <v>0</v>
      </c>
      <c r="AW176" s="10">
        <f t="shared" si="107"/>
        <v>0</v>
      </c>
      <c r="AX176" s="11">
        <f t="shared" si="108"/>
        <v>0</v>
      </c>
      <c r="AY176" s="12">
        <f t="shared" si="109"/>
        <v>0</v>
      </c>
      <c r="AZ176" s="13">
        <f t="shared" si="110"/>
        <v>0</v>
      </c>
      <c r="BA176" s="17">
        <f t="shared" si="111"/>
        <v>0</v>
      </c>
      <c r="BB176" s="16" t="str">
        <f>IF(BA176=0,"",
IF(SUM($BA$161:BA176)=1,BC176,
IF($BA$213&gt;SUM($BA$161:BA176),_xlfn.CONCAT(", ",BC176),
IF($BA$213=SUM($BA$161:BA176),_xlfn.CONCAT(" y ",BC176)))))</f>
        <v/>
      </c>
      <c r="BC176" s="482" t="s">
        <v>5149</v>
      </c>
      <c r="BD176" s="482"/>
      <c r="BE176" s="2">
        <f t="shared" si="112"/>
        <v>0</v>
      </c>
      <c r="BF176" s="2">
        <f t="shared" si="113"/>
        <v>0</v>
      </c>
      <c r="BG176" s="2">
        <f t="shared" si="114"/>
        <v>0</v>
      </c>
      <c r="BH176" s="2">
        <f t="shared" si="115"/>
        <v>0</v>
      </c>
      <c r="BI176" s="2">
        <f t="shared" si="116"/>
        <v>0</v>
      </c>
      <c r="BJ176" s="2">
        <f t="shared" si="117"/>
        <v>0</v>
      </c>
      <c r="BK176" s="2">
        <f t="shared" si="118"/>
        <v>0</v>
      </c>
      <c r="BL176" s="2">
        <f t="shared" si="119"/>
        <v>0</v>
      </c>
      <c r="BM176" s="2">
        <f t="shared" si="120"/>
        <v>0</v>
      </c>
      <c r="BN176" s="2">
        <f t="shared" si="121"/>
        <v>0</v>
      </c>
      <c r="BO176" s="2">
        <f t="shared" si="122"/>
        <v>0</v>
      </c>
      <c r="BP176" s="2">
        <f t="shared" si="123"/>
        <v>0</v>
      </c>
      <c r="BQ176" s="2">
        <f t="shared" si="124"/>
        <v>0</v>
      </c>
      <c r="BR176" s="2">
        <f t="shared" si="125"/>
        <v>0</v>
      </c>
      <c r="BS176" s="2">
        <f t="shared" si="126"/>
        <v>0</v>
      </c>
      <c r="BT176" s="2">
        <f t="shared" si="127"/>
        <v>0</v>
      </c>
    </row>
    <row r="177" spans="1:72" s="22" customFormat="1" ht="60" customHeight="1">
      <c r="A177" s="220"/>
      <c r="B177" s="223"/>
      <c r="C177" s="467"/>
      <c r="D177" s="499"/>
      <c r="E177" s="499"/>
      <c r="F177" s="499"/>
      <c r="G177" s="482" t="s">
        <v>5151</v>
      </c>
      <c r="H177" s="482"/>
      <c r="I177" s="483" t="s">
        <v>5152</v>
      </c>
      <c r="J177" s="483"/>
      <c r="K177" s="483"/>
      <c r="L177" s="483"/>
      <c r="M177" s="483"/>
      <c r="N177" s="483"/>
      <c r="O177" s="1"/>
      <c r="P177" s="1"/>
      <c r="Q177" s="1"/>
      <c r="R177" s="1"/>
      <c r="S177" s="1"/>
      <c r="T177" s="1"/>
      <c r="U177" s="1"/>
      <c r="V177" s="1"/>
      <c r="W177" s="1"/>
      <c r="X177" s="1"/>
      <c r="Y177" s="1"/>
      <c r="Z177" s="1"/>
      <c r="AA177" s="1"/>
      <c r="AB177" s="1"/>
      <c r="AC177" s="1"/>
      <c r="AD177" s="1"/>
      <c r="AE177"/>
      <c r="AG177">
        <f>IF(OR($AF$21&lt;&gt;1,$AG$21=0,$AG$21="NS",$AG$21="NA",$O$27=0,$O$27="NS",$O$27="NA",$C$143=0,$C$143="NS",$C$143="NA",CNGE_2025_M1_Secc10_Sub2!$Y62=0,CNGE_2025_M1_Secc10_Sub2!$Y62="NS",CNGE_2025_M1_Secc10_Sub2!$Y62="NA"),0,IF(COUNTA(O177:AD177)=16,0,1))</f>
        <v>0</v>
      </c>
      <c r="AH177">
        <f>IF(OR(CNGE_2025_M1_Secc10_Sub2!$Y62=0,CNGE_2025_M1_Secc10_Sub2!$Y62="NS",CNGE_2025_M1_Secc10_Sub2!$Y62="NA"),IF(COUNTA(O177:AD177)=0,0,1),0)</f>
        <v>0</v>
      </c>
      <c r="AK177" s="10">
        <f t="shared" si="95"/>
        <v>0</v>
      </c>
      <c r="AL177" s="11">
        <f t="shared" si="96"/>
        <v>0</v>
      </c>
      <c r="AM177" s="12">
        <f t="shared" si="97"/>
        <v>0</v>
      </c>
      <c r="AN177" s="13">
        <f t="shared" si="98"/>
        <v>0</v>
      </c>
      <c r="AO177" s="10">
        <f t="shared" si="99"/>
        <v>0</v>
      </c>
      <c r="AP177" s="11">
        <f t="shared" si="100"/>
        <v>0</v>
      </c>
      <c r="AQ177" s="12">
        <f t="shared" si="101"/>
        <v>0</v>
      </c>
      <c r="AR177" s="13">
        <f t="shared" si="102"/>
        <v>0</v>
      </c>
      <c r="AS177" s="10">
        <f t="shared" si="103"/>
        <v>0</v>
      </c>
      <c r="AT177" s="11">
        <f t="shared" si="104"/>
        <v>0</v>
      </c>
      <c r="AU177" s="12">
        <f t="shared" si="105"/>
        <v>0</v>
      </c>
      <c r="AV177" s="13">
        <f t="shared" si="106"/>
        <v>0</v>
      </c>
      <c r="AW177" s="10">
        <f t="shared" si="107"/>
        <v>0</v>
      </c>
      <c r="AX177" s="11">
        <f t="shared" si="108"/>
        <v>0</v>
      </c>
      <c r="AY177" s="12">
        <f t="shared" si="109"/>
        <v>0</v>
      </c>
      <c r="AZ177" s="13">
        <f t="shared" si="110"/>
        <v>0</v>
      </c>
      <c r="BA177" s="17">
        <f t="shared" si="111"/>
        <v>0</v>
      </c>
      <c r="BB177" s="16" t="str">
        <f>IF(BA177=0,"",
IF(SUM($BA$161:BA177)=1,BC177,
IF($BA$213&gt;SUM($BA$161:BA177),_xlfn.CONCAT(", ",BC177),
IF($BA$213=SUM($BA$161:BA177),_xlfn.CONCAT(" y ",BC177)))))</f>
        <v/>
      </c>
      <c r="BC177" s="482" t="s">
        <v>5151</v>
      </c>
      <c r="BD177" s="482"/>
      <c r="BE177" s="2">
        <f t="shared" si="112"/>
        <v>0</v>
      </c>
      <c r="BF177" s="2">
        <f t="shared" si="113"/>
        <v>0</v>
      </c>
      <c r="BG177" s="2">
        <f t="shared" si="114"/>
        <v>0</v>
      </c>
      <c r="BH177" s="2">
        <f t="shared" si="115"/>
        <v>0</v>
      </c>
      <c r="BI177" s="2">
        <f t="shared" si="116"/>
        <v>0</v>
      </c>
      <c r="BJ177" s="2">
        <f t="shared" si="117"/>
        <v>0</v>
      </c>
      <c r="BK177" s="2">
        <f t="shared" si="118"/>
        <v>0</v>
      </c>
      <c r="BL177" s="2">
        <f t="shared" si="119"/>
        <v>0</v>
      </c>
      <c r="BM177" s="2">
        <f t="shared" si="120"/>
        <v>0</v>
      </c>
      <c r="BN177" s="2">
        <f t="shared" si="121"/>
        <v>0</v>
      </c>
      <c r="BO177" s="2">
        <f t="shared" si="122"/>
        <v>0</v>
      </c>
      <c r="BP177" s="2">
        <f t="shared" si="123"/>
        <v>0</v>
      </c>
      <c r="BQ177" s="2">
        <f t="shared" si="124"/>
        <v>0</v>
      </c>
      <c r="BR177" s="2">
        <f t="shared" si="125"/>
        <v>0</v>
      </c>
      <c r="BS177" s="2">
        <f t="shared" si="126"/>
        <v>0</v>
      </c>
      <c r="BT177" s="2">
        <f t="shared" si="127"/>
        <v>0</v>
      </c>
    </row>
    <row r="178" spans="1:72" s="22" customFormat="1" ht="60" customHeight="1">
      <c r="A178" s="220"/>
      <c r="B178" s="223"/>
      <c r="C178" s="467"/>
      <c r="D178" s="499"/>
      <c r="E178" s="499"/>
      <c r="F178" s="499"/>
      <c r="G178" s="482" t="s">
        <v>5153</v>
      </c>
      <c r="H178" s="482"/>
      <c r="I178" s="483" t="s">
        <v>5154</v>
      </c>
      <c r="J178" s="483"/>
      <c r="K178" s="483"/>
      <c r="L178" s="483"/>
      <c r="M178" s="483"/>
      <c r="N178" s="483"/>
      <c r="O178" s="1"/>
      <c r="P178" s="1"/>
      <c r="Q178" s="1"/>
      <c r="R178" s="1"/>
      <c r="S178" s="1"/>
      <c r="T178" s="1"/>
      <c r="U178" s="1"/>
      <c r="V178" s="1"/>
      <c r="W178" s="1"/>
      <c r="X178" s="1"/>
      <c r="Y178" s="1"/>
      <c r="Z178" s="1"/>
      <c r="AA178" s="1"/>
      <c r="AB178" s="1"/>
      <c r="AC178" s="1"/>
      <c r="AD178" s="1"/>
      <c r="AE178"/>
      <c r="AG178">
        <f>IF(OR($AF$21&lt;&gt;1,$AG$21=0,$AG$21="NS",$AG$21="NA",$O$27=0,$O$27="NS",$O$27="NA",$C$143=0,$C$143="NS",$C$143="NA",CNGE_2025_M1_Secc10_Sub2!$Y63=0,CNGE_2025_M1_Secc10_Sub2!$Y63="NS",CNGE_2025_M1_Secc10_Sub2!$Y63="NA"),0,IF(COUNTA(O178:AD178)=16,0,1))</f>
        <v>0</v>
      </c>
      <c r="AH178">
        <f>IF(OR(CNGE_2025_M1_Secc10_Sub2!$Y63=0,CNGE_2025_M1_Secc10_Sub2!$Y63="NS",CNGE_2025_M1_Secc10_Sub2!$Y63="NA"),IF(COUNTA(O178:AD178)=0,0,1),0)</f>
        <v>0</v>
      </c>
      <c r="AK178" s="10">
        <f t="shared" si="95"/>
        <v>0</v>
      </c>
      <c r="AL178" s="11">
        <f t="shared" si="96"/>
        <v>0</v>
      </c>
      <c r="AM178" s="12">
        <f t="shared" si="97"/>
        <v>0</v>
      </c>
      <c r="AN178" s="13">
        <f t="shared" si="98"/>
        <v>0</v>
      </c>
      <c r="AO178" s="10">
        <f t="shared" si="99"/>
        <v>0</v>
      </c>
      <c r="AP178" s="11">
        <f t="shared" si="100"/>
        <v>0</v>
      </c>
      <c r="AQ178" s="12">
        <f t="shared" si="101"/>
        <v>0</v>
      </c>
      <c r="AR178" s="13">
        <f t="shared" si="102"/>
        <v>0</v>
      </c>
      <c r="AS178" s="10">
        <f t="shared" si="103"/>
        <v>0</v>
      </c>
      <c r="AT178" s="11">
        <f t="shared" si="104"/>
        <v>0</v>
      </c>
      <c r="AU178" s="12">
        <f t="shared" si="105"/>
        <v>0</v>
      </c>
      <c r="AV178" s="13">
        <f t="shared" si="106"/>
        <v>0</v>
      </c>
      <c r="AW178" s="10">
        <f t="shared" si="107"/>
        <v>0</v>
      </c>
      <c r="AX178" s="11">
        <f t="shared" si="108"/>
        <v>0</v>
      </c>
      <c r="AY178" s="12">
        <f t="shared" si="109"/>
        <v>0</v>
      </c>
      <c r="AZ178" s="13">
        <f t="shared" si="110"/>
        <v>0</v>
      </c>
      <c r="BA178" s="17">
        <f t="shared" si="111"/>
        <v>0</v>
      </c>
      <c r="BB178" s="16" t="str">
        <f>IF(BA178=0,"",
IF(SUM($BA$161:BA178)=1,BC178,
IF($BA$213&gt;SUM($BA$161:BA178),_xlfn.CONCAT(", ",BC178),
IF($BA$213=SUM($BA$161:BA178),_xlfn.CONCAT(" y ",BC178)))))</f>
        <v/>
      </c>
      <c r="BC178" s="482" t="s">
        <v>5153</v>
      </c>
      <c r="BD178" s="482"/>
      <c r="BE178" s="2">
        <f t="shared" si="112"/>
        <v>0</v>
      </c>
      <c r="BF178" s="2">
        <f t="shared" si="113"/>
        <v>0</v>
      </c>
      <c r="BG178" s="2">
        <f t="shared" si="114"/>
        <v>0</v>
      </c>
      <c r="BH178" s="2">
        <f t="shared" si="115"/>
        <v>0</v>
      </c>
      <c r="BI178" s="2">
        <f t="shared" si="116"/>
        <v>0</v>
      </c>
      <c r="BJ178" s="2">
        <f t="shared" si="117"/>
        <v>0</v>
      </c>
      <c r="BK178" s="2">
        <f t="shared" si="118"/>
        <v>0</v>
      </c>
      <c r="BL178" s="2">
        <f t="shared" si="119"/>
        <v>0</v>
      </c>
      <c r="BM178" s="2">
        <f t="shared" si="120"/>
        <v>0</v>
      </c>
      <c r="BN178" s="2">
        <f t="shared" si="121"/>
        <v>0</v>
      </c>
      <c r="BO178" s="2">
        <f t="shared" si="122"/>
        <v>0</v>
      </c>
      <c r="BP178" s="2">
        <f t="shared" si="123"/>
        <v>0</v>
      </c>
      <c r="BQ178" s="2">
        <f t="shared" si="124"/>
        <v>0</v>
      </c>
      <c r="BR178" s="2">
        <f t="shared" si="125"/>
        <v>0</v>
      </c>
      <c r="BS178" s="2">
        <f t="shared" si="126"/>
        <v>0</v>
      </c>
      <c r="BT178" s="2">
        <f t="shared" si="127"/>
        <v>0</v>
      </c>
    </row>
    <row r="179" spans="1:72" s="22" customFormat="1" ht="48" customHeight="1">
      <c r="A179" s="220"/>
      <c r="B179" s="223"/>
      <c r="C179" s="467"/>
      <c r="D179" s="499"/>
      <c r="E179" s="499"/>
      <c r="F179" s="499"/>
      <c r="G179" s="482" t="s">
        <v>5155</v>
      </c>
      <c r="H179" s="482"/>
      <c r="I179" s="483" t="s">
        <v>5156</v>
      </c>
      <c r="J179" s="483"/>
      <c r="K179" s="483"/>
      <c r="L179" s="483"/>
      <c r="M179" s="483"/>
      <c r="N179" s="483"/>
      <c r="O179" s="1"/>
      <c r="P179" s="1"/>
      <c r="Q179" s="1"/>
      <c r="R179" s="1"/>
      <c r="S179" s="1"/>
      <c r="T179" s="1"/>
      <c r="U179" s="1"/>
      <c r="V179" s="1"/>
      <c r="W179" s="1"/>
      <c r="X179" s="1"/>
      <c r="Y179" s="1"/>
      <c r="Z179" s="1"/>
      <c r="AA179" s="1"/>
      <c r="AB179" s="1"/>
      <c r="AC179" s="1"/>
      <c r="AD179" s="1"/>
      <c r="AE179"/>
      <c r="AG179">
        <f>IF(OR($AF$21&lt;&gt;1,$AG$21=0,$AG$21="NS",$AG$21="NA",$O$27=0,$O$27="NS",$O$27="NA",$C$143=0,$C$143="NS",$C$143="NA",CNGE_2025_M1_Secc10_Sub2!$Y64=0,CNGE_2025_M1_Secc10_Sub2!$Y64="NS",CNGE_2025_M1_Secc10_Sub2!$Y64="NA"),0,IF(COUNTA(O179:AD179)=16,0,1))</f>
        <v>0</v>
      </c>
      <c r="AH179">
        <f>IF(OR(CNGE_2025_M1_Secc10_Sub2!$Y64=0,CNGE_2025_M1_Secc10_Sub2!$Y64="NS",CNGE_2025_M1_Secc10_Sub2!$Y64="NA"),IF(COUNTA(O179:AD179)=0,0,1),0)</f>
        <v>0</v>
      </c>
      <c r="AK179" s="10">
        <f t="shared" si="95"/>
        <v>0</v>
      </c>
      <c r="AL179" s="11">
        <f t="shared" si="96"/>
        <v>0</v>
      </c>
      <c r="AM179" s="12">
        <f t="shared" si="97"/>
        <v>0</v>
      </c>
      <c r="AN179" s="13">
        <f t="shared" si="98"/>
        <v>0</v>
      </c>
      <c r="AO179" s="10">
        <f t="shared" si="99"/>
        <v>0</v>
      </c>
      <c r="AP179" s="11">
        <f t="shared" si="100"/>
        <v>0</v>
      </c>
      <c r="AQ179" s="12">
        <f t="shared" si="101"/>
        <v>0</v>
      </c>
      <c r="AR179" s="13">
        <f t="shared" si="102"/>
        <v>0</v>
      </c>
      <c r="AS179" s="10">
        <f t="shared" si="103"/>
        <v>0</v>
      </c>
      <c r="AT179" s="11">
        <f t="shared" si="104"/>
        <v>0</v>
      </c>
      <c r="AU179" s="12">
        <f t="shared" si="105"/>
        <v>0</v>
      </c>
      <c r="AV179" s="13">
        <f t="shared" si="106"/>
        <v>0</v>
      </c>
      <c r="AW179" s="10">
        <f t="shared" si="107"/>
        <v>0</v>
      </c>
      <c r="AX179" s="11">
        <f t="shared" si="108"/>
        <v>0</v>
      </c>
      <c r="AY179" s="12">
        <f t="shared" si="109"/>
        <v>0</v>
      </c>
      <c r="AZ179" s="13">
        <f t="shared" si="110"/>
        <v>0</v>
      </c>
      <c r="BA179" s="17">
        <f t="shared" si="111"/>
        <v>0</v>
      </c>
      <c r="BB179" s="16" t="str">
        <f>IF(BA179=0,"",
IF(SUM($BA$161:BA179)=1,BC179,
IF($BA$213&gt;SUM($BA$161:BA179),_xlfn.CONCAT(", ",BC179),
IF($BA$213=SUM($BA$161:BA179),_xlfn.CONCAT(" y ",BC179)))))</f>
        <v/>
      </c>
      <c r="BC179" s="482" t="s">
        <v>5155</v>
      </c>
      <c r="BD179" s="482"/>
      <c r="BE179" s="2">
        <f t="shared" si="112"/>
        <v>0</v>
      </c>
      <c r="BF179" s="2">
        <f t="shared" si="113"/>
        <v>0</v>
      </c>
      <c r="BG179" s="2">
        <f t="shared" si="114"/>
        <v>0</v>
      </c>
      <c r="BH179" s="2">
        <f t="shared" si="115"/>
        <v>0</v>
      </c>
      <c r="BI179" s="2">
        <f t="shared" si="116"/>
        <v>0</v>
      </c>
      <c r="BJ179" s="2">
        <f t="shared" si="117"/>
        <v>0</v>
      </c>
      <c r="BK179" s="2">
        <f t="shared" si="118"/>
        <v>0</v>
      </c>
      <c r="BL179" s="2">
        <f t="shared" si="119"/>
        <v>0</v>
      </c>
      <c r="BM179" s="2">
        <f t="shared" si="120"/>
        <v>0</v>
      </c>
      <c r="BN179" s="2">
        <f t="shared" si="121"/>
        <v>0</v>
      </c>
      <c r="BO179" s="2">
        <f t="shared" si="122"/>
        <v>0</v>
      </c>
      <c r="BP179" s="2">
        <f t="shared" si="123"/>
        <v>0</v>
      </c>
      <c r="BQ179" s="2">
        <f t="shared" si="124"/>
        <v>0</v>
      </c>
      <c r="BR179" s="2">
        <f t="shared" si="125"/>
        <v>0</v>
      </c>
      <c r="BS179" s="2">
        <f t="shared" si="126"/>
        <v>0</v>
      </c>
      <c r="BT179" s="2">
        <f t="shared" si="127"/>
        <v>0</v>
      </c>
    </row>
    <row r="180" spans="1:72" s="22" customFormat="1" ht="48" customHeight="1">
      <c r="A180" s="220"/>
      <c r="B180" s="223"/>
      <c r="C180" s="467"/>
      <c r="D180" s="499"/>
      <c r="E180" s="499"/>
      <c r="F180" s="499"/>
      <c r="G180" s="482" t="s">
        <v>5157</v>
      </c>
      <c r="H180" s="482"/>
      <c r="I180" s="483" t="s">
        <v>5158</v>
      </c>
      <c r="J180" s="483"/>
      <c r="K180" s="483"/>
      <c r="L180" s="483"/>
      <c r="M180" s="483"/>
      <c r="N180" s="483"/>
      <c r="O180" s="1"/>
      <c r="P180" s="1"/>
      <c r="Q180" s="1"/>
      <c r="R180" s="1"/>
      <c r="S180" s="1"/>
      <c r="T180" s="1"/>
      <c r="U180" s="1"/>
      <c r="V180" s="1"/>
      <c r="W180" s="1"/>
      <c r="X180" s="1"/>
      <c r="Y180" s="1"/>
      <c r="Z180" s="1"/>
      <c r="AA180" s="1"/>
      <c r="AB180" s="1"/>
      <c r="AC180" s="1"/>
      <c r="AD180" s="1"/>
      <c r="AE180"/>
      <c r="AG180">
        <f>IF(OR($AF$21&lt;&gt;1,$AG$21=0,$AG$21="NS",$AG$21="NA",$O$27=0,$O$27="NS",$O$27="NA",$C$143=0,$C$143="NS",$C$143="NA",CNGE_2025_M1_Secc10_Sub2!$Y65=0,CNGE_2025_M1_Secc10_Sub2!$Y65="NS",CNGE_2025_M1_Secc10_Sub2!$Y65="NA"),0,IF(COUNTA(O180:AD180)=16,0,1))</f>
        <v>0</v>
      </c>
      <c r="AH180">
        <f>IF(OR(CNGE_2025_M1_Secc10_Sub2!$Y65=0,CNGE_2025_M1_Secc10_Sub2!$Y65="NS",CNGE_2025_M1_Secc10_Sub2!$Y65="NA"),IF(COUNTA(O180:AD180)=0,0,1),0)</f>
        <v>0</v>
      </c>
      <c r="AK180" s="10">
        <f t="shared" si="95"/>
        <v>0</v>
      </c>
      <c r="AL180" s="11">
        <f t="shared" si="96"/>
        <v>0</v>
      </c>
      <c r="AM180" s="12">
        <f t="shared" si="97"/>
        <v>0</v>
      </c>
      <c r="AN180" s="13">
        <f t="shared" si="98"/>
        <v>0</v>
      </c>
      <c r="AO180" s="10">
        <f t="shared" si="99"/>
        <v>0</v>
      </c>
      <c r="AP180" s="11">
        <f t="shared" si="100"/>
        <v>0</v>
      </c>
      <c r="AQ180" s="12">
        <f t="shared" si="101"/>
        <v>0</v>
      </c>
      <c r="AR180" s="13">
        <f t="shared" si="102"/>
        <v>0</v>
      </c>
      <c r="AS180" s="10">
        <f t="shared" si="103"/>
        <v>0</v>
      </c>
      <c r="AT180" s="11">
        <f t="shared" si="104"/>
        <v>0</v>
      </c>
      <c r="AU180" s="12">
        <f t="shared" si="105"/>
        <v>0</v>
      </c>
      <c r="AV180" s="13">
        <f t="shared" si="106"/>
        <v>0</v>
      </c>
      <c r="AW180" s="10">
        <f t="shared" si="107"/>
        <v>0</v>
      </c>
      <c r="AX180" s="11">
        <f t="shared" si="108"/>
        <v>0</v>
      </c>
      <c r="AY180" s="12">
        <f t="shared" si="109"/>
        <v>0</v>
      </c>
      <c r="AZ180" s="13">
        <f t="shared" si="110"/>
        <v>0</v>
      </c>
      <c r="BA180" s="17">
        <f t="shared" si="111"/>
        <v>0</v>
      </c>
      <c r="BB180" s="16" t="str">
        <f>IF(BA180=0,"",
IF(SUM($BA$161:BA180)=1,BC180,
IF($BA$213&gt;SUM($BA$161:BA180),_xlfn.CONCAT(", ",BC180),
IF($BA$213=SUM($BA$161:BA180),_xlfn.CONCAT(" y ",BC180)))))</f>
        <v/>
      </c>
      <c r="BC180" s="482" t="s">
        <v>5157</v>
      </c>
      <c r="BD180" s="482"/>
      <c r="BE180" s="2">
        <f t="shared" si="112"/>
        <v>0</v>
      </c>
      <c r="BF180" s="2">
        <f t="shared" si="113"/>
        <v>0</v>
      </c>
      <c r="BG180" s="2">
        <f t="shared" si="114"/>
        <v>0</v>
      </c>
      <c r="BH180" s="2">
        <f t="shared" si="115"/>
        <v>0</v>
      </c>
      <c r="BI180" s="2">
        <f t="shared" si="116"/>
        <v>0</v>
      </c>
      <c r="BJ180" s="2">
        <f t="shared" si="117"/>
        <v>0</v>
      </c>
      <c r="BK180" s="2">
        <f t="shared" si="118"/>
        <v>0</v>
      </c>
      <c r="BL180" s="2">
        <f t="shared" si="119"/>
        <v>0</v>
      </c>
      <c r="BM180" s="2">
        <f t="shared" si="120"/>
        <v>0</v>
      </c>
      <c r="BN180" s="2">
        <f t="shared" si="121"/>
        <v>0</v>
      </c>
      <c r="BO180" s="2">
        <f t="shared" si="122"/>
        <v>0</v>
      </c>
      <c r="BP180" s="2">
        <f t="shared" si="123"/>
        <v>0</v>
      </c>
      <c r="BQ180" s="2">
        <f t="shared" si="124"/>
        <v>0</v>
      </c>
      <c r="BR180" s="2">
        <f t="shared" si="125"/>
        <v>0</v>
      </c>
      <c r="BS180" s="2">
        <f t="shared" si="126"/>
        <v>0</v>
      </c>
      <c r="BT180" s="2">
        <f t="shared" si="127"/>
        <v>0</v>
      </c>
    </row>
    <row r="181" spans="1:72" s="22" customFormat="1" ht="36" customHeight="1">
      <c r="A181" s="220"/>
      <c r="B181" s="223"/>
      <c r="C181" s="467"/>
      <c r="D181" s="499"/>
      <c r="E181" s="499"/>
      <c r="F181" s="499"/>
      <c r="G181" s="482" t="s">
        <v>5159</v>
      </c>
      <c r="H181" s="482"/>
      <c r="I181" s="483" t="s">
        <v>5160</v>
      </c>
      <c r="J181" s="483"/>
      <c r="K181" s="483"/>
      <c r="L181" s="483"/>
      <c r="M181" s="483"/>
      <c r="N181" s="483"/>
      <c r="O181" s="1"/>
      <c r="P181" s="1"/>
      <c r="Q181" s="1"/>
      <c r="R181" s="1"/>
      <c r="S181" s="1"/>
      <c r="T181" s="1"/>
      <c r="U181" s="1"/>
      <c r="V181" s="1"/>
      <c r="W181" s="1"/>
      <c r="X181" s="1"/>
      <c r="Y181" s="1"/>
      <c r="Z181" s="1"/>
      <c r="AA181" s="1"/>
      <c r="AB181" s="1"/>
      <c r="AC181" s="1"/>
      <c r="AD181" s="1"/>
      <c r="AE181"/>
      <c r="AG181">
        <f>IF(OR($AF$21&lt;&gt;1,$AG$21=0,$AG$21="NS",$AG$21="NA",$O$27=0,$O$27="NS",$O$27="NA",$C$143=0,$C$143="NS",$C$143="NA",CNGE_2025_M1_Secc10_Sub2!$Y66=0,CNGE_2025_M1_Secc10_Sub2!$Y66="NS",CNGE_2025_M1_Secc10_Sub2!$Y66="NA"),0,IF(COUNTA(O181:AD181)=16,0,1))</f>
        <v>0</v>
      </c>
      <c r="AH181">
        <f>IF(OR(CNGE_2025_M1_Secc10_Sub2!$Y66=0,CNGE_2025_M1_Secc10_Sub2!$Y66="NS",CNGE_2025_M1_Secc10_Sub2!$Y66="NA"),IF(COUNTA(O181:AD181)=0,0,1),0)</f>
        <v>0</v>
      </c>
      <c r="AK181" s="10">
        <f t="shared" si="95"/>
        <v>0</v>
      </c>
      <c r="AL181" s="11">
        <f t="shared" si="96"/>
        <v>0</v>
      </c>
      <c r="AM181" s="12">
        <f t="shared" si="97"/>
        <v>0</v>
      </c>
      <c r="AN181" s="13">
        <f t="shared" si="98"/>
        <v>0</v>
      </c>
      <c r="AO181" s="10">
        <f t="shared" si="99"/>
        <v>0</v>
      </c>
      <c r="AP181" s="11">
        <f t="shared" si="100"/>
        <v>0</v>
      </c>
      <c r="AQ181" s="12">
        <f t="shared" si="101"/>
        <v>0</v>
      </c>
      <c r="AR181" s="13">
        <f t="shared" si="102"/>
        <v>0</v>
      </c>
      <c r="AS181" s="10">
        <f t="shared" si="103"/>
        <v>0</v>
      </c>
      <c r="AT181" s="11">
        <f t="shared" si="104"/>
        <v>0</v>
      </c>
      <c r="AU181" s="12">
        <f t="shared" si="105"/>
        <v>0</v>
      </c>
      <c r="AV181" s="13">
        <f t="shared" si="106"/>
        <v>0</v>
      </c>
      <c r="AW181" s="10">
        <f t="shared" si="107"/>
        <v>0</v>
      </c>
      <c r="AX181" s="11">
        <f t="shared" si="108"/>
        <v>0</v>
      </c>
      <c r="AY181" s="12">
        <f t="shared" si="109"/>
        <v>0</v>
      </c>
      <c r="AZ181" s="13">
        <f t="shared" si="110"/>
        <v>0</v>
      </c>
      <c r="BA181" s="17">
        <f t="shared" si="111"/>
        <v>0</v>
      </c>
      <c r="BB181" s="16" t="str">
        <f>IF(BA181=0,"",
IF(SUM($BA$161:BA181)=1,BC181,
IF($BA$213&gt;SUM($BA$161:BA181),_xlfn.CONCAT(", ",BC181),
IF($BA$213=SUM($BA$161:BA181),_xlfn.CONCAT(" y ",BC181)))))</f>
        <v/>
      </c>
      <c r="BC181" s="482" t="s">
        <v>5159</v>
      </c>
      <c r="BD181" s="482"/>
      <c r="BE181" s="2">
        <f t="shared" si="112"/>
        <v>0</v>
      </c>
      <c r="BF181" s="2">
        <f t="shared" si="113"/>
        <v>0</v>
      </c>
      <c r="BG181" s="2">
        <f t="shared" si="114"/>
        <v>0</v>
      </c>
      <c r="BH181" s="2">
        <f t="shared" si="115"/>
        <v>0</v>
      </c>
      <c r="BI181" s="2">
        <f t="shared" si="116"/>
        <v>0</v>
      </c>
      <c r="BJ181" s="2">
        <f t="shared" si="117"/>
        <v>0</v>
      </c>
      <c r="BK181" s="2">
        <f t="shared" si="118"/>
        <v>0</v>
      </c>
      <c r="BL181" s="2">
        <f t="shared" si="119"/>
        <v>0</v>
      </c>
      <c r="BM181" s="2">
        <f t="shared" si="120"/>
        <v>0</v>
      </c>
      <c r="BN181" s="2">
        <f t="shared" si="121"/>
        <v>0</v>
      </c>
      <c r="BO181" s="2">
        <f t="shared" si="122"/>
        <v>0</v>
      </c>
      <c r="BP181" s="2">
        <f t="shared" si="123"/>
        <v>0</v>
      </c>
      <c r="BQ181" s="2">
        <f t="shared" si="124"/>
        <v>0</v>
      </c>
      <c r="BR181" s="2">
        <f t="shared" si="125"/>
        <v>0</v>
      </c>
      <c r="BS181" s="2">
        <f t="shared" si="126"/>
        <v>0</v>
      </c>
      <c r="BT181" s="2">
        <f t="shared" si="127"/>
        <v>0</v>
      </c>
    </row>
    <row r="182" spans="1:72" s="22" customFormat="1" ht="24" customHeight="1">
      <c r="A182" s="220"/>
      <c r="B182" s="223"/>
      <c r="C182" s="467"/>
      <c r="D182" s="499"/>
      <c r="E182" s="499"/>
      <c r="F182" s="499"/>
      <c r="G182" s="482" t="s">
        <v>5161</v>
      </c>
      <c r="H182" s="482"/>
      <c r="I182" s="483" t="s">
        <v>5162</v>
      </c>
      <c r="J182" s="483"/>
      <c r="K182" s="483"/>
      <c r="L182" s="483"/>
      <c r="M182" s="483"/>
      <c r="N182" s="483"/>
      <c r="O182" s="1"/>
      <c r="P182" s="1"/>
      <c r="Q182" s="1"/>
      <c r="R182" s="1"/>
      <c r="S182" s="1"/>
      <c r="T182" s="1"/>
      <c r="U182" s="1"/>
      <c r="V182" s="1"/>
      <c r="W182" s="1"/>
      <c r="X182" s="1"/>
      <c r="Y182" s="1"/>
      <c r="Z182" s="1"/>
      <c r="AA182" s="1"/>
      <c r="AB182" s="1"/>
      <c r="AC182" s="1"/>
      <c r="AD182" s="1"/>
      <c r="AE182"/>
      <c r="AG182">
        <f>IF(OR($AF$21&lt;&gt;1,$AG$21=0,$AG$21="NS",$AG$21="NA",$O$27=0,$O$27="NS",$O$27="NA",$C$143=0,$C$143="NS",$C$143="NA",CNGE_2025_M1_Secc10_Sub2!$Y67=0,CNGE_2025_M1_Secc10_Sub2!$Y67="NS",CNGE_2025_M1_Secc10_Sub2!$Y67="NA"),0,IF(COUNTA(O182:AD182)=16,0,1))</f>
        <v>0</v>
      </c>
      <c r="AH182">
        <f>IF(OR(CNGE_2025_M1_Secc10_Sub2!$Y67=0,CNGE_2025_M1_Secc10_Sub2!$Y67="NS",CNGE_2025_M1_Secc10_Sub2!$Y67="NA"),IF(COUNTA(O182:AD182)=0,0,1),0)</f>
        <v>0</v>
      </c>
      <c r="AK182" s="10">
        <f t="shared" si="95"/>
        <v>0</v>
      </c>
      <c r="AL182" s="11">
        <f t="shared" si="96"/>
        <v>0</v>
      </c>
      <c r="AM182" s="12">
        <f t="shared" si="97"/>
        <v>0</v>
      </c>
      <c r="AN182" s="13">
        <f t="shared" si="98"/>
        <v>0</v>
      </c>
      <c r="AO182" s="10">
        <f t="shared" si="99"/>
        <v>0</v>
      </c>
      <c r="AP182" s="11">
        <f t="shared" si="100"/>
        <v>0</v>
      </c>
      <c r="AQ182" s="12">
        <f t="shared" si="101"/>
        <v>0</v>
      </c>
      <c r="AR182" s="13">
        <f t="shared" si="102"/>
        <v>0</v>
      </c>
      <c r="AS182" s="10">
        <f t="shared" si="103"/>
        <v>0</v>
      </c>
      <c r="AT182" s="11">
        <f t="shared" si="104"/>
        <v>0</v>
      </c>
      <c r="AU182" s="12">
        <f t="shared" si="105"/>
        <v>0</v>
      </c>
      <c r="AV182" s="13">
        <f t="shared" si="106"/>
        <v>0</v>
      </c>
      <c r="AW182" s="10">
        <f t="shared" si="107"/>
        <v>0</v>
      </c>
      <c r="AX182" s="11">
        <f t="shared" si="108"/>
        <v>0</v>
      </c>
      <c r="AY182" s="12">
        <f t="shared" si="109"/>
        <v>0</v>
      </c>
      <c r="AZ182" s="13">
        <f t="shared" si="110"/>
        <v>0</v>
      </c>
      <c r="BA182" s="17">
        <f t="shared" si="111"/>
        <v>0</v>
      </c>
      <c r="BB182" s="16" t="str">
        <f>IF(BA182=0,"",
IF(SUM($BA$161:BA182)=1,BC182,
IF($BA$213&gt;SUM($BA$161:BA182),_xlfn.CONCAT(", ",BC182),
IF($BA$213=SUM($BA$161:BA182),_xlfn.CONCAT(" y ",BC182)))))</f>
        <v/>
      </c>
      <c r="BC182" s="482" t="s">
        <v>5161</v>
      </c>
      <c r="BD182" s="482"/>
      <c r="BE182" s="2">
        <f t="shared" si="112"/>
        <v>0</v>
      </c>
      <c r="BF182" s="2">
        <f t="shared" si="113"/>
        <v>0</v>
      </c>
      <c r="BG182" s="2">
        <f t="shared" si="114"/>
        <v>0</v>
      </c>
      <c r="BH182" s="2">
        <f t="shared" si="115"/>
        <v>0</v>
      </c>
      <c r="BI182" s="2">
        <f t="shared" si="116"/>
        <v>0</v>
      </c>
      <c r="BJ182" s="2">
        <f t="shared" si="117"/>
        <v>0</v>
      </c>
      <c r="BK182" s="2">
        <f t="shared" si="118"/>
        <v>0</v>
      </c>
      <c r="BL182" s="2">
        <f t="shared" si="119"/>
        <v>0</v>
      </c>
      <c r="BM182" s="2">
        <f t="shared" si="120"/>
        <v>0</v>
      </c>
      <c r="BN182" s="2">
        <f t="shared" si="121"/>
        <v>0</v>
      </c>
      <c r="BO182" s="2">
        <f t="shared" si="122"/>
        <v>0</v>
      </c>
      <c r="BP182" s="2">
        <f t="shared" si="123"/>
        <v>0</v>
      </c>
      <c r="BQ182" s="2">
        <f t="shared" si="124"/>
        <v>0</v>
      </c>
      <c r="BR182" s="2">
        <f t="shared" si="125"/>
        <v>0</v>
      </c>
      <c r="BS182" s="2">
        <f t="shared" si="126"/>
        <v>0</v>
      </c>
      <c r="BT182" s="2">
        <f t="shared" si="127"/>
        <v>0</v>
      </c>
    </row>
    <row r="183" spans="1:72" s="22" customFormat="1" ht="24" customHeight="1">
      <c r="A183" s="220"/>
      <c r="B183" s="223"/>
      <c r="C183" s="467"/>
      <c r="D183" s="499"/>
      <c r="E183" s="499"/>
      <c r="F183" s="499"/>
      <c r="G183" s="482" t="s">
        <v>5163</v>
      </c>
      <c r="H183" s="482"/>
      <c r="I183" s="483" t="s">
        <v>5164</v>
      </c>
      <c r="J183" s="483"/>
      <c r="K183" s="483"/>
      <c r="L183" s="483"/>
      <c r="M183" s="483"/>
      <c r="N183" s="483"/>
      <c r="O183" s="1"/>
      <c r="P183" s="1"/>
      <c r="Q183" s="1"/>
      <c r="R183" s="1"/>
      <c r="S183" s="1"/>
      <c r="T183" s="1"/>
      <c r="U183" s="1"/>
      <c r="V183" s="1"/>
      <c r="W183" s="1"/>
      <c r="X183" s="1"/>
      <c r="Y183" s="1"/>
      <c r="Z183" s="1"/>
      <c r="AA183" s="1"/>
      <c r="AB183" s="1"/>
      <c r="AC183" s="1"/>
      <c r="AD183" s="1"/>
      <c r="AE183"/>
      <c r="AG183">
        <f>IF(OR($AF$21&lt;&gt;1,$AG$21=0,$AG$21="NS",$AG$21="NA",$O$27=0,$O$27="NS",$O$27="NA",$C$143=0,$C$143="NS",$C$143="NA",CNGE_2025_M1_Secc10_Sub2!$Y68=0,CNGE_2025_M1_Secc10_Sub2!$Y68="NS",CNGE_2025_M1_Secc10_Sub2!$Y68="NA"),0,IF(COUNTA(O183:AD183)=16,0,1))</f>
        <v>0</v>
      </c>
      <c r="AH183">
        <f>IF(OR(CNGE_2025_M1_Secc10_Sub2!$Y68=0,CNGE_2025_M1_Secc10_Sub2!$Y68="NS",CNGE_2025_M1_Secc10_Sub2!$Y68="NA"),IF(COUNTA(O183:AD183)=0,0,1),0)</f>
        <v>0</v>
      </c>
      <c r="AK183" s="10">
        <f t="shared" si="95"/>
        <v>0</v>
      </c>
      <c r="AL183" s="11">
        <f t="shared" si="96"/>
        <v>0</v>
      </c>
      <c r="AM183" s="12">
        <f t="shared" si="97"/>
        <v>0</v>
      </c>
      <c r="AN183" s="13">
        <f t="shared" si="98"/>
        <v>0</v>
      </c>
      <c r="AO183" s="10">
        <f t="shared" si="99"/>
        <v>0</v>
      </c>
      <c r="AP183" s="11">
        <f t="shared" si="100"/>
        <v>0</v>
      </c>
      <c r="AQ183" s="12">
        <f t="shared" si="101"/>
        <v>0</v>
      </c>
      <c r="AR183" s="13">
        <f t="shared" si="102"/>
        <v>0</v>
      </c>
      <c r="AS183" s="10">
        <f t="shared" si="103"/>
        <v>0</v>
      </c>
      <c r="AT183" s="11">
        <f t="shared" si="104"/>
        <v>0</v>
      </c>
      <c r="AU183" s="12">
        <f t="shared" si="105"/>
        <v>0</v>
      </c>
      <c r="AV183" s="13">
        <f t="shared" si="106"/>
        <v>0</v>
      </c>
      <c r="AW183" s="10">
        <f t="shared" si="107"/>
        <v>0</v>
      </c>
      <c r="AX183" s="11">
        <f t="shared" si="108"/>
        <v>0</v>
      </c>
      <c r="AY183" s="12">
        <f t="shared" si="109"/>
        <v>0</v>
      </c>
      <c r="AZ183" s="13">
        <f t="shared" si="110"/>
        <v>0</v>
      </c>
      <c r="BA183" s="17">
        <f t="shared" si="111"/>
        <v>0</v>
      </c>
      <c r="BB183" s="16" t="str">
        <f>IF(BA183=0,"",
IF(SUM($BA$161:BA183)=1,BC183,
IF($BA$213&gt;SUM($BA$161:BA183),_xlfn.CONCAT(", ",BC183),
IF($BA$213=SUM($BA$161:BA183),_xlfn.CONCAT(" y ",BC183)))))</f>
        <v/>
      </c>
      <c r="BC183" s="482" t="s">
        <v>5163</v>
      </c>
      <c r="BD183" s="482"/>
      <c r="BE183" s="2">
        <f t="shared" si="112"/>
        <v>0</v>
      </c>
      <c r="BF183" s="2">
        <f t="shared" si="113"/>
        <v>0</v>
      </c>
      <c r="BG183" s="2">
        <f t="shared" si="114"/>
        <v>0</v>
      </c>
      <c r="BH183" s="2">
        <f t="shared" si="115"/>
        <v>0</v>
      </c>
      <c r="BI183" s="2">
        <f t="shared" si="116"/>
        <v>0</v>
      </c>
      <c r="BJ183" s="2">
        <f t="shared" si="117"/>
        <v>0</v>
      </c>
      <c r="BK183" s="2">
        <f t="shared" si="118"/>
        <v>0</v>
      </c>
      <c r="BL183" s="2">
        <f t="shared" si="119"/>
        <v>0</v>
      </c>
      <c r="BM183" s="2">
        <f t="shared" si="120"/>
        <v>0</v>
      </c>
      <c r="BN183" s="2">
        <f t="shared" si="121"/>
        <v>0</v>
      </c>
      <c r="BO183" s="2">
        <f t="shared" si="122"/>
        <v>0</v>
      </c>
      <c r="BP183" s="2">
        <f t="shared" si="123"/>
        <v>0</v>
      </c>
      <c r="BQ183" s="2">
        <f t="shared" si="124"/>
        <v>0</v>
      </c>
      <c r="BR183" s="2">
        <f t="shared" si="125"/>
        <v>0</v>
      </c>
      <c r="BS183" s="2">
        <f t="shared" si="126"/>
        <v>0</v>
      </c>
      <c r="BT183" s="2">
        <f t="shared" si="127"/>
        <v>0</v>
      </c>
    </row>
    <row r="184" spans="1:72" s="22" customFormat="1" ht="36" customHeight="1">
      <c r="A184" s="220"/>
      <c r="B184" s="223"/>
      <c r="C184" s="467"/>
      <c r="D184" s="499"/>
      <c r="E184" s="499"/>
      <c r="F184" s="499"/>
      <c r="G184" s="482" t="s">
        <v>5165</v>
      </c>
      <c r="H184" s="482"/>
      <c r="I184" s="483" t="s">
        <v>5166</v>
      </c>
      <c r="J184" s="483"/>
      <c r="K184" s="483"/>
      <c r="L184" s="483"/>
      <c r="M184" s="483"/>
      <c r="N184" s="483"/>
      <c r="O184" s="1"/>
      <c r="P184" s="1"/>
      <c r="Q184" s="1"/>
      <c r="R184" s="1"/>
      <c r="S184" s="1"/>
      <c r="T184" s="1"/>
      <c r="U184" s="1"/>
      <c r="V184" s="1"/>
      <c r="W184" s="1"/>
      <c r="X184" s="1"/>
      <c r="Y184" s="1"/>
      <c r="Z184" s="1"/>
      <c r="AA184" s="1"/>
      <c r="AB184" s="1"/>
      <c r="AC184" s="1"/>
      <c r="AD184" s="1"/>
      <c r="AE184"/>
      <c r="AG184">
        <f>IF(OR($AF$21&lt;&gt;1,$AG$21=0,$AG$21="NS",$AG$21="NA",$O$27=0,$O$27="NS",$O$27="NA",$C$143=0,$C$143="NS",$C$143="NA",CNGE_2025_M1_Secc10_Sub2!$Y69=0,CNGE_2025_M1_Secc10_Sub2!$Y69="NS",CNGE_2025_M1_Secc10_Sub2!$Y69="NA"),0,IF(COUNTA(O184:AD184)=16,0,1))</f>
        <v>0</v>
      </c>
      <c r="AH184">
        <f>IF(OR(CNGE_2025_M1_Secc10_Sub2!$Y69=0,CNGE_2025_M1_Secc10_Sub2!$Y69="NS",CNGE_2025_M1_Secc10_Sub2!$Y69="NA"),IF(COUNTA(O184:AD184)=0,0,1),0)</f>
        <v>0</v>
      </c>
      <c r="AK184" s="10">
        <f t="shared" si="95"/>
        <v>0</v>
      </c>
      <c r="AL184" s="11">
        <f t="shared" si="96"/>
        <v>0</v>
      </c>
      <c r="AM184" s="12">
        <f t="shared" si="97"/>
        <v>0</v>
      </c>
      <c r="AN184" s="13">
        <f t="shared" si="98"/>
        <v>0</v>
      </c>
      <c r="AO184" s="10">
        <f t="shared" si="99"/>
        <v>0</v>
      </c>
      <c r="AP184" s="11">
        <f t="shared" si="100"/>
        <v>0</v>
      </c>
      <c r="AQ184" s="12">
        <f t="shared" si="101"/>
        <v>0</v>
      </c>
      <c r="AR184" s="13">
        <f t="shared" si="102"/>
        <v>0</v>
      </c>
      <c r="AS184" s="10">
        <f t="shared" si="103"/>
        <v>0</v>
      </c>
      <c r="AT184" s="11">
        <f t="shared" si="104"/>
        <v>0</v>
      </c>
      <c r="AU184" s="12">
        <f t="shared" si="105"/>
        <v>0</v>
      </c>
      <c r="AV184" s="13">
        <f t="shared" si="106"/>
        <v>0</v>
      </c>
      <c r="AW184" s="10">
        <f t="shared" si="107"/>
        <v>0</v>
      </c>
      <c r="AX184" s="11">
        <f t="shared" si="108"/>
        <v>0</v>
      </c>
      <c r="AY184" s="12">
        <f t="shared" si="109"/>
        <v>0</v>
      </c>
      <c r="AZ184" s="13">
        <f t="shared" si="110"/>
        <v>0</v>
      </c>
      <c r="BA184" s="17">
        <f t="shared" si="111"/>
        <v>0</v>
      </c>
      <c r="BB184" s="16" t="str">
        <f>IF(BA184=0,"",
IF(SUM($BA$161:BA184)=1,BC184,
IF($BA$213&gt;SUM($BA$161:BA184),_xlfn.CONCAT(", ",BC184),
IF($BA$213=SUM($BA$161:BA184),_xlfn.CONCAT(" y ",BC184)))))</f>
        <v/>
      </c>
      <c r="BC184" s="482" t="s">
        <v>5165</v>
      </c>
      <c r="BD184" s="482"/>
      <c r="BE184" s="2">
        <f t="shared" si="112"/>
        <v>0</v>
      </c>
      <c r="BF184" s="2">
        <f t="shared" si="113"/>
        <v>0</v>
      </c>
      <c r="BG184" s="2">
        <f t="shared" si="114"/>
        <v>0</v>
      </c>
      <c r="BH184" s="2">
        <f t="shared" si="115"/>
        <v>0</v>
      </c>
      <c r="BI184" s="2">
        <f t="shared" si="116"/>
        <v>0</v>
      </c>
      <c r="BJ184" s="2">
        <f t="shared" si="117"/>
        <v>0</v>
      </c>
      <c r="BK184" s="2">
        <f t="shared" si="118"/>
        <v>0</v>
      </c>
      <c r="BL184" s="2">
        <f t="shared" si="119"/>
        <v>0</v>
      </c>
      <c r="BM184" s="2">
        <f t="shared" si="120"/>
        <v>0</v>
      </c>
      <c r="BN184" s="2">
        <f t="shared" si="121"/>
        <v>0</v>
      </c>
      <c r="BO184" s="2">
        <f t="shared" si="122"/>
        <v>0</v>
      </c>
      <c r="BP184" s="2">
        <f t="shared" si="123"/>
        <v>0</v>
      </c>
      <c r="BQ184" s="2">
        <f t="shared" si="124"/>
        <v>0</v>
      </c>
      <c r="BR184" s="2">
        <f t="shared" si="125"/>
        <v>0</v>
      </c>
      <c r="BS184" s="2">
        <f t="shared" si="126"/>
        <v>0</v>
      </c>
      <c r="BT184" s="2">
        <f t="shared" si="127"/>
        <v>0</v>
      </c>
    </row>
    <row r="185" spans="1:72" s="22" customFormat="1" ht="36" customHeight="1">
      <c r="A185" s="220"/>
      <c r="B185" s="223"/>
      <c r="C185" s="467"/>
      <c r="D185" s="499"/>
      <c r="E185" s="499"/>
      <c r="F185" s="499"/>
      <c r="G185" s="482" t="s">
        <v>5167</v>
      </c>
      <c r="H185" s="482"/>
      <c r="I185" s="483" t="s">
        <v>5168</v>
      </c>
      <c r="J185" s="483"/>
      <c r="K185" s="483"/>
      <c r="L185" s="483"/>
      <c r="M185" s="483"/>
      <c r="N185" s="483"/>
      <c r="O185" s="1"/>
      <c r="P185" s="1"/>
      <c r="Q185" s="1"/>
      <c r="R185" s="1"/>
      <c r="S185" s="1"/>
      <c r="T185" s="1"/>
      <c r="U185" s="1"/>
      <c r="V185" s="1"/>
      <c r="W185" s="1"/>
      <c r="X185" s="1"/>
      <c r="Y185" s="1"/>
      <c r="Z185" s="1"/>
      <c r="AA185" s="1"/>
      <c r="AB185" s="1"/>
      <c r="AC185" s="1"/>
      <c r="AD185" s="1"/>
      <c r="AE185"/>
      <c r="AG185">
        <f>IF(OR($AF$21&lt;&gt;1,$AG$21=0,$AG$21="NS",$AG$21="NA",$O$27=0,$O$27="NS",$O$27="NA",$C$143=0,$C$143="NS",$C$143="NA",CNGE_2025_M1_Secc10_Sub2!$Y70=0,CNGE_2025_M1_Secc10_Sub2!$Y70="NS",CNGE_2025_M1_Secc10_Sub2!$Y70="NA"),0,IF(COUNTA(O185:AD185)=16,0,1))</f>
        <v>0</v>
      </c>
      <c r="AH185">
        <f>IF(OR(CNGE_2025_M1_Secc10_Sub2!$Y70=0,CNGE_2025_M1_Secc10_Sub2!$Y70="NS",CNGE_2025_M1_Secc10_Sub2!$Y70="NA"),IF(COUNTA(O185:AD185)=0,0,1),0)</f>
        <v>0</v>
      </c>
      <c r="AJ185"/>
      <c r="AK185" s="10">
        <f t="shared" si="95"/>
        <v>0</v>
      </c>
      <c r="AL185" s="11">
        <f t="shared" si="96"/>
        <v>0</v>
      </c>
      <c r="AM185" s="12">
        <f t="shared" si="97"/>
        <v>0</v>
      </c>
      <c r="AN185" s="13">
        <f t="shared" si="98"/>
        <v>0</v>
      </c>
      <c r="AO185" s="10">
        <f t="shared" si="99"/>
        <v>0</v>
      </c>
      <c r="AP185" s="11">
        <f t="shared" si="100"/>
        <v>0</v>
      </c>
      <c r="AQ185" s="12">
        <f t="shared" si="101"/>
        <v>0</v>
      </c>
      <c r="AR185" s="13">
        <f t="shared" si="102"/>
        <v>0</v>
      </c>
      <c r="AS185" s="10">
        <f t="shared" si="103"/>
        <v>0</v>
      </c>
      <c r="AT185" s="11">
        <f t="shared" si="104"/>
        <v>0</v>
      </c>
      <c r="AU185" s="12">
        <f t="shared" si="105"/>
        <v>0</v>
      </c>
      <c r="AV185" s="13">
        <f t="shared" si="106"/>
        <v>0</v>
      </c>
      <c r="AW185" s="10">
        <f t="shared" si="107"/>
        <v>0</v>
      </c>
      <c r="AX185" s="11">
        <f t="shared" si="108"/>
        <v>0</v>
      </c>
      <c r="AY185" s="12">
        <f t="shared" si="109"/>
        <v>0</v>
      </c>
      <c r="AZ185" s="13">
        <f t="shared" si="110"/>
        <v>0</v>
      </c>
      <c r="BA185" s="17">
        <f t="shared" si="111"/>
        <v>0</v>
      </c>
      <c r="BB185" s="16" t="str">
        <f>IF(BA185=0,"",
IF(SUM($BA$161:BA185)=1,BC185,
IF($BA$213&gt;SUM($BA$161:BA185),_xlfn.CONCAT(", ",BC185),
IF($BA$213=SUM($BA$161:BA185),_xlfn.CONCAT(" y ",BC185)))))</f>
        <v/>
      </c>
      <c r="BC185" s="482" t="s">
        <v>5167</v>
      </c>
      <c r="BD185" s="482"/>
      <c r="BE185" s="2">
        <f t="shared" si="112"/>
        <v>0</v>
      </c>
      <c r="BF185" s="2">
        <f t="shared" si="113"/>
        <v>0</v>
      </c>
      <c r="BG185" s="2">
        <f t="shared" si="114"/>
        <v>0</v>
      </c>
      <c r="BH185" s="2">
        <f t="shared" si="115"/>
        <v>0</v>
      </c>
      <c r="BI185" s="2">
        <f t="shared" si="116"/>
        <v>0</v>
      </c>
      <c r="BJ185" s="2">
        <f t="shared" si="117"/>
        <v>0</v>
      </c>
      <c r="BK185" s="2">
        <f t="shared" si="118"/>
        <v>0</v>
      </c>
      <c r="BL185" s="2">
        <f t="shared" si="119"/>
        <v>0</v>
      </c>
      <c r="BM185" s="2">
        <f t="shared" si="120"/>
        <v>0</v>
      </c>
      <c r="BN185" s="2">
        <f t="shared" si="121"/>
        <v>0</v>
      </c>
      <c r="BO185" s="2">
        <f t="shared" si="122"/>
        <v>0</v>
      </c>
      <c r="BP185" s="2">
        <f t="shared" si="123"/>
        <v>0</v>
      </c>
      <c r="BQ185" s="2">
        <f t="shared" si="124"/>
        <v>0</v>
      </c>
      <c r="BR185" s="2">
        <f t="shared" si="125"/>
        <v>0</v>
      </c>
      <c r="BS185" s="2">
        <f t="shared" si="126"/>
        <v>0</v>
      </c>
      <c r="BT185" s="2">
        <f t="shared" si="127"/>
        <v>0</v>
      </c>
    </row>
    <row r="186" spans="1:72" s="22" customFormat="1" ht="24" customHeight="1">
      <c r="A186" s="220"/>
      <c r="B186" s="223"/>
      <c r="C186" s="467" t="s">
        <v>5169</v>
      </c>
      <c r="D186" s="499" t="s">
        <v>5170</v>
      </c>
      <c r="E186" s="499"/>
      <c r="F186" s="499"/>
      <c r="G186" s="482" t="s">
        <v>5171</v>
      </c>
      <c r="H186" s="482"/>
      <c r="I186" s="483" t="s">
        <v>5172</v>
      </c>
      <c r="J186" s="483"/>
      <c r="K186" s="483"/>
      <c r="L186" s="483"/>
      <c r="M186" s="483"/>
      <c r="N186" s="483"/>
      <c r="O186" s="1"/>
      <c r="P186" s="1"/>
      <c r="Q186" s="1"/>
      <c r="R186" s="1"/>
      <c r="S186" s="1"/>
      <c r="T186" s="1"/>
      <c r="U186" s="1"/>
      <c r="V186" s="1"/>
      <c r="W186" s="1"/>
      <c r="X186" s="1"/>
      <c r="Y186" s="1"/>
      <c r="Z186" s="1"/>
      <c r="AA186" s="1"/>
      <c r="AB186" s="1"/>
      <c r="AC186" s="1"/>
      <c r="AD186" s="1"/>
      <c r="AE186"/>
      <c r="AG186">
        <f>IF(OR($AF$21&lt;&gt;1,$AG$21=0,$AG$21="NS",$AG$21="NA",$O$27=0,$O$27="NS",$O$27="NA",$C$143=0,$C$143="NS",$C$143="NA",CNGE_2025_M1_Secc10_Sub2!$Y71=0,CNGE_2025_M1_Secc10_Sub2!$Y71="NS",CNGE_2025_M1_Secc10_Sub2!$Y71="NA"),0,IF(COUNTA(O186:AD186)=16,0,1))</f>
        <v>0</v>
      </c>
      <c r="AH186">
        <f>IF(OR(CNGE_2025_M1_Secc10_Sub2!$Y71=0,CNGE_2025_M1_Secc10_Sub2!$Y71="NS",CNGE_2025_M1_Secc10_Sub2!$Y71="NA"),IF(COUNTA(O186:AD186)=0,0,1),0)</f>
        <v>0</v>
      </c>
      <c r="AK186" s="10">
        <f t="shared" si="95"/>
        <v>0</v>
      </c>
      <c r="AL186" s="11">
        <f t="shared" si="96"/>
        <v>0</v>
      </c>
      <c r="AM186" s="12">
        <f t="shared" si="97"/>
        <v>0</v>
      </c>
      <c r="AN186" s="13">
        <f t="shared" si="98"/>
        <v>0</v>
      </c>
      <c r="AO186" s="10">
        <f t="shared" si="99"/>
        <v>0</v>
      </c>
      <c r="AP186" s="11">
        <f t="shared" si="100"/>
        <v>0</v>
      </c>
      <c r="AQ186" s="12">
        <f t="shared" si="101"/>
        <v>0</v>
      </c>
      <c r="AR186" s="13">
        <f t="shared" si="102"/>
        <v>0</v>
      </c>
      <c r="AS186" s="10">
        <f t="shared" si="103"/>
        <v>0</v>
      </c>
      <c r="AT186" s="11">
        <f t="shared" si="104"/>
        <v>0</v>
      </c>
      <c r="AU186" s="12">
        <f t="shared" si="105"/>
        <v>0</v>
      </c>
      <c r="AV186" s="13">
        <f t="shared" si="106"/>
        <v>0</v>
      </c>
      <c r="AW186" s="10">
        <f t="shared" si="107"/>
        <v>0</v>
      </c>
      <c r="AX186" s="11">
        <f t="shared" si="108"/>
        <v>0</v>
      </c>
      <c r="AY186" s="12">
        <f t="shared" si="109"/>
        <v>0</v>
      </c>
      <c r="AZ186" s="13">
        <f t="shared" si="110"/>
        <v>0</v>
      </c>
      <c r="BA186" s="17">
        <f t="shared" si="111"/>
        <v>0</v>
      </c>
      <c r="BB186" s="16" t="str">
        <f>IF(BA186=0,"",
IF(SUM($BA$161:BA186)=1,BC186,
IF($BA$213&gt;SUM($BA$161:BA186),_xlfn.CONCAT(", ",BC186),
IF($BA$213=SUM($BA$161:BA186),_xlfn.CONCAT(" y ",BC186)))))</f>
        <v/>
      </c>
      <c r="BC186" s="482" t="s">
        <v>5171</v>
      </c>
      <c r="BD186" s="482"/>
      <c r="BE186" s="2">
        <f t="shared" si="112"/>
        <v>0</v>
      </c>
      <c r="BF186" s="2">
        <f t="shared" si="113"/>
        <v>0</v>
      </c>
      <c r="BG186" s="2">
        <f t="shared" si="114"/>
        <v>0</v>
      </c>
      <c r="BH186" s="2">
        <f t="shared" si="115"/>
        <v>0</v>
      </c>
      <c r="BI186" s="2">
        <f t="shared" si="116"/>
        <v>0</v>
      </c>
      <c r="BJ186" s="2">
        <f t="shared" si="117"/>
        <v>0</v>
      </c>
      <c r="BK186" s="2">
        <f t="shared" si="118"/>
        <v>0</v>
      </c>
      <c r="BL186" s="2">
        <f t="shared" si="119"/>
        <v>0</v>
      </c>
      <c r="BM186" s="2">
        <f t="shared" si="120"/>
        <v>0</v>
      </c>
      <c r="BN186" s="2">
        <f t="shared" si="121"/>
        <v>0</v>
      </c>
      <c r="BO186" s="2">
        <f t="shared" si="122"/>
        <v>0</v>
      </c>
      <c r="BP186" s="2">
        <f t="shared" si="123"/>
        <v>0</v>
      </c>
      <c r="BQ186" s="2">
        <f t="shared" si="124"/>
        <v>0</v>
      </c>
      <c r="BR186" s="2">
        <f t="shared" si="125"/>
        <v>0</v>
      </c>
      <c r="BS186" s="2">
        <f t="shared" si="126"/>
        <v>0</v>
      </c>
      <c r="BT186" s="2">
        <f t="shared" si="127"/>
        <v>0</v>
      </c>
    </row>
    <row r="187" spans="1:72" s="22" customFormat="1" ht="24" customHeight="1">
      <c r="A187" s="220"/>
      <c r="B187" s="223"/>
      <c r="C187" s="467"/>
      <c r="D187" s="499"/>
      <c r="E187" s="499"/>
      <c r="F187" s="499"/>
      <c r="G187" s="482" t="s">
        <v>5173</v>
      </c>
      <c r="H187" s="482"/>
      <c r="I187" s="483" t="s">
        <v>5174</v>
      </c>
      <c r="J187" s="483"/>
      <c r="K187" s="483"/>
      <c r="L187" s="483"/>
      <c r="M187" s="483"/>
      <c r="N187" s="483"/>
      <c r="O187" s="1"/>
      <c r="P187" s="1"/>
      <c r="Q187" s="1"/>
      <c r="R187" s="1"/>
      <c r="S187" s="1"/>
      <c r="T187" s="1"/>
      <c r="U187" s="1"/>
      <c r="V187" s="1"/>
      <c r="W187" s="1"/>
      <c r="X187" s="1"/>
      <c r="Y187" s="1"/>
      <c r="Z187" s="1"/>
      <c r="AA187" s="1"/>
      <c r="AB187" s="1"/>
      <c r="AC187" s="1"/>
      <c r="AD187" s="1"/>
      <c r="AE187"/>
      <c r="AG187">
        <f>IF(OR($AF$21&lt;&gt;1,$AG$21=0,$AG$21="NS",$AG$21="NA",$O$27=0,$O$27="NS",$O$27="NA",$C$143=0,$C$143="NS",$C$143="NA",CNGE_2025_M1_Secc10_Sub2!$Y72=0,CNGE_2025_M1_Secc10_Sub2!$Y72="NS",CNGE_2025_M1_Secc10_Sub2!$Y72="NA"),0,IF(COUNTA(O187:AD187)=16,0,1))</f>
        <v>0</v>
      </c>
      <c r="AH187">
        <f>IF(OR(CNGE_2025_M1_Secc10_Sub2!$Y72=0,CNGE_2025_M1_Secc10_Sub2!$Y72="NS",CNGE_2025_M1_Secc10_Sub2!$Y72="NA"),IF(COUNTA(O187:AD187)=0,0,1),0)</f>
        <v>0</v>
      </c>
      <c r="AK187" s="10">
        <f t="shared" si="95"/>
        <v>0</v>
      </c>
      <c r="AL187" s="11">
        <f t="shared" si="96"/>
        <v>0</v>
      </c>
      <c r="AM187" s="12">
        <f t="shared" si="97"/>
        <v>0</v>
      </c>
      <c r="AN187" s="13">
        <f t="shared" si="98"/>
        <v>0</v>
      </c>
      <c r="AO187" s="10">
        <f t="shared" si="99"/>
        <v>0</v>
      </c>
      <c r="AP187" s="11">
        <f t="shared" si="100"/>
        <v>0</v>
      </c>
      <c r="AQ187" s="12">
        <f t="shared" si="101"/>
        <v>0</v>
      </c>
      <c r="AR187" s="13">
        <f t="shared" si="102"/>
        <v>0</v>
      </c>
      <c r="AS187" s="10">
        <f t="shared" si="103"/>
        <v>0</v>
      </c>
      <c r="AT187" s="11">
        <f t="shared" si="104"/>
        <v>0</v>
      </c>
      <c r="AU187" s="12">
        <f t="shared" si="105"/>
        <v>0</v>
      </c>
      <c r="AV187" s="13">
        <f t="shared" si="106"/>
        <v>0</v>
      </c>
      <c r="AW187" s="10">
        <f t="shared" si="107"/>
        <v>0</v>
      </c>
      <c r="AX187" s="11">
        <f t="shared" si="108"/>
        <v>0</v>
      </c>
      <c r="AY187" s="12">
        <f t="shared" si="109"/>
        <v>0</v>
      </c>
      <c r="AZ187" s="13">
        <f t="shared" si="110"/>
        <v>0</v>
      </c>
      <c r="BA187" s="17">
        <f t="shared" si="111"/>
        <v>0</v>
      </c>
      <c r="BB187" s="16" t="str">
        <f>IF(BA187=0,"",
IF(SUM($BA$161:BA187)=1,BC187,
IF($BA$213&gt;SUM($BA$161:BA187),_xlfn.CONCAT(", ",BC187),
IF($BA$213=SUM($BA$161:BA187),_xlfn.CONCAT(" y ",BC187)))))</f>
        <v/>
      </c>
      <c r="BC187" s="482" t="s">
        <v>5173</v>
      </c>
      <c r="BD187" s="482"/>
      <c r="BE187" s="2">
        <f t="shared" si="112"/>
        <v>0</v>
      </c>
      <c r="BF187" s="2">
        <f t="shared" si="113"/>
        <v>0</v>
      </c>
      <c r="BG187" s="2">
        <f t="shared" si="114"/>
        <v>0</v>
      </c>
      <c r="BH187" s="2">
        <f t="shared" si="115"/>
        <v>0</v>
      </c>
      <c r="BI187" s="2">
        <f t="shared" si="116"/>
        <v>0</v>
      </c>
      <c r="BJ187" s="2">
        <f t="shared" si="117"/>
        <v>0</v>
      </c>
      <c r="BK187" s="2">
        <f t="shared" si="118"/>
        <v>0</v>
      </c>
      <c r="BL187" s="2">
        <f t="shared" si="119"/>
        <v>0</v>
      </c>
      <c r="BM187" s="2">
        <f t="shared" si="120"/>
        <v>0</v>
      </c>
      <c r="BN187" s="2">
        <f t="shared" si="121"/>
        <v>0</v>
      </c>
      <c r="BO187" s="2">
        <f t="shared" si="122"/>
        <v>0</v>
      </c>
      <c r="BP187" s="2">
        <f t="shared" si="123"/>
        <v>0</v>
      </c>
      <c r="BQ187" s="2">
        <f t="shared" si="124"/>
        <v>0</v>
      </c>
      <c r="BR187" s="2">
        <f t="shared" si="125"/>
        <v>0</v>
      </c>
      <c r="BS187" s="2">
        <f t="shared" si="126"/>
        <v>0</v>
      </c>
      <c r="BT187" s="2">
        <f t="shared" si="127"/>
        <v>0</v>
      </c>
    </row>
    <row r="188" spans="1:72" s="22" customFormat="1" ht="36" customHeight="1">
      <c r="A188" s="220"/>
      <c r="B188" s="223"/>
      <c r="C188" s="467"/>
      <c r="D188" s="499"/>
      <c r="E188" s="499"/>
      <c r="F188" s="499"/>
      <c r="G188" s="482" t="s">
        <v>5175</v>
      </c>
      <c r="H188" s="482"/>
      <c r="I188" s="483" t="s">
        <v>5176</v>
      </c>
      <c r="J188" s="483"/>
      <c r="K188" s="483"/>
      <c r="L188" s="483"/>
      <c r="M188" s="483"/>
      <c r="N188" s="483"/>
      <c r="O188" s="1"/>
      <c r="P188" s="1"/>
      <c r="Q188" s="1"/>
      <c r="R188" s="1"/>
      <c r="S188" s="1"/>
      <c r="T188" s="1"/>
      <c r="U188" s="1"/>
      <c r="V188" s="1"/>
      <c r="W188" s="1"/>
      <c r="X188" s="1"/>
      <c r="Y188" s="1"/>
      <c r="Z188" s="1"/>
      <c r="AA188" s="1"/>
      <c r="AB188" s="1"/>
      <c r="AC188" s="1"/>
      <c r="AD188" s="1"/>
      <c r="AE188"/>
      <c r="AG188">
        <f>IF(OR($AF$21&lt;&gt;1,$AG$21=0,$AG$21="NS",$AG$21="NA",$O$27=0,$O$27="NS",$O$27="NA",$C$143=0,$C$143="NS",$C$143="NA",CNGE_2025_M1_Secc10_Sub2!$Y73=0,CNGE_2025_M1_Secc10_Sub2!$Y73="NS",CNGE_2025_M1_Secc10_Sub2!$Y73="NA"),0,IF(COUNTA(O188:AD188)=16,0,1))</f>
        <v>0</v>
      </c>
      <c r="AH188">
        <f>IF(OR(CNGE_2025_M1_Secc10_Sub2!$Y73=0,CNGE_2025_M1_Secc10_Sub2!$Y73="NS",CNGE_2025_M1_Secc10_Sub2!$Y73="NA"),IF(COUNTA(O188:AD188)=0,0,1),0)</f>
        <v>0</v>
      </c>
      <c r="AK188" s="10">
        <f t="shared" si="95"/>
        <v>0</v>
      </c>
      <c r="AL188" s="11">
        <f t="shared" si="96"/>
        <v>0</v>
      </c>
      <c r="AM188" s="12">
        <f t="shared" si="97"/>
        <v>0</v>
      </c>
      <c r="AN188" s="13">
        <f t="shared" si="98"/>
        <v>0</v>
      </c>
      <c r="AO188" s="10">
        <f t="shared" si="99"/>
        <v>0</v>
      </c>
      <c r="AP188" s="11">
        <f t="shared" si="100"/>
        <v>0</v>
      </c>
      <c r="AQ188" s="12">
        <f t="shared" si="101"/>
        <v>0</v>
      </c>
      <c r="AR188" s="13">
        <f t="shared" si="102"/>
        <v>0</v>
      </c>
      <c r="AS188" s="10">
        <f t="shared" si="103"/>
        <v>0</v>
      </c>
      <c r="AT188" s="11">
        <f t="shared" si="104"/>
        <v>0</v>
      </c>
      <c r="AU188" s="12">
        <f t="shared" si="105"/>
        <v>0</v>
      </c>
      <c r="AV188" s="13">
        <f t="shared" si="106"/>
        <v>0</v>
      </c>
      <c r="AW188" s="10">
        <f t="shared" si="107"/>
        <v>0</v>
      </c>
      <c r="AX188" s="11">
        <f t="shared" si="108"/>
        <v>0</v>
      </c>
      <c r="AY188" s="12">
        <f t="shared" si="109"/>
        <v>0</v>
      </c>
      <c r="AZ188" s="13">
        <f t="shared" si="110"/>
        <v>0</v>
      </c>
      <c r="BA188" s="17">
        <f t="shared" si="111"/>
        <v>0</v>
      </c>
      <c r="BB188" s="16" t="str">
        <f>IF(BA188=0,"",
IF(SUM($BA$161:BA188)=1,BC188,
IF($BA$213&gt;SUM($BA$161:BA188),_xlfn.CONCAT(", ",BC188),
IF($BA$213=SUM($BA$161:BA188),_xlfn.CONCAT(" y ",BC188)))))</f>
        <v/>
      </c>
      <c r="BC188" s="482" t="s">
        <v>5175</v>
      </c>
      <c r="BD188" s="482"/>
      <c r="BE188" s="2">
        <f t="shared" si="112"/>
        <v>0</v>
      </c>
      <c r="BF188" s="2">
        <f t="shared" si="113"/>
        <v>0</v>
      </c>
      <c r="BG188" s="2">
        <f t="shared" si="114"/>
        <v>0</v>
      </c>
      <c r="BH188" s="2">
        <f t="shared" si="115"/>
        <v>0</v>
      </c>
      <c r="BI188" s="2">
        <f t="shared" si="116"/>
        <v>0</v>
      </c>
      <c r="BJ188" s="2">
        <f t="shared" si="117"/>
        <v>0</v>
      </c>
      <c r="BK188" s="2">
        <f t="shared" si="118"/>
        <v>0</v>
      </c>
      <c r="BL188" s="2">
        <f t="shared" si="119"/>
        <v>0</v>
      </c>
      <c r="BM188" s="2">
        <f t="shared" si="120"/>
        <v>0</v>
      </c>
      <c r="BN188" s="2">
        <f t="shared" si="121"/>
        <v>0</v>
      </c>
      <c r="BO188" s="2">
        <f t="shared" si="122"/>
        <v>0</v>
      </c>
      <c r="BP188" s="2">
        <f t="shared" si="123"/>
        <v>0</v>
      </c>
      <c r="BQ188" s="2">
        <f t="shared" si="124"/>
        <v>0</v>
      </c>
      <c r="BR188" s="2">
        <f t="shared" si="125"/>
        <v>0</v>
      </c>
      <c r="BS188" s="2">
        <f t="shared" si="126"/>
        <v>0</v>
      </c>
      <c r="BT188" s="2">
        <f t="shared" si="127"/>
        <v>0</v>
      </c>
    </row>
    <row r="189" spans="1:72" s="22" customFormat="1" ht="60" customHeight="1">
      <c r="A189" s="220"/>
      <c r="B189" s="223"/>
      <c r="C189" s="467"/>
      <c r="D189" s="499"/>
      <c r="E189" s="499"/>
      <c r="F189" s="499"/>
      <c r="G189" s="482" t="s">
        <v>5177</v>
      </c>
      <c r="H189" s="482"/>
      <c r="I189" s="483" t="s">
        <v>5178</v>
      </c>
      <c r="J189" s="483"/>
      <c r="K189" s="483"/>
      <c r="L189" s="483"/>
      <c r="M189" s="483"/>
      <c r="N189" s="483"/>
      <c r="O189" s="1"/>
      <c r="P189" s="1"/>
      <c r="Q189" s="1"/>
      <c r="R189" s="1"/>
      <c r="S189" s="1"/>
      <c r="T189" s="1"/>
      <c r="U189" s="1"/>
      <c r="V189" s="1"/>
      <c r="W189" s="1"/>
      <c r="X189" s="1"/>
      <c r="Y189" s="1"/>
      <c r="Z189" s="1"/>
      <c r="AA189" s="1"/>
      <c r="AB189" s="1"/>
      <c r="AC189" s="1"/>
      <c r="AD189" s="1"/>
      <c r="AE189"/>
      <c r="AG189">
        <f>IF(OR($AF$21&lt;&gt;1,$AG$21=0,$AG$21="NS",$AG$21="NA",$O$27=0,$O$27="NS",$O$27="NA",$C$143=0,$C$143="NS",$C$143="NA",CNGE_2025_M1_Secc10_Sub2!$Y74=0,CNGE_2025_M1_Secc10_Sub2!$Y74="NS",CNGE_2025_M1_Secc10_Sub2!$Y74="NA"),0,IF(COUNTA(O189:AD189)=16,0,1))</f>
        <v>0</v>
      </c>
      <c r="AH189">
        <f>IF(OR(CNGE_2025_M1_Secc10_Sub2!$Y74=0,CNGE_2025_M1_Secc10_Sub2!$Y74="NS",CNGE_2025_M1_Secc10_Sub2!$Y74="NA"),IF(COUNTA(O189:AD189)=0,0,1),0)</f>
        <v>0</v>
      </c>
      <c r="AK189" s="10">
        <f t="shared" si="95"/>
        <v>0</v>
      </c>
      <c r="AL189" s="11">
        <f t="shared" si="96"/>
        <v>0</v>
      </c>
      <c r="AM189" s="12">
        <f t="shared" si="97"/>
        <v>0</v>
      </c>
      <c r="AN189" s="13">
        <f t="shared" si="98"/>
        <v>0</v>
      </c>
      <c r="AO189" s="10">
        <f t="shared" si="99"/>
        <v>0</v>
      </c>
      <c r="AP189" s="11">
        <f t="shared" si="100"/>
        <v>0</v>
      </c>
      <c r="AQ189" s="12">
        <f t="shared" si="101"/>
        <v>0</v>
      </c>
      <c r="AR189" s="13">
        <f t="shared" si="102"/>
        <v>0</v>
      </c>
      <c r="AS189" s="10">
        <f t="shared" si="103"/>
        <v>0</v>
      </c>
      <c r="AT189" s="11">
        <f t="shared" si="104"/>
        <v>0</v>
      </c>
      <c r="AU189" s="12">
        <f t="shared" si="105"/>
        <v>0</v>
      </c>
      <c r="AV189" s="13">
        <f t="shared" si="106"/>
        <v>0</v>
      </c>
      <c r="AW189" s="10">
        <f t="shared" si="107"/>
        <v>0</v>
      </c>
      <c r="AX189" s="11">
        <f t="shared" si="108"/>
        <v>0</v>
      </c>
      <c r="AY189" s="12">
        <f t="shared" si="109"/>
        <v>0</v>
      </c>
      <c r="AZ189" s="13">
        <f t="shared" si="110"/>
        <v>0</v>
      </c>
      <c r="BA189" s="17">
        <f t="shared" si="111"/>
        <v>0</v>
      </c>
      <c r="BB189" s="16" t="str">
        <f>IF(BA189=0,"",
IF(SUM($BA$161:BA189)=1,BC189,
IF($BA$213&gt;SUM($BA$161:BA189),_xlfn.CONCAT(", ",BC189),
IF($BA$213=SUM($BA$161:BA189),_xlfn.CONCAT(" y ",BC189)))))</f>
        <v/>
      </c>
      <c r="BC189" s="482" t="s">
        <v>5177</v>
      </c>
      <c r="BD189" s="482"/>
      <c r="BE189" s="2">
        <f t="shared" si="112"/>
        <v>0</v>
      </c>
      <c r="BF189" s="2">
        <f t="shared" si="113"/>
        <v>0</v>
      </c>
      <c r="BG189" s="2">
        <f t="shared" si="114"/>
        <v>0</v>
      </c>
      <c r="BH189" s="2">
        <f t="shared" si="115"/>
        <v>0</v>
      </c>
      <c r="BI189" s="2">
        <f t="shared" si="116"/>
        <v>0</v>
      </c>
      <c r="BJ189" s="2">
        <f t="shared" si="117"/>
        <v>0</v>
      </c>
      <c r="BK189" s="2">
        <f t="shared" si="118"/>
        <v>0</v>
      </c>
      <c r="BL189" s="2">
        <f t="shared" si="119"/>
        <v>0</v>
      </c>
      <c r="BM189" s="2">
        <f t="shared" si="120"/>
        <v>0</v>
      </c>
      <c r="BN189" s="2">
        <f t="shared" si="121"/>
        <v>0</v>
      </c>
      <c r="BO189" s="2">
        <f t="shared" si="122"/>
        <v>0</v>
      </c>
      <c r="BP189" s="2">
        <f t="shared" si="123"/>
        <v>0</v>
      </c>
      <c r="BQ189" s="2">
        <f t="shared" si="124"/>
        <v>0</v>
      </c>
      <c r="BR189" s="2">
        <f t="shared" si="125"/>
        <v>0</v>
      </c>
      <c r="BS189" s="2">
        <f t="shared" si="126"/>
        <v>0</v>
      </c>
      <c r="BT189" s="2">
        <f t="shared" si="127"/>
        <v>0</v>
      </c>
    </row>
    <row r="190" spans="1:72" s="22" customFormat="1" ht="48" customHeight="1">
      <c r="A190" s="220"/>
      <c r="B190" s="223"/>
      <c r="C190" s="467"/>
      <c r="D190" s="499"/>
      <c r="E190" s="499"/>
      <c r="F190" s="499"/>
      <c r="G190" s="482" t="s">
        <v>5179</v>
      </c>
      <c r="H190" s="482"/>
      <c r="I190" s="483" t="s">
        <v>5180</v>
      </c>
      <c r="J190" s="483"/>
      <c r="K190" s="483"/>
      <c r="L190" s="483"/>
      <c r="M190" s="483"/>
      <c r="N190" s="483"/>
      <c r="O190" s="1"/>
      <c r="P190" s="1"/>
      <c r="Q190" s="1"/>
      <c r="R190" s="1"/>
      <c r="S190" s="1"/>
      <c r="T190" s="1"/>
      <c r="U190" s="1"/>
      <c r="V190" s="1"/>
      <c r="W190" s="1"/>
      <c r="X190" s="1"/>
      <c r="Y190" s="1"/>
      <c r="Z190" s="1"/>
      <c r="AA190" s="1"/>
      <c r="AB190" s="1"/>
      <c r="AC190" s="1"/>
      <c r="AD190" s="1"/>
      <c r="AE190"/>
      <c r="AG190">
        <f>IF(OR($AF$21&lt;&gt;1,$AG$21=0,$AG$21="NS",$AG$21="NA",$O$27=0,$O$27="NS",$O$27="NA",$C$143=0,$C$143="NS",$C$143="NA",CNGE_2025_M1_Secc10_Sub2!$Y75=0,CNGE_2025_M1_Secc10_Sub2!$Y75="NS",CNGE_2025_M1_Secc10_Sub2!$Y75="NA"),0,IF(COUNTA(O190:AD190)=16,0,1))</f>
        <v>0</v>
      </c>
      <c r="AH190">
        <f>IF(OR(CNGE_2025_M1_Secc10_Sub2!$Y75=0,CNGE_2025_M1_Secc10_Sub2!$Y75="NS",CNGE_2025_M1_Secc10_Sub2!$Y75="NA"),IF(COUNTA(O190:AD190)=0,0,1),0)</f>
        <v>0</v>
      </c>
      <c r="AK190" s="10">
        <f t="shared" si="95"/>
        <v>0</v>
      </c>
      <c r="AL190" s="11">
        <f t="shared" si="96"/>
        <v>0</v>
      </c>
      <c r="AM190" s="12">
        <f t="shared" si="97"/>
        <v>0</v>
      </c>
      <c r="AN190" s="13">
        <f t="shared" si="98"/>
        <v>0</v>
      </c>
      <c r="AO190" s="10">
        <f t="shared" si="99"/>
        <v>0</v>
      </c>
      <c r="AP190" s="11">
        <f t="shared" si="100"/>
        <v>0</v>
      </c>
      <c r="AQ190" s="12">
        <f t="shared" si="101"/>
        <v>0</v>
      </c>
      <c r="AR190" s="13">
        <f t="shared" si="102"/>
        <v>0</v>
      </c>
      <c r="AS190" s="10">
        <f t="shared" si="103"/>
        <v>0</v>
      </c>
      <c r="AT190" s="11">
        <f t="shared" si="104"/>
        <v>0</v>
      </c>
      <c r="AU190" s="12">
        <f t="shared" si="105"/>
        <v>0</v>
      </c>
      <c r="AV190" s="13">
        <f t="shared" si="106"/>
        <v>0</v>
      </c>
      <c r="AW190" s="10">
        <f t="shared" si="107"/>
        <v>0</v>
      </c>
      <c r="AX190" s="11">
        <f t="shared" si="108"/>
        <v>0</v>
      </c>
      <c r="AY190" s="12">
        <f t="shared" si="109"/>
        <v>0</v>
      </c>
      <c r="AZ190" s="13">
        <f t="shared" si="110"/>
        <v>0</v>
      </c>
      <c r="BA190" s="17">
        <f t="shared" si="111"/>
        <v>0</v>
      </c>
      <c r="BB190" s="16" t="str">
        <f>IF(BA190=0,"",
IF(SUM($BA$161:BA190)=1,BC190,
IF($BA$213&gt;SUM($BA$161:BA190),_xlfn.CONCAT(", ",BC190),
IF($BA$213=SUM($BA$161:BA190),_xlfn.CONCAT(" y ",BC190)))))</f>
        <v/>
      </c>
      <c r="BC190" s="482" t="s">
        <v>5179</v>
      </c>
      <c r="BD190" s="482"/>
      <c r="BE190" s="2">
        <f t="shared" si="112"/>
        <v>0</v>
      </c>
      <c r="BF190" s="2">
        <f t="shared" si="113"/>
        <v>0</v>
      </c>
      <c r="BG190" s="2">
        <f t="shared" si="114"/>
        <v>0</v>
      </c>
      <c r="BH190" s="2">
        <f t="shared" si="115"/>
        <v>0</v>
      </c>
      <c r="BI190" s="2">
        <f t="shared" si="116"/>
        <v>0</v>
      </c>
      <c r="BJ190" s="2">
        <f t="shared" si="117"/>
        <v>0</v>
      </c>
      <c r="BK190" s="2">
        <f t="shared" si="118"/>
        <v>0</v>
      </c>
      <c r="BL190" s="2">
        <f t="shared" si="119"/>
        <v>0</v>
      </c>
      <c r="BM190" s="2">
        <f t="shared" si="120"/>
        <v>0</v>
      </c>
      <c r="BN190" s="2">
        <f t="shared" si="121"/>
        <v>0</v>
      </c>
      <c r="BO190" s="2">
        <f t="shared" si="122"/>
        <v>0</v>
      </c>
      <c r="BP190" s="2">
        <f t="shared" si="123"/>
        <v>0</v>
      </c>
      <c r="BQ190" s="2">
        <f t="shared" si="124"/>
        <v>0</v>
      </c>
      <c r="BR190" s="2">
        <f t="shared" si="125"/>
        <v>0</v>
      </c>
      <c r="BS190" s="2">
        <f t="shared" si="126"/>
        <v>0</v>
      </c>
      <c r="BT190" s="2">
        <f t="shared" si="127"/>
        <v>0</v>
      </c>
    </row>
    <row r="191" spans="1:72" s="22" customFormat="1" ht="36" customHeight="1">
      <c r="A191" s="220"/>
      <c r="B191" s="223"/>
      <c r="C191" s="467"/>
      <c r="D191" s="499"/>
      <c r="E191" s="499"/>
      <c r="F191" s="499"/>
      <c r="G191" s="482" t="s">
        <v>5181</v>
      </c>
      <c r="H191" s="482"/>
      <c r="I191" s="483" t="s">
        <v>5182</v>
      </c>
      <c r="J191" s="483"/>
      <c r="K191" s="483"/>
      <c r="L191" s="483"/>
      <c r="M191" s="483"/>
      <c r="N191" s="483"/>
      <c r="O191" s="1"/>
      <c r="P191" s="1"/>
      <c r="Q191" s="1"/>
      <c r="R191" s="1"/>
      <c r="S191" s="1"/>
      <c r="T191" s="1"/>
      <c r="U191" s="1"/>
      <c r="V191" s="1"/>
      <c r="W191" s="1"/>
      <c r="X191" s="1"/>
      <c r="Y191" s="1"/>
      <c r="Z191" s="1"/>
      <c r="AA191" s="1"/>
      <c r="AB191" s="1"/>
      <c r="AC191" s="1"/>
      <c r="AD191" s="1"/>
      <c r="AE191"/>
      <c r="AG191">
        <f>IF(OR($AF$21&lt;&gt;1,$AG$21=0,$AG$21="NS",$AG$21="NA",$O$27=0,$O$27="NS",$O$27="NA",$C$143=0,$C$143="NS",$C$143="NA",CNGE_2025_M1_Secc10_Sub2!$Y76=0,CNGE_2025_M1_Secc10_Sub2!$Y76="NS",CNGE_2025_M1_Secc10_Sub2!$Y76="NA"),0,IF(COUNTA(O191:AD191)=16,0,1))</f>
        <v>0</v>
      </c>
      <c r="AH191">
        <f>IF(OR(CNGE_2025_M1_Secc10_Sub2!$Y76=0,CNGE_2025_M1_Secc10_Sub2!$Y76="NS",CNGE_2025_M1_Secc10_Sub2!$Y76="NA"),IF(COUNTA(O191:AD191)=0,0,1),0)</f>
        <v>0</v>
      </c>
      <c r="AK191" s="10">
        <f t="shared" si="95"/>
        <v>0</v>
      </c>
      <c r="AL191" s="11">
        <f t="shared" si="96"/>
        <v>0</v>
      </c>
      <c r="AM191" s="12">
        <f t="shared" si="97"/>
        <v>0</v>
      </c>
      <c r="AN191" s="13">
        <f t="shared" si="98"/>
        <v>0</v>
      </c>
      <c r="AO191" s="10">
        <f t="shared" si="99"/>
        <v>0</v>
      </c>
      <c r="AP191" s="11">
        <f t="shared" si="100"/>
        <v>0</v>
      </c>
      <c r="AQ191" s="12">
        <f t="shared" si="101"/>
        <v>0</v>
      </c>
      <c r="AR191" s="13">
        <f t="shared" si="102"/>
        <v>0</v>
      </c>
      <c r="AS191" s="10">
        <f t="shared" si="103"/>
        <v>0</v>
      </c>
      <c r="AT191" s="11">
        <f t="shared" si="104"/>
        <v>0</v>
      </c>
      <c r="AU191" s="12">
        <f t="shared" si="105"/>
        <v>0</v>
      </c>
      <c r="AV191" s="13">
        <f t="shared" si="106"/>
        <v>0</v>
      </c>
      <c r="AW191" s="10">
        <f t="shared" si="107"/>
        <v>0</v>
      </c>
      <c r="AX191" s="11">
        <f t="shared" si="108"/>
        <v>0</v>
      </c>
      <c r="AY191" s="12">
        <f t="shared" si="109"/>
        <v>0</v>
      </c>
      <c r="AZ191" s="13">
        <f t="shared" si="110"/>
        <v>0</v>
      </c>
      <c r="BA191" s="17">
        <f t="shared" si="111"/>
        <v>0</v>
      </c>
      <c r="BB191" s="16" t="str">
        <f>IF(BA191=0,"",
IF(SUM($BA$161:BA191)=1,BC191,
IF($BA$213&gt;SUM($BA$161:BA191),_xlfn.CONCAT(", ",BC191),
IF($BA$213=SUM($BA$161:BA191),_xlfn.CONCAT(" y ",BC191)))))</f>
        <v/>
      </c>
      <c r="BC191" s="482" t="s">
        <v>5181</v>
      </c>
      <c r="BD191" s="482"/>
      <c r="BE191" s="2">
        <f t="shared" si="112"/>
        <v>0</v>
      </c>
      <c r="BF191" s="2">
        <f t="shared" si="113"/>
        <v>0</v>
      </c>
      <c r="BG191" s="2">
        <f t="shared" si="114"/>
        <v>0</v>
      </c>
      <c r="BH191" s="2">
        <f t="shared" si="115"/>
        <v>0</v>
      </c>
      <c r="BI191" s="2">
        <f t="shared" si="116"/>
        <v>0</v>
      </c>
      <c r="BJ191" s="2">
        <f t="shared" si="117"/>
        <v>0</v>
      </c>
      <c r="BK191" s="2">
        <f t="shared" si="118"/>
        <v>0</v>
      </c>
      <c r="BL191" s="2">
        <f t="shared" si="119"/>
        <v>0</v>
      </c>
      <c r="BM191" s="2">
        <f t="shared" si="120"/>
        <v>0</v>
      </c>
      <c r="BN191" s="2">
        <f t="shared" si="121"/>
        <v>0</v>
      </c>
      <c r="BO191" s="2">
        <f t="shared" si="122"/>
        <v>0</v>
      </c>
      <c r="BP191" s="2">
        <f t="shared" si="123"/>
        <v>0</v>
      </c>
      <c r="BQ191" s="2">
        <f t="shared" si="124"/>
        <v>0</v>
      </c>
      <c r="BR191" s="2">
        <f t="shared" si="125"/>
        <v>0</v>
      </c>
      <c r="BS191" s="2">
        <f t="shared" si="126"/>
        <v>0</v>
      </c>
      <c r="BT191" s="2">
        <f t="shared" si="127"/>
        <v>0</v>
      </c>
    </row>
    <row r="192" spans="1:72" s="22" customFormat="1" ht="36" customHeight="1">
      <c r="A192" s="220"/>
      <c r="B192" s="223"/>
      <c r="C192" s="467"/>
      <c r="D192" s="499"/>
      <c r="E192" s="499"/>
      <c r="F192" s="499"/>
      <c r="G192" s="482" t="s">
        <v>5183</v>
      </c>
      <c r="H192" s="482"/>
      <c r="I192" s="483" t="s">
        <v>5184</v>
      </c>
      <c r="J192" s="483"/>
      <c r="K192" s="483"/>
      <c r="L192" s="483"/>
      <c r="M192" s="483"/>
      <c r="N192" s="483"/>
      <c r="O192" s="1"/>
      <c r="P192" s="1"/>
      <c r="Q192" s="1"/>
      <c r="R192" s="1"/>
      <c r="S192" s="1"/>
      <c r="T192" s="1"/>
      <c r="U192" s="1"/>
      <c r="V192" s="1"/>
      <c r="W192" s="1"/>
      <c r="X192" s="1"/>
      <c r="Y192" s="1"/>
      <c r="Z192" s="1"/>
      <c r="AA192" s="1"/>
      <c r="AB192" s="1"/>
      <c r="AC192" s="1"/>
      <c r="AD192" s="1"/>
      <c r="AE192"/>
      <c r="AG192">
        <f>IF(OR($AF$21&lt;&gt;1,$AG$21=0,$AG$21="NS",$AG$21="NA",$O$27=0,$O$27="NS",$O$27="NA",$C$143=0,$C$143="NS",$C$143="NA",CNGE_2025_M1_Secc10_Sub2!$Y77=0,CNGE_2025_M1_Secc10_Sub2!$Y77="NS",CNGE_2025_M1_Secc10_Sub2!$Y77="NA"),0,IF(COUNTA(O192:AD192)=16,0,1))</f>
        <v>0</v>
      </c>
      <c r="AH192">
        <f>IF(OR(CNGE_2025_M1_Secc10_Sub2!$Y77=0,CNGE_2025_M1_Secc10_Sub2!$Y77="NS",CNGE_2025_M1_Secc10_Sub2!$Y77="NA"),IF(COUNTA(O192:AD192)=0,0,1),0)</f>
        <v>0</v>
      </c>
      <c r="AK192" s="10">
        <f t="shared" si="95"/>
        <v>0</v>
      </c>
      <c r="AL192" s="11">
        <f t="shared" si="96"/>
        <v>0</v>
      </c>
      <c r="AM192" s="12">
        <f t="shared" si="97"/>
        <v>0</v>
      </c>
      <c r="AN192" s="13">
        <f t="shared" si="98"/>
        <v>0</v>
      </c>
      <c r="AO192" s="10">
        <f t="shared" si="99"/>
        <v>0</v>
      </c>
      <c r="AP192" s="11">
        <f t="shared" si="100"/>
        <v>0</v>
      </c>
      <c r="AQ192" s="12">
        <f t="shared" si="101"/>
        <v>0</v>
      </c>
      <c r="AR192" s="13">
        <f t="shared" si="102"/>
        <v>0</v>
      </c>
      <c r="AS192" s="10">
        <f t="shared" si="103"/>
        <v>0</v>
      </c>
      <c r="AT192" s="11">
        <f t="shared" si="104"/>
        <v>0</v>
      </c>
      <c r="AU192" s="12">
        <f t="shared" si="105"/>
        <v>0</v>
      </c>
      <c r="AV192" s="13">
        <f t="shared" si="106"/>
        <v>0</v>
      </c>
      <c r="AW192" s="10">
        <f t="shared" si="107"/>
        <v>0</v>
      </c>
      <c r="AX192" s="11">
        <f t="shared" si="108"/>
        <v>0</v>
      </c>
      <c r="AY192" s="12">
        <f t="shared" si="109"/>
        <v>0</v>
      </c>
      <c r="AZ192" s="13">
        <f t="shared" si="110"/>
        <v>0</v>
      </c>
      <c r="BA192" s="17">
        <f t="shared" si="111"/>
        <v>0</v>
      </c>
      <c r="BB192" s="16" t="str">
        <f>IF(BA192=0,"",
IF(SUM($BA$161:BA192)=1,BC192,
IF($BA$213&gt;SUM($BA$161:BA192),_xlfn.CONCAT(", ",BC192),
IF($BA$213=SUM($BA$161:BA192),_xlfn.CONCAT(" y ",BC192)))))</f>
        <v/>
      </c>
      <c r="BC192" s="482" t="s">
        <v>5183</v>
      </c>
      <c r="BD192" s="482"/>
      <c r="BE192" s="2">
        <f t="shared" si="112"/>
        <v>0</v>
      </c>
      <c r="BF192" s="2">
        <f t="shared" si="113"/>
        <v>0</v>
      </c>
      <c r="BG192" s="2">
        <f t="shared" si="114"/>
        <v>0</v>
      </c>
      <c r="BH192" s="2">
        <f t="shared" si="115"/>
        <v>0</v>
      </c>
      <c r="BI192" s="2">
        <f t="shared" si="116"/>
        <v>0</v>
      </c>
      <c r="BJ192" s="2">
        <f t="shared" si="117"/>
        <v>0</v>
      </c>
      <c r="BK192" s="2">
        <f t="shared" si="118"/>
        <v>0</v>
      </c>
      <c r="BL192" s="2">
        <f t="shared" si="119"/>
        <v>0</v>
      </c>
      <c r="BM192" s="2">
        <f t="shared" si="120"/>
        <v>0</v>
      </c>
      <c r="BN192" s="2">
        <f t="shared" si="121"/>
        <v>0</v>
      </c>
      <c r="BO192" s="2">
        <f t="shared" si="122"/>
        <v>0</v>
      </c>
      <c r="BP192" s="2">
        <f t="shared" si="123"/>
        <v>0</v>
      </c>
      <c r="BQ192" s="2">
        <f t="shared" si="124"/>
        <v>0</v>
      </c>
      <c r="BR192" s="2">
        <f t="shared" si="125"/>
        <v>0</v>
      </c>
      <c r="BS192" s="2">
        <f t="shared" si="126"/>
        <v>0</v>
      </c>
      <c r="BT192" s="2">
        <f t="shared" si="127"/>
        <v>0</v>
      </c>
    </row>
    <row r="193" spans="1:72" s="22" customFormat="1" ht="36" customHeight="1">
      <c r="A193" s="220"/>
      <c r="B193" s="223"/>
      <c r="C193" s="467"/>
      <c r="D193" s="499"/>
      <c r="E193" s="499"/>
      <c r="F193" s="499"/>
      <c r="G193" s="482" t="s">
        <v>5185</v>
      </c>
      <c r="H193" s="482"/>
      <c r="I193" s="483" t="s">
        <v>5186</v>
      </c>
      <c r="J193" s="483"/>
      <c r="K193" s="483"/>
      <c r="L193" s="483"/>
      <c r="M193" s="483"/>
      <c r="N193" s="483"/>
      <c r="O193" s="1"/>
      <c r="P193" s="1"/>
      <c r="Q193" s="1"/>
      <c r="R193" s="1"/>
      <c r="S193" s="1"/>
      <c r="T193" s="1"/>
      <c r="U193" s="1"/>
      <c r="V193" s="1"/>
      <c r="W193" s="1"/>
      <c r="X193" s="1"/>
      <c r="Y193" s="1"/>
      <c r="Z193" s="1"/>
      <c r="AA193" s="1"/>
      <c r="AB193" s="1"/>
      <c r="AC193" s="1"/>
      <c r="AD193" s="1"/>
      <c r="AE193"/>
      <c r="AG193">
        <f>IF(OR($AF$21&lt;&gt;1,$AG$21=0,$AG$21="NS",$AG$21="NA",$O$27=0,$O$27="NS",$O$27="NA",$C$143=0,$C$143="NS",$C$143="NA",CNGE_2025_M1_Secc10_Sub2!$Y78=0,CNGE_2025_M1_Secc10_Sub2!$Y78="NS",CNGE_2025_M1_Secc10_Sub2!$Y78="NA"),0,IF(COUNTA(O193:AD193)=16,0,1))</f>
        <v>0</v>
      </c>
      <c r="AH193">
        <f>IF(OR(CNGE_2025_M1_Secc10_Sub2!$Y78=0,CNGE_2025_M1_Secc10_Sub2!$Y78="NS",CNGE_2025_M1_Secc10_Sub2!$Y78="NA"),IF(COUNTA(O193:AD193)=0,0,1),0)</f>
        <v>0</v>
      </c>
      <c r="AK193" s="10">
        <f t="shared" si="95"/>
        <v>0</v>
      </c>
      <c r="AL193" s="11">
        <f t="shared" si="96"/>
        <v>0</v>
      </c>
      <c r="AM193" s="12">
        <f t="shared" si="97"/>
        <v>0</v>
      </c>
      <c r="AN193" s="13">
        <f t="shared" si="98"/>
        <v>0</v>
      </c>
      <c r="AO193" s="10">
        <f t="shared" si="99"/>
        <v>0</v>
      </c>
      <c r="AP193" s="11">
        <f t="shared" si="100"/>
        <v>0</v>
      </c>
      <c r="AQ193" s="12">
        <f t="shared" si="101"/>
        <v>0</v>
      </c>
      <c r="AR193" s="13">
        <f t="shared" si="102"/>
        <v>0</v>
      </c>
      <c r="AS193" s="10">
        <f t="shared" si="103"/>
        <v>0</v>
      </c>
      <c r="AT193" s="11">
        <f t="shared" si="104"/>
        <v>0</v>
      </c>
      <c r="AU193" s="12">
        <f t="shared" si="105"/>
        <v>0</v>
      </c>
      <c r="AV193" s="13">
        <f t="shared" si="106"/>
        <v>0</v>
      </c>
      <c r="AW193" s="10">
        <f t="shared" si="107"/>
        <v>0</v>
      </c>
      <c r="AX193" s="11">
        <f t="shared" si="108"/>
        <v>0</v>
      </c>
      <c r="AY193" s="12">
        <f t="shared" si="109"/>
        <v>0</v>
      </c>
      <c r="AZ193" s="13">
        <f t="shared" si="110"/>
        <v>0</v>
      </c>
      <c r="BA193" s="17">
        <f t="shared" si="111"/>
        <v>0</v>
      </c>
      <c r="BB193" s="16" t="str">
        <f>IF(BA193=0,"",
IF(SUM($BA$161:BA193)=1,BC193,
IF($BA$213&gt;SUM($BA$161:BA193),_xlfn.CONCAT(", ",BC193),
IF($BA$213=SUM($BA$161:BA193),_xlfn.CONCAT(" y ",BC193)))))</f>
        <v/>
      </c>
      <c r="BC193" s="482" t="s">
        <v>5185</v>
      </c>
      <c r="BD193" s="482"/>
      <c r="BE193" s="2">
        <f t="shared" si="112"/>
        <v>0</v>
      </c>
      <c r="BF193" s="2">
        <f t="shared" si="113"/>
        <v>0</v>
      </c>
      <c r="BG193" s="2">
        <f t="shared" si="114"/>
        <v>0</v>
      </c>
      <c r="BH193" s="2">
        <f t="shared" si="115"/>
        <v>0</v>
      </c>
      <c r="BI193" s="2">
        <f t="shared" si="116"/>
        <v>0</v>
      </c>
      <c r="BJ193" s="2">
        <f t="shared" si="117"/>
        <v>0</v>
      </c>
      <c r="BK193" s="2">
        <f t="shared" si="118"/>
        <v>0</v>
      </c>
      <c r="BL193" s="2">
        <f t="shared" si="119"/>
        <v>0</v>
      </c>
      <c r="BM193" s="2">
        <f t="shared" si="120"/>
        <v>0</v>
      </c>
      <c r="BN193" s="2">
        <f t="shared" si="121"/>
        <v>0</v>
      </c>
      <c r="BO193" s="2">
        <f t="shared" si="122"/>
        <v>0</v>
      </c>
      <c r="BP193" s="2">
        <f t="shared" si="123"/>
        <v>0</v>
      </c>
      <c r="BQ193" s="2">
        <f t="shared" si="124"/>
        <v>0</v>
      </c>
      <c r="BR193" s="2">
        <f t="shared" si="125"/>
        <v>0</v>
      </c>
      <c r="BS193" s="2">
        <f t="shared" si="126"/>
        <v>0</v>
      </c>
      <c r="BT193" s="2">
        <f t="shared" si="127"/>
        <v>0</v>
      </c>
    </row>
    <row r="194" spans="1:72" s="22" customFormat="1" ht="60" customHeight="1">
      <c r="A194" s="220"/>
      <c r="B194" s="223"/>
      <c r="C194" s="467"/>
      <c r="D194" s="499"/>
      <c r="E194" s="499"/>
      <c r="F194" s="499"/>
      <c r="G194" s="482" t="s">
        <v>5187</v>
      </c>
      <c r="H194" s="482"/>
      <c r="I194" s="483" t="s">
        <v>5188</v>
      </c>
      <c r="J194" s="483"/>
      <c r="K194" s="483"/>
      <c r="L194" s="483"/>
      <c r="M194" s="483"/>
      <c r="N194" s="483"/>
      <c r="O194" s="1"/>
      <c r="P194" s="1"/>
      <c r="Q194" s="1"/>
      <c r="R194" s="1"/>
      <c r="S194" s="1"/>
      <c r="T194" s="1"/>
      <c r="U194" s="1"/>
      <c r="V194" s="1"/>
      <c r="W194" s="1"/>
      <c r="X194" s="1"/>
      <c r="Y194" s="1"/>
      <c r="Z194" s="1"/>
      <c r="AA194" s="1"/>
      <c r="AB194" s="1"/>
      <c r="AC194" s="1"/>
      <c r="AD194" s="1"/>
      <c r="AE194"/>
      <c r="AG194">
        <f>IF(OR($AF$21&lt;&gt;1,$AG$21=0,$AG$21="NS",$AG$21="NA",$O$27=0,$O$27="NS",$O$27="NA",$C$143=0,$C$143="NS",$C$143="NA",CNGE_2025_M1_Secc10_Sub2!$Y79=0,CNGE_2025_M1_Secc10_Sub2!$Y79="NS",CNGE_2025_M1_Secc10_Sub2!$Y79="NA"),0,IF(COUNTA(O194:AD194)=16,0,1))</f>
        <v>0</v>
      </c>
      <c r="AH194">
        <f>IF(OR(CNGE_2025_M1_Secc10_Sub2!$Y79=0,CNGE_2025_M1_Secc10_Sub2!$Y79="NS",CNGE_2025_M1_Secc10_Sub2!$Y79="NA"),IF(COUNTA(O194:AD194)=0,0,1),0)</f>
        <v>0</v>
      </c>
      <c r="AK194" s="10">
        <f t="shared" si="95"/>
        <v>0</v>
      </c>
      <c r="AL194" s="11">
        <f t="shared" si="96"/>
        <v>0</v>
      </c>
      <c r="AM194" s="12">
        <f t="shared" si="97"/>
        <v>0</v>
      </c>
      <c r="AN194" s="13">
        <f t="shared" si="98"/>
        <v>0</v>
      </c>
      <c r="AO194" s="10">
        <f t="shared" si="99"/>
        <v>0</v>
      </c>
      <c r="AP194" s="11">
        <f t="shared" si="100"/>
        <v>0</v>
      </c>
      <c r="AQ194" s="12">
        <f t="shared" si="101"/>
        <v>0</v>
      </c>
      <c r="AR194" s="13">
        <f t="shared" si="102"/>
        <v>0</v>
      </c>
      <c r="AS194" s="10">
        <f t="shared" si="103"/>
        <v>0</v>
      </c>
      <c r="AT194" s="11">
        <f t="shared" si="104"/>
        <v>0</v>
      </c>
      <c r="AU194" s="12">
        <f t="shared" si="105"/>
        <v>0</v>
      </c>
      <c r="AV194" s="13">
        <f t="shared" si="106"/>
        <v>0</v>
      </c>
      <c r="AW194" s="10">
        <f t="shared" si="107"/>
        <v>0</v>
      </c>
      <c r="AX194" s="11">
        <f t="shared" si="108"/>
        <v>0</v>
      </c>
      <c r="AY194" s="12">
        <f t="shared" si="109"/>
        <v>0</v>
      </c>
      <c r="AZ194" s="13">
        <f t="shared" si="110"/>
        <v>0</v>
      </c>
      <c r="BA194" s="17">
        <f t="shared" si="111"/>
        <v>0</v>
      </c>
      <c r="BB194" s="16" t="str">
        <f>IF(BA194=0,"",
IF(SUM($BA$161:BA194)=1,BC194,
IF($BA$213&gt;SUM($BA$161:BA194),_xlfn.CONCAT(", ",BC194),
IF($BA$213=SUM($BA$161:BA194),_xlfn.CONCAT(" y ",BC194)))))</f>
        <v/>
      </c>
      <c r="BC194" s="482" t="s">
        <v>5187</v>
      </c>
      <c r="BD194" s="482"/>
      <c r="BE194" s="2">
        <f t="shared" si="112"/>
        <v>0</v>
      </c>
      <c r="BF194" s="2">
        <f t="shared" si="113"/>
        <v>0</v>
      </c>
      <c r="BG194" s="2">
        <f t="shared" si="114"/>
        <v>0</v>
      </c>
      <c r="BH194" s="2">
        <f t="shared" si="115"/>
        <v>0</v>
      </c>
      <c r="BI194" s="2">
        <f t="shared" si="116"/>
        <v>0</v>
      </c>
      <c r="BJ194" s="2">
        <f t="shared" si="117"/>
        <v>0</v>
      </c>
      <c r="BK194" s="2">
        <f t="shared" si="118"/>
        <v>0</v>
      </c>
      <c r="BL194" s="2">
        <f t="shared" si="119"/>
        <v>0</v>
      </c>
      <c r="BM194" s="2">
        <f t="shared" si="120"/>
        <v>0</v>
      </c>
      <c r="BN194" s="2">
        <f t="shared" si="121"/>
        <v>0</v>
      </c>
      <c r="BO194" s="2">
        <f t="shared" si="122"/>
        <v>0</v>
      </c>
      <c r="BP194" s="2">
        <f t="shared" si="123"/>
        <v>0</v>
      </c>
      <c r="BQ194" s="2">
        <f t="shared" si="124"/>
        <v>0</v>
      </c>
      <c r="BR194" s="2">
        <f t="shared" si="125"/>
        <v>0</v>
      </c>
      <c r="BS194" s="2">
        <f t="shared" si="126"/>
        <v>0</v>
      </c>
      <c r="BT194" s="2">
        <f t="shared" si="127"/>
        <v>0</v>
      </c>
    </row>
    <row r="195" spans="1:72" s="22" customFormat="1" ht="48" customHeight="1">
      <c r="A195" s="220"/>
      <c r="B195" s="223"/>
      <c r="C195" s="467"/>
      <c r="D195" s="499"/>
      <c r="E195" s="499"/>
      <c r="F195" s="499"/>
      <c r="G195" s="482" t="s">
        <v>5189</v>
      </c>
      <c r="H195" s="482"/>
      <c r="I195" s="483" t="s">
        <v>5190</v>
      </c>
      <c r="J195" s="483"/>
      <c r="K195" s="483"/>
      <c r="L195" s="483"/>
      <c r="M195" s="483"/>
      <c r="N195" s="483"/>
      <c r="O195" s="1"/>
      <c r="P195" s="1"/>
      <c r="Q195" s="1"/>
      <c r="R195" s="1"/>
      <c r="S195" s="1"/>
      <c r="T195" s="1"/>
      <c r="U195" s="1"/>
      <c r="V195" s="1"/>
      <c r="W195" s="1"/>
      <c r="X195" s="1"/>
      <c r="Y195" s="1"/>
      <c r="Z195" s="1"/>
      <c r="AA195" s="1"/>
      <c r="AB195" s="1"/>
      <c r="AC195" s="1"/>
      <c r="AD195" s="1"/>
      <c r="AE195"/>
      <c r="AG195">
        <f>IF(OR($AF$21&lt;&gt;1,$AG$21=0,$AG$21="NS",$AG$21="NA",$O$27=0,$O$27="NS",$O$27="NA",$C$143=0,$C$143="NS",$C$143="NA",CNGE_2025_M1_Secc10_Sub2!$Y80=0,CNGE_2025_M1_Secc10_Sub2!$Y80="NS",CNGE_2025_M1_Secc10_Sub2!$Y80="NA"),0,IF(COUNTA(O195:AD195)=16,0,1))</f>
        <v>0</v>
      </c>
      <c r="AH195">
        <f>IF(OR(CNGE_2025_M1_Secc10_Sub2!$Y80=0,CNGE_2025_M1_Secc10_Sub2!$Y80="NS",CNGE_2025_M1_Secc10_Sub2!$Y80="NA"),IF(COUNTA(O195:AD195)=0,0,1),0)</f>
        <v>0</v>
      </c>
      <c r="AK195" s="10">
        <f t="shared" si="95"/>
        <v>0</v>
      </c>
      <c r="AL195" s="11">
        <f t="shared" si="96"/>
        <v>0</v>
      </c>
      <c r="AM195" s="12">
        <f t="shared" si="97"/>
        <v>0</v>
      </c>
      <c r="AN195" s="13">
        <f t="shared" si="98"/>
        <v>0</v>
      </c>
      <c r="AO195" s="10">
        <f t="shared" si="99"/>
        <v>0</v>
      </c>
      <c r="AP195" s="11">
        <f t="shared" si="100"/>
        <v>0</v>
      </c>
      <c r="AQ195" s="12">
        <f t="shared" si="101"/>
        <v>0</v>
      </c>
      <c r="AR195" s="13">
        <f t="shared" si="102"/>
        <v>0</v>
      </c>
      <c r="AS195" s="10">
        <f t="shared" si="103"/>
        <v>0</v>
      </c>
      <c r="AT195" s="11">
        <f t="shared" si="104"/>
        <v>0</v>
      </c>
      <c r="AU195" s="12">
        <f t="shared" si="105"/>
        <v>0</v>
      </c>
      <c r="AV195" s="13">
        <f t="shared" si="106"/>
        <v>0</v>
      </c>
      <c r="AW195" s="10">
        <f t="shared" si="107"/>
        <v>0</v>
      </c>
      <c r="AX195" s="11">
        <f t="shared" si="108"/>
        <v>0</v>
      </c>
      <c r="AY195" s="12">
        <f t="shared" si="109"/>
        <v>0</v>
      </c>
      <c r="AZ195" s="13">
        <f t="shared" si="110"/>
        <v>0</v>
      </c>
      <c r="BA195" s="17">
        <f t="shared" si="111"/>
        <v>0</v>
      </c>
      <c r="BB195" s="16" t="str">
        <f>IF(BA195=0,"",
IF(SUM($BA$161:BA195)=1,BC195,
IF($BA$213&gt;SUM($BA$161:BA195),_xlfn.CONCAT(", ",BC195),
IF($BA$213=SUM($BA$161:BA195),_xlfn.CONCAT(" y ",BC195)))))</f>
        <v/>
      </c>
      <c r="BC195" s="482" t="s">
        <v>5189</v>
      </c>
      <c r="BD195" s="482"/>
      <c r="BE195" s="2">
        <f t="shared" si="112"/>
        <v>0</v>
      </c>
      <c r="BF195" s="2">
        <f t="shared" si="113"/>
        <v>0</v>
      </c>
      <c r="BG195" s="2">
        <f t="shared" si="114"/>
        <v>0</v>
      </c>
      <c r="BH195" s="2">
        <f t="shared" si="115"/>
        <v>0</v>
      </c>
      <c r="BI195" s="2">
        <f t="shared" si="116"/>
        <v>0</v>
      </c>
      <c r="BJ195" s="2">
        <f t="shared" si="117"/>
        <v>0</v>
      </c>
      <c r="BK195" s="2">
        <f t="shared" si="118"/>
        <v>0</v>
      </c>
      <c r="BL195" s="2">
        <f t="shared" si="119"/>
        <v>0</v>
      </c>
      <c r="BM195" s="2">
        <f t="shared" si="120"/>
        <v>0</v>
      </c>
      <c r="BN195" s="2">
        <f t="shared" si="121"/>
        <v>0</v>
      </c>
      <c r="BO195" s="2">
        <f t="shared" si="122"/>
        <v>0</v>
      </c>
      <c r="BP195" s="2">
        <f t="shared" si="123"/>
        <v>0</v>
      </c>
      <c r="BQ195" s="2">
        <f t="shared" si="124"/>
        <v>0</v>
      </c>
      <c r="BR195" s="2">
        <f t="shared" si="125"/>
        <v>0</v>
      </c>
      <c r="BS195" s="2">
        <f t="shared" si="126"/>
        <v>0</v>
      </c>
      <c r="BT195" s="2">
        <f t="shared" si="127"/>
        <v>0</v>
      </c>
    </row>
    <row r="196" spans="1:72" s="22" customFormat="1" ht="48" customHeight="1">
      <c r="A196" s="220"/>
      <c r="B196" s="223"/>
      <c r="C196" s="467"/>
      <c r="D196" s="499"/>
      <c r="E196" s="499"/>
      <c r="F196" s="499"/>
      <c r="G196" s="482" t="s">
        <v>5191</v>
      </c>
      <c r="H196" s="482"/>
      <c r="I196" s="483" t="s">
        <v>5192</v>
      </c>
      <c r="J196" s="483"/>
      <c r="K196" s="483"/>
      <c r="L196" s="483"/>
      <c r="M196" s="483"/>
      <c r="N196" s="483"/>
      <c r="O196" s="1"/>
      <c r="P196" s="1"/>
      <c r="Q196" s="1"/>
      <c r="R196" s="1"/>
      <c r="S196" s="1"/>
      <c r="T196" s="1"/>
      <c r="U196" s="1"/>
      <c r="V196" s="1"/>
      <c r="W196" s="1"/>
      <c r="X196" s="1"/>
      <c r="Y196" s="1"/>
      <c r="Z196" s="1"/>
      <c r="AA196" s="1"/>
      <c r="AB196" s="1"/>
      <c r="AC196" s="1"/>
      <c r="AD196" s="1"/>
      <c r="AE196"/>
      <c r="AG196">
        <f>IF(OR($AF$21&lt;&gt;1,$AG$21=0,$AG$21="NS",$AG$21="NA",$O$27=0,$O$27="NS",$O$27="NA",$C$143=0,$C$143="NS",$C$143="NA",CNGE_2025_M1_Secc10_Sub2!$Y81=0,CNGE_2025_M1_Secc10_Sub2!$Y81="NS",CNGE_2025_M1_Secc10_Sub2!$Y81="NA"),0,IF(COUNTA(O196:AD196)=16,0,1))</f>
        <v>0</v>
      </c>
      <c r="AH196">
        <f>IF(OR(CNGE_2025_M1_Secc10_Sub2!$Y81=0,CNGE_2025_M1_Secc10_Sub2!$Y81="NS",CNGE_2025_M1_Secc10_Sub2!$Y81="NA"),IF(COUNTA(O196:AD196)=0,0,1),0)</f>
        <v>0</v>
      </c>
      <c r="AK196" s="10">
        <f t="shared" si="95"/>
        <v>0</v>
      </c>
      <c r="AL196" s="11">
        <f t="shared" si="96"/>
        <v>0</v>
      </c>
      <c r="AM196" s="12">
        <f t="shared" si="97"/>
        <v>0</v>
      </c>
      <c r="AN196" s="13">
        <f t="shared" si="98"/>
        <v>0</v>
      </c>
      <c r="AO196" s="10">
        <f t="shared" si="99"/>
        <v>0</v>
      </c>
      <c r="AP196" s="11">
        <f t="shared" si="100"/>
        <v>0</v>
      </c>
      <c r="AQ196" s="12">
        <f t="shared" si="101"/>
        <v>0</v>
      </c>
      <c r="AR196" s="13">
        <f t="shared" si="102"/>
        <v>0</v>
      </c>
      <c r="AS196" s="10">
        <f t="shared" si="103"/>
        <v>0</v>
      </c>
      <c r="AT196" s="11">
        <f t="shared" si="104"/>
        <v>0</v>
      </c>
      <c r="AU196" s="12">
        <f t="shared" si="105"/>
        <v>0</v>
      </c>
      <c r="AV196" s="13">
        <f t="shared" si="106"/>
        <v>0</v>
      </c>
      <c r="AW196" s="10">
        <f t="shared" si="107"/>
        <v>0</v>
      </c>
      <c r="AX196" s="11">
        <f t="shared" si="108"/>
        <v>0</v>
      </c>
      <c r="AY196" s="12">
        <f t="shared" si="109"/>
        <v>0</v>
      </c>
      <c r="AZ196" s="13">
        <f t="shared" si="110"/>
        <v>0</v>
      </c>
      <c r="BA196" s="17">
        <f t="shared" si="111"/>
        <v>0</v>
      </c>
      <c r="BB196" s="16" t="str">
        <f>IF(BA196=0,"",
IF(SUM($BA$161:BA196)=1,BC196,
IF($BA$213&gt;SUM($BA$161:BA196),_xlfn.CONCAT(", ",BC196),
IF($BA$213=SUM($BA$161:BA196),_xlfn.CONCAT(" y ",BC196)))))</f>
        <v/>
      </c>
      <c r="BC196" s="482" t="s">
        <v>5191</v>
      </c>
      <c r="BD196" s="482"/>
      <c r="BE196" s="2">
        <f t="shared" si="112"/>
        <v>0</v>
      </c>
      <c r="BF196" s="2">
        <f t="shared" si="113"/>
        <v>0</v>
      </c>
      <c r="BG196" s="2">
        <f t="shared" si="114"/>
        <v>0</v>
      </c>
      <c r="BH196" s="2">
        <f t="shared" si="115"/>
        <v>0</v>
      </c>
      <c r="BI196" s="2">
        <f t="shared" si="116"/>
        <v>0</v>
      </c>
      <c r="BJ196" s="2">
        <f t="shared" si="117"/>
        <v>0</v>
      </c>
      <c r="BK196" s="2">
        <f t="shared" si="118"/>
        <v>0</v>
      </c>
      <c r="BL196" s="2">
        <f t="shared" si="119"/>
        <v>0</v>
      </c>
      <c r="BM196" s="2">
        <f t="shared" si="120"/>
        <v>0</v>
      </c>
      <c r="BN196" s="2">
        <f t="shared" si="121"/>
        <v>0</v>
      </c>
      <c r="BO196" s="2">
        <f t="shared" si="122"/>
        <v>0</v>
      </c>
      <c r="BP196" s="2">
        <f t="shared" si="123"/>
        <v>0</v>
      </c>
      <c r="BQ196" s="2">
        <f t="shared" si="124"/>
        <v>0</v>
      </c>
      <c r="BR196" s="2">
        <f t="shared" si="125"/>
        <v>0</v>
      </c>
      <c r="BS196" s="2">
        <f t="shared" si="126"/>
        <v>0</v>
      </c>
      <c r="BT196" s="2">
        <f t="shared" si="127"/>
        <v>0</v>
      </c>
    </row>
    <row r="197" spans="1:72" s="22" customFormat="1" ht="36" customHeight="1">
      <c r="A197" s="220"/>
      <c r="B197" s="223"/>
      <c r="C197" s="467"/>
      <c r="D197" s="499"/>
      <c r="E197" s="499"/>
      <c r="F197" s="499"/>
      <c r="G197" s="482" t="s">
        <v>5193</v>
      </c>
      <c r="H197" s="482"/>
      <c r="I197" s="483" t="s">
        <v>5194</v>
      </c>
      <c r="J197" s="483"/>
      <c r="K197" s="483"/>
      <c r="L197" s="483"/>
      <c r="M197" s="483"/>
      <c r="N197" s="483"/>
      <c r="O197" s="1"/>
      <c r="P197" s="1"/>
      <c r="Q197" s="1"/>
      <c r="R197" s="1"/>
      <c r="S197" s="1"/>
      <c r="T197" s="1"/>
      <c r="U197" s="1"/>
      <c r="V197" s="1"/>
      <c r="W197" s="1"/>
      <c r="X197" s="1"/>
      <c r="Y197" s="1"/>
      <c r="Z197" s="1"/>
      <c r="AA197" s="1"/>
      <c r="AB197" s="1"/>
      <c r="AC197" s="1"/>
      <c r="AD197" s="1"/>
      <c r="AE197"/>
      <c r="AG197">
        <f>IF(OR($AF$21&lt;&gt;1,$AG$21=0,$AG$21="NS",$AG$21="NA",$O$27=0,$O$27="NS",$O$27="NA",$C$143=0,$C$143="NS",$C$143="NA",CNGE_2025_M1_Secc10_Sub2!$Y82=0,CNGE_2025_M1_Secc10_Sub2!$Y82="NS",CNGE_2025_M1_Secc10_Sub2!$Y82="NA"),0,IF(COUNTA(O197:AD197)=16,0,1))</f>
        <v>0</v>
      </c>
      <c r="AH197">
        <f>IF(OR(CNGE_2025_M1_Secc10_Sub2!$Y82=0,CNGE_2025_M1_Secc10_Sub2!$Y82="NS",CNGE_2025_M1_Secc10_Sub2!$Y82="NA"),IF(COUNTA(O197:AD197)=0,0,1),0)</f>
        <v>0</v>
      </c>
      <c r="AJ197"/>
      <c r="AK197" s="10">
        <f t="shared" si="95"/>
        <v>0</v>
      </c>
      <c r="AL197" s="11">
        <f t="shared" si="96"/>
        <v>0</v>
      </c>
      <c r="AM197" s="12">
        <f t="shared" si="97"/>
        <v>0</v>
      </c>
      <c r="AN197" s="13">
        <f t="shared" si="98"/>
        <v>0</v>
      </c>
      <c r="AO197" s="10">
        <f t="shared" si="99"/>
        <v>0</v>
      </c>
      <c r="AP197" s="11">
        <f t="shared" si="100"/>
        <v>0</v>
      </c>
      <c r="AQ197" s="12">
        <f t="shared" si="101"/>
        <v>0</v>
      </c>
      <c r="AR197" s="13">
        <f t="shared" si="102"/>
        <v>0</v>
      </c>
      <c r="AS197" s="10">
        <f t="shared" si="103"/>
        <v>0</v>
      </c>
      <c r="AT197" s="11">
        <f t="shared" si="104"/>
        <v>0</v>
      </c>
      <c r="AU197" s="12">
        <f t="shared" si="105"/>
        <v>0</v>
      </c>
      <c r="AV197" s="13">
        <f t="shared" si="106"/>
        <v>0</v>
      </c>
      <c r="AW197" s="10">
        <f t="shared" si="107"/>
        <v>0</v>
      </c>
      <c r="AX197" s="11">
        <f t="shared" si="108"/>
        <v>0</v>
      </c>
      <c r="AY197" s="12">
        <f t="shared" si="109"/>
        <v>0</v>
      </c>
      <c r="AZ197" s="13">
        <f t="shared" si="110"/>
        <v>0</v>
      </c>
      <c r="BA197" s="17">
        <f t="shared" si="111"/>
        <v>0</v>
      </c>
      <c r="BB197" s="16" t="str">
        <f>IF(BA197=0,"",
IF(SUM($BA$161:BA197)=1,BC197,
IF($BA$213&gt;SUM($BA$161:BA197),_xlfn.CONCAT(", ",BC197),
IF($BA$213=SUM($BA$161:BA197),_xlfn.CONCAT(" y ",BC197)))))</f>
        <v/>
      </c>
      <c r="BC197" s="482" t="s">
        <v>5193</v>
      </c>
      <c r="BD197" s="482"/>
      <c r="BE197" s="2">
        <f t="shared" si="112"/>
        <v>0</v>
      </c>
      <c r="BF197" s="2">
        <f t="shared" si="113"/>
        <v>0</v>
      </c>
      <c r="BG197" s="2">
        <f t="shared" si="114"/>
        <v>0</v>
      </c>
      <c r="BH197" s="2">
        <f t="shared" si="115"/>
        <v>0</v>
      </c>
      <c r="BI197" s="2">
        <f t="shared" si="116"/>
        <v>0</v>
      </c>
      <c r="BJ197" s="2">
        <f t="shared" si="117"/>
        <v>0</v>
      </c>
      <c r="BK197" s="2">
        <f t="shared" si="118"/>
        <v>0</v>
      </c>
      <c r="BL197" s="2">
        <f t="shared" si="119"/>
        <v>0</v>
      </c>
      <c r="BM197" s="2">
        <f t="shared" si="120"/>
        <v>0</v>
      </c>
      <c r="BN197" s="2">
        <f t="shared" si="121"/>
        <v>0</v>
      </c>
      <c r="BO197" s="2">
        <f t="shared" si="122"/>
        <v>0</v>
      </c>
      <c r="BP197" s="2">
        <f t="shared" si="123"/>
        <v>0</v>
      </c>
      <c r="BQ197" s="2">
        <f t="shared" si="124"/>
        <v>0</v>
      </c>
      <c r="BR197" s="2">
        <f t="shared" si="125"/>
        <v>0</v>
      </c>
      <c r="BS197" s="2">
        <f t="shared" si="126"/>
        <v>0</v>
      </c>
      <c r="BT197" s="2">
        <f t="shared" si="127"/>
        <v>0</v>
      </c>
    </row>
    <row r="198" spans="1:72" s="22" customFormat="1" ht="24" customHeight="1">
      <c r="A198" s="220"/>
      <c r="B198" s="223"/>
      <c r="C198" s="467" t="s">
        <v>5195</v>
      </c>
      <c r="D198" s="499" t="s">
        <v>5196</v>
      </c>
      <c r="E198" s="499"/>
      <c r="F198" s="499"/>
      <c r="G198" s="482" t="s">
        <v>5197</v>
      </c>
      <c r="H198" s="482"/>
      <c r="I198" s="483" t="s">
        <v>5198</v>
      </c>
      <c r="J198" s="483"/>
      <c r="K198" s="483"/>
      <c r="L198" s="483"/>
      <c r="M198" s="483"/>
      <c r="N198" s="483"/>
      <c r="O198" s="1"/>
      <c r="P198" s="1"/>
      <c r="Q198" s="1"/>
      <c r="R198" s="1"/>
      <c r="S198" s="1"/>
      <c r="T198" s="1"/>
      <c r="U198" s="1"/>
      <c r="V198" s="1"/>
      <c r="W198" s="1"/>
      <c r="X198" s="1"/>
      <c r="Y198" s="1"/>
      <c r="Z198" s="1"/>
      <c r="AA198" s="1"/>
      <c r="AB198" s="1"/>
      <c r="AC198" s="1"/>
      <c r="AD198" s="1"/>
      <c r="AE198"/>
      <c r="AG198">
        <f>IF(OR($AF$21&lt;&gt;1,$AG$21=0,$AG$21="NS",$AG$21="NA",$O$27=0,$O$27="NS",$O$27="NA",$C$143=0,$C$143="NS",$C$143="NA",CNGE_2025_M1_Secc10_Sub2!$Y83=0,CNGE_2025_M1_Secc10_Sub2!$Y83="NS",CNGE_2025_M1_Secc10_Sub2!$Y83="NA"),0,IF(COUNTA(O198:AD198)=16,0,1))</f>
        <v>0</v>
      </c>
      <c r="AH198">
        <f>IF(OR(CNGE_2025_M1_Secc10_Sub2!$Y83=0,CNGE_2025_M1_Secc10_Sub2!$Y83="NS",CNGE_2025_M1_Secc10_Sub2!$Y83="NA"),IF(COUNTA(O198:AD198)=0,0,1),0)</f>
        <v>0</v>
      </c>
      <c r="AK198" s="10">
        <f t="shared" si="95"/>
        <v>0</v>
      </c>
      <c r="AL198" s="11">
        <f t="shared" si="96"/>
        <v>0</v>
      </c>
      <c r="AM198" s="12">
        <f t="shared" si="97"/>
        <v>0</v>
      </c>
      <c r="AN198" s="13">
        <f t="shared" si="98"/>
        <v>0</v>
      </c>
      <c r="AO198" s="10">
        <f t="shared" si="99"/>
        <v>0</v>
      </c>
      <c r="AP198" s="11">
        <f t="shared" si="100"/>
        <v>0</v>
      </c>
      <c r="AQ198" s="12">
        <f t="shared" si="101"/>
        <v>0</v>
      </c>
      <c r="AR198" s="13">
        <f t="shared" si="102"/>
        <v>0</v>
      </c>
      <c r="AS198" s="10">
        <f t="shared" si="103"/>
        <v>0</v>
      </c>
      <c r="AT198" s="11">
        <f t="shared" si="104"/>
        <v>0</v>
      </c>
      <c r="AU198" s="12">
        <f t="shared" si="105"/>
        <v>0</v>
      </c>
      <c r="AV198" s="13">
        <f t="shared" si="106"/>
        <v>0</v>
      </c>
      <c r="AW198" s="10">
        <f t="shared" si="107"/>
        <v>0</v>
      </c>
      <c r="AX198" s="11">
        <f t="shared" si="108"/>
        <v>0</v>
      </c>
      <c r="AY198" s="12">
        <f t="shared" si="109"/>
        <v>0</v>
      </c>
      <c r="AZ198" s="13">
        <f t="shared" si="110"/>
        <v>0</v>
      </c>
      <c r="BA198" s="17">
        <f t="shared" si="111"/>
        <v>0</v>
      </c>
      <c r="BB198" s="16" t="str">
        <f>IF(BA198=0,"",
IF(SUM($BA$161:BA198)=1,BC198,
IF($BA$213&gt;SUM($BA$161:BA198),_xlfn.CONCAT(", ",BC198),
IF($BA$213=SUM($BA$161:BA198),_xlfn.CONCAT(" y ",BC198)))))</f>
        <v/>
      </c>
      <c r="BC198" s="482" t="s">
        <v>5197</v>
      </c>
      <c r="BD198" s="482"/>
      <c r="BE198" s="2">
        <f t="shared" si="112"/>
        <v>0</v>
      </c>
      <c r="BF198" s="2">
        <f t="shared" si="113"/>
        <v>0</v>
      </c>
      <c r="BG198" s="2">
        <f t="shared" si="114"/>
        <v>0</v>
      </c>
      <c r="BH198" s="2">
        <f t="shared" si="115"/>
        <v>0</v>
      </c>
      <c r="BI198" s="2">
        <f t="shared" si="116"/>
        <v>0</v>
      </c>
      <c r="BJ198" s="2">
        <f t="shared" si="117"/>
        <v>0</v>
      </c>
      <c r="BK198" s="2">
        <f t="shared" si="118"/>
        <v>0</v>
      </c>
      <c r="BL198" s="2">
        <f t="shared" si="119"/>
        <v>0</v>
      </c>
      <c r="BM198" s="2">
        <f t="shared" si="120"/>
        <v>0</v>
      </c>
      <c r="BN198" s="2">
        <f t="shared" si="121"/>
        <v>0</v>
      </c>
      <c r="BO198" s="2">
        <f t="shared" si="122"/>
        <v>0</v>
      </c>
      <c r="BP198" s="2">
        <f t="shared" si="123"/>
        <v>0</v>
      </c>
      <c r="BQ198" s="2">
        <f t="shared" si="124"/>
        <v>0</v>
      </c>
      <c r="BR198" s="2">
        <f t="shared" si="125"/>
        <v>0</v>
      </c>
      <c r="BS198" s="2">
        <f t="shared" si="126"/>
        <v>0</v>
      </c>
      <c r="BT198" s="2">
        <f t="shared" si="127"/>
        <v>0</v>
      </c>
    </row>
    <row r="199" spans="1:72" s="22" customFormat="1" ht="36" customHeight="1">
      <c r="A199" s="220"/>
      <c r="B199" s="223"/>
      <c r="C199" s="467"/>
      <c r="D199" s="499"/>
      <c r="E199" s="499"/>
      <c r="F199" s="499"/>
      <c r="G199" s="482" t="s">
        <v>5199</v>
      </c>
      <c r="H199" s="482"/>
      <c r="I199" s="483" t="s">
        <v>5200</v>
      </c>
      <c r="J199" s="483"/>
      <c r="K199" s="483"/>
      <c r="L199" s="483"/>
      <c r="M199" s="483"/>
      <c r="N199" s="483"/>
      <c r="O199" s="1"/>
      <c r="P199" s="1"/>
      <c r="Q199" s="1"/>
      <c r="R199" s="1"/>
      <c r="S199" s="1"/>
      <c r="T199" s="1"/>
      <c r="U199" s="1"/>
      <c r="V199" s="1"/>
      <c r="W199" s="1"/>
      <c r="X199" s="1"/>
      <c r="Y199" s="1"/>
      <c r="Z199" s="1"/>
      <c r="AA199" s="1"/>
      <c r="AB199" s="1"/>
      <c r="AC199" s="1"/>
      <c r="AD199" s="1"/>
      <c r="AE199"/>
      <c r="AG199">
        <f>IF(OR($AF$21&lt;&gt;1,$AG$21=0,$AG$21="NS",$AG$21="NA",$O$27=0,$O$27="NS",$O$27="NA",$C$143=0,$C$143="NS",$C$143="NA",CNGE_2025_M1_Secc10_Sub2!$Y84=0,CNGE_2025_M1_Secc10_Sub2!$Y84="NS",CNGE_2025_M1_Secc10_Sub2!$Y84="NA"),0,IF(COUNTA(O199:AD199)=16,0,1))</f>
        <v>0</v>
      </c>
      <c r="AH199">
        <f>IF(OR(CNGE_2025_M1_Secc10_Sub2!$Y84=0,CNGE_2025_M1_Secc10_Sub2!$Y84="NS",CNGE_2025_M1_Secc10_Sub2!$Y84="NA"),IF(COUNTA(O199:AD199)=0,0,1),0)</f>
        <v>0</v>
      </c>
      <c r="AK199" s="10">
        <f t="shared" si="95"/>
        <v>0</v>
      </c>
      <c r="AL199" s="11">
        <f t="shared" si="96"/>
        <v>0</v>
      </c>
      <c r="AM199" s="12">
        <f t="shared" si="97"/>
        <v>0</v>
      </c>
      <c r="AN199" s="13">
        <f t="shared" si="98"/>
        <v>0</v>
      </c>
      <c r="AO199" s="10">
        <f t="shared" si="99"/>
        <v>0</v>
      </c>
      <c r="AP199" s="11">
        <f t="shared" si="100"/>
        <v>0</v>
      </c>
      <c r="AQ199" s="12">
        <f t="shared" si="101"/>
        <v>0</v>
      </c>
      <c r="AR199" s="13">
        <f t="shared" si="102"/>
        <v>0</v>
      </c>
      <c r="AS199" s="10">
        <f t="shared" si="103"/>
        <v>0</v>
      </c>
      <c r="AT199" s="11">
        <f t="shared" si="104"/>
        <v>0</v>
      </c>
      <c r="AU199" s="12">
        <f t="shared" si="105"/>
        <v>0</v>
      </c>
      <c r="AV199" s="13">
        <f t="shared" si="106"/>
        <v>0</v>
      </c>
      <c r="AW199" s="10">
        <f t="shared" si="107"/>
        <v>0</v>
      </c>
      <c r="AX199" s="11">
        <f t="shared" si="108"/>
        <v>0</v>
      </c>
      <c r="AY199" s="12">
        <f t="shared" si="109"/>
        <v>0</v>
      </c>
      <c r="AZ199" s="13">
        <f t="shared" si="110"/>
        <v>0</v>
      </c>
      <c r="BA199" s="17">
        <f t="shared" si="111"/>
        <v>0</v>
      </c>
      <c r="BB199" s="16" t="str">
        <f>IF(BA199=0,"",
IF(SUM($BA$161:BA199)=1,BC199,
IF($BA$213&gt;SUM($BA$161:BA199),_xlfn.CONCAT(", ",BC199),
IF($BA$213=SUM($BA$161:BA199),_xlfn.CONCAT(" y ",BC199)))))</f>
        <v/>
      </c>
      <c r="BC199" s="482" t="s">
        <v>5199</v>
      </c>
      <c r="BD199" s="482"/>
      <c r="BE199" s="2">
        <f t="shared" si="112"/>
        <v>0</v>
      </c>
      <c r="BF199" s="2">
        <f t="shared" si="113"/>
        <v>0</v>
      </c>
      <c r="BG199" s="2">
        <f t="shared" si="114"/>
        <v>0</v>
      </c>
      <c r="BH199" s="2">
        <f t="shared" si="115"/>
        <v>0</v>
      </c>
      <c r="BI199" s="2">
        <f t="shared" si="116"/>
        <v>0</v>
      </c>
      <c r="BJ199" s="2">
        <f t="shared" si="117"/>
        <v>0</v>
      </c>
      <c r="BK199" s="2">
        <f t="shared" si="118"/>
        <v>0</v>
      </c>
      <c r="BL199" s="2">
        <f t="shared" si="119"/>
        <v>0</v>
      </c>
      <c r="BM199" s="2">
        <f t="shared" si="120"/>
        <v>0</v>
      </c>
      <c r="BN199" s="2">
        <f t="shared" si="121"/>
        <v>0</v>
      </c>
      <c r="BO199" s="2">
        <f t="shared" si="122"/>
        <v>0</v>
      </c>
      <c r="BP199" s="2">
        <f t="shared" si="123"/>
        <v>0</v>
      </c>
      <c r="BQ199" s="2">
        <f t="shared" si="124"/>
        <v>0</v>
      </c>
      <c r="BR199" s="2">
        <f t="shared" si="125"/>
        <v>0</v>
      </c>
      <c r="BS199" s="2">
        <f t="shared" si="126"/>
        <v>0</v>
      </c>
      <c r="BT199" s="2">
        <f t="shared" si="127"/>
        <v>0</v>
      </c>
    </row>
    <row r="200" spans="1:72" s="22" customFormat="1" ht="48" customHeight="1">
      <c r="A200" s="220"/>
      <c r="B200" s="223"/>
      <c r="C200" s="467"/>
      <c r="D200" s="499"/>
      <c r="E200" s="499"/>
      <c r="F200" s="499"/>
      <c r="G200" s="482" t="s">
        <v>5201</v>
      </c>
      <c r="H200" s="482"/>
      <c r="I200" s="483" t="s">
        <v>5202</v>
      </c>
      <c r="J200" s="483"/>
      <c r="K200" s="483"/>
      <c r="L200" s="483"/>
      <c r="M200" s="483"/>
      <c r="N200" s="483"/>
      <c r="O200" s="1"/>
      <c r="P200" s="1"/>
      <c r="Q200" s="1"/>
      <c r="R200" s="1"/>
      <c r="S200" s="1"/>
      <c r="T200" s="1"/>
      <c r="U200" s="1"/>
      <c r="V200" s="1"/>
      <c r="W200" s="1"/>
      <c r="X200" s="1"/>
      <c r="Y200" s="1"/>
      <c r="Z200" s="1"/>
      <c r="AA200" s="1"/>
      <c r="AB200" s="1"/>
      <c r="AC200" s="1"/>
      <c r="AD200" s="1"/>
      <c r="AE200"/>
      <c r="AG200">
        <f>IF(OR($AF$21&lt;&gt;1,$AG$21=0,$AG$21="NS",$AG$21="NA",$O$27=0,$O$27="NS",$O$27="NA",$C$143=0,$C$143="NS",$C$143="NA",CNGE_2025_M1_Secc10_Sub2!$Y85=0,CNGE_2025_M1_Secc10_Sub2!$Y85="NS",CNGE_2025_M1_Secc10_Sub2!$Y85="NA"),0,IF(COUNTA(O200:AD200)=16,0,1))</f>
        <v>0</v>
      </c>
      <c r="AH200">
        <f>IF(OR(CNGE_2025_M1_Secc10_Sub2!$Y85=0,CNGE_2025_M1_Secc10_Sub2!$Y85="NS",CNGE_2025_M1_Secc10_Sub2!$Y85="NA"),IF(COUNTA(O200:AD200)=0,0,1),0)</f>
        <v>0</v>
      </c>
      <c r="AK200" s="10">
        <f t="shared" si="95"/>
        <v>0</v>
      </c>
      <c r="AL200" s="11">
        <f t="shared" si="96"/>
        <v>0</v>
      </c>
      <c r="AM200" s="12">
        <f t="shared" si="97"/>
        <v>0</v>
      </c>
      <c r="AN200" s="13">
        <f t="shared" si="98"/>
        <v>0</v>
      </c>
      <c r="AO200" s="10">
        <f t="shared" si="99"/>
        <v>0</v>
      </c>
      <c r="AP200" s="11">
        <f t="shared" si="100"/>
        <v>0</v>
      </c>
      <c r="AQ200" s="12">
        <f t="shared" si="101"/>
        <v>0</v>
      </c>
      <c r="AR200" s="13">
        <f t="shared" si="102"/>
        <v>0</v>
      </c>
      <c r="AS200" s="10">
        <f t="shared" si="103"/>
        <v>0</v>
      </c>
      <c r="AT200" s="11">
        <f t="shared" si="104"/>
        <v>0</v>
      </c>
      <c r="AU200" s="12">
        <f t="shared" si="105"/>
        <v>0</v>
      </c>
      <c r="AV200" s="13">
        <f t="shared" si="106"/>
        <v>0</v>
      </c>
      <c r="AW200" s="10">
        <f t="shared" si="107"/>
        <v>0</v>
      </c>
      <c r="AX200" s="11">
        <f t="shared" si="108"/>
        <v>0</v>
      </c>
      <c r="AY200" s="12">
        <f t="shared" si="109"/>
        <v>0</v>
      </c>
      <c r="AZ200" s="13">
        <f t="shared" si="110"/>
        <v>0</v>
      </c>
      <c r="BA200" s="17">
        <f t="shared" si="111"/>
        <v>0</v>
      </c>
      <c r="BB200" s="16" t="str">
        <f>IF(BA200=0,"",
IF(SUM($BA$161:BA200)=1,BC200,
IF($BA$213&gt;SUM($BA$161:BA200),_xlfn.CONCAT(", ",BC200),
IF($BA$213=SUM($BA$161:BA200),_xlfn.CONCAT(" y ",BC200)))))</f>
        <v/>
      </c>
      <c r="BC200" s="482" t="s">
        <v>5201</v>
      </c>
      <c r="BD200" s="482"/>
      <c r="BE200" s="2">
        <f t="shared" si="112"/>
        <v>0</v>
      </c>
      <c r="BF200" s="2">
        <f t="shared" si="113"/>
        <v>0</v>
      </c>
      <c r="BG200" s="2">
        <f t="shared" si="114"/>
        <v>0</v>
      </c>
      <c r="BH200" s="2">
        <f t="shared" si="115"/>
        <v>0</v>
      </c>
      <c r="BI200" s="2">
        <f t="shared" si="116"/>
        <v>0</v>
      </c>
      <c r="BJ200" s="2">
        <f t="shared" si="117"/>
        <v>0</v>
      </c>
      <c r="BK200" s="2">
        <f t="shared" si="118"/>
        <v>0</v>
      </c>
      <c r="BL200" s="2">
        <f t="shared" si="119"/>
        <v>0</v>
      </c>
      <c r="BM200" s="2">
        <f t="shared" si="120"/>
        <v>0</v>
      </c>
      <c r="BN200" s="2">
        <f t="shared" si="121"/>
        <v>0</v>
      </c>
      <c r="BO200" s="2">
        <f t="shared" si="122"/>
        <v>0</v>
      </c>
      <c r="BP200" s="2">
        <f t="shared" si="123"/>
        <v>0</v>
      </c>
      <c r="BQ200" s="2">
        <f t="shared" si="124"/>
        <v>0</v>
      </c>
      <c r="BR200" s="2">
        <f t="shared" si="125"/>
        <v>0</v>
      </c>
      <c r="BS200" s="2">
        <f t="shared" si="126"/>
        <v>0</v>
      </c>
      <c r="BT200" s="2">
        <f t="shared" si="127"/>
        <v>0</v>
      </c>
    </row>
    <row r="201" spans="1:72" s="22" customFormat="1" ht="24" customHeight="1">
      <c r="A201" s="220"/>
      <c r="B201" s="223"/>
      <c r="C201" s="467"/>
      <c r="D201" s="499"/>
      <c r="E201" s="499"/>
      <c r="F201" s="499"/>
      <c r="G201" s="482" t="s">
        <v>5203</v>
      </c>
      <c r="H201" s="482"/>
      <c r="I201" s="483" t="s">
        <v>5204</v>
      </c>
      <c r="J201" s="483"/>
      <c r="K201" s="483"/>
      <c r="L201" s="483"/>
      <c r="M201" s="483"/>
      <c r="N201" s="483"/>
      <c r="O201" s="1"/>
      <c r="P201" s="1"/>
      <c r="Q201" s="1"/>
      <c r="R201" s="1"/>
      <c r="S201" s="1"/>
      <c r="T201" s="1"/>
      <c r="U201" s="1"/>
      <c r="V201" s="1"/>
      <c r="W201" s="1"/>
      <c r="X201" s="1"/>
      <c r="Y201" s="1"/>
      <c r="Z201" s="1"/>
      <c r="AA201" s="1"/>
      <c r="AB201" s="1"/>
      <c r="AC201" s="1"/>
      <c r="AD201" s="1"/>
      <c r="AE201"/>
      <c r="AG201">
        <f>IF(OR($AF$21&lt;&gt;1,$AG$21=0,$AG$21="NS",$AG$21="NA",$O$27=0,$O$27="NS",$O$27="NA",$C$143=0,$C$143="NS",$C$143="NA",CNGE_2025_M1_Secc10_Sub2!$Y86=0,CNGE_2025_M1_Secc10_Sub2!$Y86="NS",CNGE_2025_M1_Secc10_Sub2!$Y86="NA"),0,IF(COUNTA(O201:AD201)=16,0,1))</f>
        <v>0</v>
      </c>
      <c r="AH201">
        <f>IF(OR(CNGE_2025_M1_Secc10_Sub2!$Y86=0,CNGE_2025_M1_Secc10_Sub2!$Y86="NS",CNGE_2025_M1_Secc10_Sub2!$Y86="NA"),IF(COUNTA(O201:AD201)=0,0,1),0)</f>
        <v>0</v>
      </c>
      <c r="AK201" s="10">
        <f t="shared" si="95"/>
        <v>0</v>
      </c>
      <c r="AL201" s="11">
        <f t="shared" si="96"/>
        <v>0</v>
      </c>
      <c r="AM201" s="12">
        <f t="shared" si="97"/>
        <v>0</v>
      </c>
      <c r="AN201" s="13">
        <f t="shared" si="98"/>
        <v>0</v>
      </c>
      <c r="AO201" s="10">
        <f t="shared" si="99"/>
        <v>0</v>
      </c>
      <c r="AP201" s="11">
        <f t="shared" si="100"/>
        <v>0</v>
      </c>
      <c r="AQ201" s="12">
        <f t="shared" si="101"/>
        <v>0</v>
      </c>
      <c r="AR201" s="13">
        <f t="shared" si="102"/>
        <v>0</v>
      </c>
      <c r="AS201" s="10">
        <f t="shared" si="103"/>
        <v>0</v>
      </c>
      <c r="AT201" s="11">
        <f t="shared" si="104"/>
        <v>0</v>
      </c>
      <c r="AU201" s="12">
        <f t="shared" si="105"/>
        <v>0</v>
      </c>
      <c r="AV201" s="13">
        <f t="shared" si="106"/>
        <v>0</v>
      </c>
      <c r="AW201" s="10">
        <f t="shared" si="107"/>
        <v>0</v>
      </c>
      <c r="AX201" s="11">
        <f t="shared" si="108"/>
        <v>0</v>
      </c>
      <c r="AY201" s="12">
        <f t="shared" si="109"/>
        <v>0</v>
      </c>
      <c r="AZ201" s="13">
        <f t="shared" si="110"/>
        <v>0</v>
      </c>
      <c r="BA201" s="17">
        <f t="shared" si="111"/>
        <v>0</v>
      </c>
      <c r="BB201" s="16" t="str">
        <f>IF(BA201=0,"",
IF(SUM($BA$161:BA201)=1,BC201,
IF($BA$213&gt;SUM($BA$161:BA201),_xlfn.CONCAT(", ",BC201),
IF($BA$213=SUM($BA$161:BA201),_xlfn.CONCAT(" y ",BC201)))))</f>
        <v/>
      </c>
      <c r="BC201" s="482" t="s">
        <v>5203</v>
      </c>
      <c r="BD201" s="482"/>
      <c r="BE201" s="2">
        <f t="shared" si="112"/>
        <v>0</v>
      </c>
      <c r="BF201" s="2">
        <f t="shared" si="113"/>
        <v>0</v>
      </c>
      <c r="BG201" s="2">
        <f t="shared" si="114"/>
        <v>0</v>
      </c>
      <c r="BH201" s="2">
        <f t="shared" si="115"/>
        <v>0</v>
      </c>
      <c r="BI201" s="2">
        <f t="shared" si="116"/>
        <v>0</v>
      </c>
      <c r="BJ201" s="2">
        <f t="shared" si="117"/>
        <v>0</v>
      </c>
      <c r="BK201" s="2">
        <f t="shared" si="118"/>
        <v>0</v>
      </c>
      <c r="BL201" s="2">
        <f t="shared" si="119"/>
        <v>0</v>
      </c>
      <c r="BM201" s="2">
        <f t="shared" si="120"/>
        <v>0</v>
      </c>
      <c r="BN201" s="2">
        <f t="shared" si="121"/>
        <v>0</v>
      </c>
      <c r="BO201" s="2">
        <f t="shared" si="122"/>
        <v>0</v>
      </c>
      <c r="BP201" s="2">
        <f t="shared" si="123"/>
        <v>0</v>
      </c>
      <c r="BQ201" s="2">
        <f t="shared" si="124"/>
        <v>0</v>
      </c>
      <c r="BR201" s="2">
        <f t="shared" si="125"/>
        <v>0</v>
      </c>
      <c r="BS201" s="2">
        <f t="shared" si="126"/>
        <v>0</v>
      </c>
      <c r="BT201" s="2">
        <f t="shared" si="127"/>
        <v>0</v>
      </c>
    </row>
    <row r="202" spans="1:72" s="22" customFormat="1" ht="36" customHeight="1">
      <c r="A202" s="220"/>
      <c r="B202" s="223"/>
      <c r="C202" s="467"/>
      <c r="D202" s="499"/>
      <c r="E202" s="499"/>
      <c r="F202" s="499"/>
      <c r="G202" s="482" t="s">
        <v>5205</v>
      </c>
      <c r="H202" s="482"/>
      <c r="I202" s="483" t="s">
        <v>5206</v>
      </c>
      <c r="J202" s="483"/>
      <c r="K202" s="483"/>
      <c r="L202" s="483"/>
      <c r="M202" s="483"/>
      <c r="N202" s="483"/>
      <c r="O202" s="1"/>
      <c r="P202" s="1"/>
      <c r="Q202" s="1"/>
      <c r="R202" s="1"/>
      <c r="S202" s="1"/>
      <c r="T202" s="1"/>
      <c r="U202" s="1"/>
      <c r="V202" s="1"/>
      <c r="W202" s="1"/>
      <c r="X202" s="1"/>
      <c r="Y202" s="1"/>
      <c r="Z202" s="1"/>
      <c r="AA202" s="1"/>
      <c r="AB202" s="1"/>
      <c r="AC202" s="1"/>
      <c r="AD202" s="1"/>
      <c r="AE202"/>
      <c r="AG202">
        <f>IF(OR($AF$21&lt;&gt;1,$AG$21=0,$AG$21="NS",$AG$21="NA",$O$27=0,$O$27="NS",$O$27="NA",$C$143=0,$C$143="NS",$C$143="NA",CNGE_2025_M1_Secc10_Sub2!$Y87=0,CNGE_2025_M1_Secc10_Sub2!$Y87="NS",CNGE_2025_M1_Secc10_Sub2!$Y87="NA"),0,IF(COUNTA(O202:AD202)=16,0,1))</f>
        <v>0</v>
      </c>
      <c r="AH202">
        <f>IF(OR(CNGE_2025_M1_Secc10_Sub2!$Y87=0,CNGE_2025_M1_Secc10_Sub2!$Y87="NS",CNGE_2025_M1_Secc10_Sub2!$Y87="NA"),IF(COUNTA(O202:AD202)=0,0,1),0)</f>
        <v>0</v>
      </c>
      <c r="AK202" s="10">
        <f t="shared" si="95"/>
        <v>0</v>
      </c>
      <c r="AL202" s="11">
        <f t="shared" si="96"/>
        <v>0</v>
      </c>
      <c r="AM202" s="12">
        <f t="shared" si="97"/>
        <v>0</v>
      </c>
      <c r="AN202" s="13">
        <f t="shared" si="98"/>
        <v>0</v>
      </c>
      <c r="AO202" s="10">
        <f t="shared" si="99"/>
        <v>0</v>
      </c>
      <c r="AP202" s="11">
        <f t="shared" si="100"/>
        <v>0</v>
      </c>
      <c r="AQ202" s="12">
        <f t="shared" si="101"/>
        <v>0</v>
      </c>
      <c r="AR202" s="13">
        <f t="shared" si="102"/>
        <v>0</v>
      </c>
      <c r="AS202" s="10">
        <f t="shared" si="103"/>
        <v>0</v>
      </c>
      <c r="AT202" s="11">
        <f t="shared" si="104"/>
        <v>0</v>
      </c>
      <c r="AU202" s="12">
        <f t="shared" si="105"/>
        <v>0</v>
      </c>
      <c r="AV202" s="13">
        <f t="shared" si="106"/>
        <v>0</v>
      </c>
      <c r="AW202" s="10">
        <f t="shared" si="107"/>
        <v>0</v>
      </c>
      <c r="AX202" s="11">
        <f t="shared" si="108"/>
        <v>0</v>
      </c>
      <c r="AY202" s="12">
        <f t="shared" si="109"/>
        <v>0</v>
      </c>
      <c r="AZ202" s="13">
        <f t="shared" si="110"/>
        <v>0</v>
      </c>
      <c r="BA202" s="17">
        <f t="shared" si="111"/>
        <v>0</v>
      </c>
      <c r="BB202" s="16" t="str">
        <f>IF(BA202=0,"",
IF(SUM($BA$161:BA202)=1,BC202,
IF($BA$213&gt;SUM($BA$161:BA202),_xlfn.CONCAT(", ",BC202),
IF($BA$213=SUM($BA$161:BA202),_xlfn.CONCAT(" y ",BC202)))))</f>
        <v/>
      </c>
      <c r="BC202" s="482" t="s">
        <v>5205</v>
      </c>
      <c r="BD202" s="482"/>
      <c r="BE202" s="2">
        <f t="shared" si="112"/>
        <v>0</v>
      </c>
      <c r="BF202" s="2">
        <f t="shared" si="113"/>
        <v>0</v>
      </c>
      <c r="BG202" s="2">
        <f t="shared" si="114"/>
        <v>0</v>
      </c>
      <c r="BH202" s="2">
        <f t="shared" si="115"/>
        <v>0</v>
      </c>
      <c r="BI202" s="2">
        <f t="shared" si="116"/>
        <v>0</v>
      </c>
      <c r="BJ202" s="2">
        <f t="shared" si="117"/>
        <v>0</v>
      </c>
      <c r="BK202" s="2">
        <f t="shared" si="118"/>
        <v>0</v>
      </c>
      <c r="BL202" s="2">
        <f t="shared" si="119"/>
        <v>0</v>
      </c>
      <c r="BM202" s="2">
        <f t="shared" si="120"/>
        <v>0</v>
      </c>
      <c r="BN202" s="2">
        <f t="shared" si="121"/>
        <v>0</v>
      </c>
      <c r="BO202" s="2">
        <f t="shared" si="122"/>
        <v>0</v>
      </c>
      <c r="BP202" s="2">
        <f t="shared" si="123"/>
        <v>0</v>
      </c>
      <c r="BQ202" s="2">
        <f t="shared" si="124"/>
        <v>0</v>
      </c>
      <c r="BR202" s="2">
        <f t="shared" si="125"/>
        <v>0</v>
      </c>
      <c r="BS202" s="2">
        <f t="shared" si="126"/>
        <v>0</v>
      </c>
      <c r="BT202" s="2">
        <f t="shared" si="127"/>
        <v>0</v>
      </c>
    </row>
    <row r="203" spans="1:72" s="22" customFormat="1" ht="36" customHeight="1">
      <c r="A203" s="220"/>
      <c r="B203" s="223"/>
      <c r="C203" s="467"/>
      <c r="D203" s="499"/>
      <c r="E203" s="499"/>
      <c r="F203" s="499"/>
      <c r="G203" s="482" t="s">
        <v>5207</v>
      </c>
      <c r="H203" s="482"/>
      <c r="I203" s="483" t="s">
        <v>5208</v>
      </c>
      <c r="J203" s="483"/>
      <c r="K203" s="483"/>
      <c r="L203" s="483"/>
      <c r="M203" s="483"/>
      <c r="N203" s="483"/>
      <c r="O203" s="1"/>
      <c r="P203" s="1"/>
      <c r="Q203" s="1"/>
      <c r="R203" s="1"/>
      <c r="S203" s="1"/>
      <c r="T203" s="1"/>
      <c r="U203" s="1"/>
      <c r="V203" s="1"/>
      <c r="W203" s="1"/>
      <c r="X203" s="1"/>
      <c r="Y203" s="1"/>
      <c r="Z203" s="1"/>
      <c r="AA203" s="1"/>
      <c r="AB203" s="1"/>
      <c r="AC203" s="1"/>
      <c r="AD203" s="1"/>
      <c r="AE203"/>
      <c r="AG203">
        <f>IF(OR($AF$21&lt;&gt;1,$AG$21=0,$AG$21="NS",$AG$21="NA",$O$27=0,$O$27="NS",$O$27="NA",$C$143=0,$C$143="NS",$C$143="NA",CNGE_2025_M1_Secc10_Sub2!$Y88=0,CNGE_2025_M1_Secc10_Sub2!$Y88="NS",CNGE_2025_M1_Secc10_Sub2!$Y88="NA"),0,IF(COUNTA(O203:AD203)=16,0,1))</f>
        <v>0</v>
      </c>
      <c r="AH203">
        <f>IF(OR(CNGE_2025_M1_Secc10_Sub2!$Y88=0,CNGE_2025_M1_Secc10_Sub2!$Y88="NS",CNGE_2025_M1_Secc10_Sub2!$Y88="NA"),IF(COUNTA(O203:AD203)=0,0,1),0)</f>
        <v>0</v>
      </c>
      <c r="AJ203"/>
      <c r="AK203" s="10">
        <f t="shared" si="95"/>
        <v>0</v>
      </c>
      <c r="AL203" s="11">
        <f t="shared" si="96"/>
        <v>0</v>
      </c>
      <c r="AM203" s="12">
        <f t="shared" si="97"/>
        <v>0</v>
      </c>
      <c r="AN203" s="13">
        <f t="shared" si="98"/>
        <v>0</v>
      </c>
      <c r="AO203" s="10">
        <f t="shared" si="99"/>
        <v>0</v>
      </c>
      <c r="AP203" s="11">
        <f t="shared" si="100"/>
        <v>0</v>
      </c>
      <c r="AQ203" s="12">
        <f t="shared" si="101"/>
        <v>0</v>
      </c>
      <c r="AR203" s="13">
        <f t="shared" si="102"/>
        <v>0</v>
      </c>
      <c r="AS203" s="10">
        <f t="shared" si="103"/>
        <v>0</v>
      </c>
      <c r="AT203" s="11">
        <f t="shared" si="104"/>
        <v>0</v>
      </c>
      <c r="AU203" s="12">
        <f t="shared" si="105"/>
        <v>0</v>
      </c>
      <c r="AV203" s="13">
        <f t="shared" si="106"/>
        <v>0</v>
      </c>
      <c r="AW203" s="10">
        <f t="shared" si="107"/>
        <v>0</v>
      </c>
      <c r="AX203" s="11">
        <f t="shared" si="108"/>
        <v>0</v>
      </c>
      <c r="AY203" s="12">
        <f t="shared" si="109"/>
        <v>0</v>
      </c>
      <c r="AZ203" s="13">
        <f t="shared" si="110"/>
        <v>0</v>
      </c>
      <c r="BA203" s="17">
        <f t="shared" si="111"/>
        <v>0</v>
      </c>
      <c r="BB203" s="16" t="str">
        <f>IF(BA203=0,"",
IF(SUM($BA$161:BA203)=1,BC203,
IF($BA$213&gt;SUM($BA$161:BA203),_xlfn.CONCAT(", ",BC203),
IF($BA$213=SUM($BA$161:BA203),_xlfn.CONCAT(" y ",BC203)))))</f>
        <v/>
      </c>
      <c r="BC203" s="482" t="s">
        <v>5207</v>
      </c>
      <c r="BD203" s="482"/>
      <c r="BE203" s="2">
        <f t="shared" si="112"/>
        <v>0</v>
      </c>
      <c r="BF203" s="2">
        <f t="shared" si="113"/>
        <v>0</v>
      </c>
      <c r="BG203" s="2">
        <f t="shared" si="114"/>
        <v>0</v>
      </c>
      <c r="BH203" s="2">
        <f t="shared" si="115"/>
        <v>0</v>
      </c>
      <c r="BI203" s="2">
        <f t="shared" si="116"/>
        <v>0</v>
      </c>
      <c r="BJ203" s="2">
        <f t="shared" si="117"/>
        <v>0</v>
      </c>
      <c r="BK203" s="2">
        <f t="shared" si="118"/>
        <v>0</v>
      </c>
      <c r="BL203" s="2">
        <f t="shared" si="119"/>
        <v>0</v>
      </c>
      <c r="BM203" s="2">
        <f t="shared" si="120"/>
        <v>0</v>
      </c>
      <c r="BN203" s="2">
        <f t="shared" si="121"/>
        <v>0</v>
      </c>
      <c r="BO203" s="2">
        <f t="shared" si="122"/>
        <v>0</v>
      </c>
      <c r="BP203" s="2">
        <f t="shared" si="123"/>
        <v>0</v>
      </c>
      <c r="BQ203" s="2">
        <f t="shared" si="124"/>
        <v>0</v>
      </c>
      <c r="BR203" s="2">
        <f t="shared" si="125"/>
        <v>0</v>
      </c>
      <c r="BS203" s="2">
        <f t="shared" si="126"/>
        <v>0</v>
      </c>
      <c r="BT203" s="2">
        <f t="shared" si="127"/>
        <v>0</v>
      </c>
    </row>
    <row r="204" spans="1:72" s="22" customFormat="1" ht="72" customHeight="1">
      <c r="A204" s="220"/>
      <c r="B204" s="223"/>
      <c r="C204" s="467" t="s">
        <v>5209</v>
      </c>
      <c r="D204" s="499" t="s">
        <v>5210</v>
      </c>
      <c r="E204" s="499"/>
      <c r="F204" s="499"/>
      <c r="G204" s="482" t="s">
        <v>5211</v>
      </c>
      <c r="H204" s="482"/>
      <c r="I204" s="483" t="s">
        <v>5212</v>
      </c>
      <c r="J204" s="483"/>
      <c r="K204" s="483"/>
      <c r="L204" s="483"/>
      <c r="M204" s="483"/>
      <c r="N204" s="483"/>
      <c r="O204" s="1"/>
      <c r="P204" s="1"/>
      <c r="Q204" s="1"/>
      <c r="R204" s="1"/>
      <c r="S204" s="1"/>
      <c r="T204" s="1"/>
      <c r="U204" s="1"/>
      <c r="V204" s="1"/>
      <c r="W204" s="1"/>
      <c r="X204" s="1"/>
      <c r="Y204" s="1"/>
      <c r="Z204" s="1"/>
      <c r="AA204" s="1"/>
      <c r="AB204" s="1"/>
      <c r="AC204" s="1"/>
      <c r="AD204" s="1"/>
      <c r="AE204"/>
      <c r="AG204">
        <f>IF(OR($AF$21&lt;&gt;1,$AG$21=0,$AG$21="NS",$AG$21="NA",$O$27=0,$O$27="NS",$O$27="NA",$C$143=0,$C$143="NS",$C$143="NA",CNGE_2025_M1_Secc10_Sub2!$Y89=0,CNGE_2025_M1_Secc10_Sub2!$Y89="NS",CNGE_2025_M1_Secc10_Sub2!$Y89="NA"),0,IF(COUNTA(O204:AD204)=16,0,1))</f>
        <v>0</v>
      </c>
      <c r="AH204">
        <f>IF(OR(CNGE_2025_M1_Secc10_Sub2!$Y89=0,CNGE_2025_M1_Secc10_Sub2!$Y89="NS",CNGE_2025_M1_Secc10_Sub2!$Y89="NA"),IF(COUNTA(O204:AD204)=0,0,1),0)</f>
        <v>0</v>
      </c>
      <c r="AK204" s="10">
        <f t="shared" si="95"/>
        <v>0</v>
      </c>
      <c r="AL204" s="11">
        <f t="shared" si="96"/>
        <v>0</v>
      </c>
      <c r="AM204" s="12">
        <f t="shared" si="97"/>
        <v>0</v>
      </c>
      <c r="AN204" s="13">
        <f t="shared" si="98"/>
        <v>0</v>
      </c>
      <c r="AO204" s="10">
        <f t="shared" si="99"/>
        <v>0</v>
      </c>
      <c r="AP204" s="11">
        <f t="shared" si="100"/>
        <v>0</v>
      </c>
      <c r="AQ204" s="12">
        <f t="shared" si="101"/>
        <v>0</v>
      </c>
      <c r="AR204" s="13">
        <f t="shared" si="102"/>
        <v>0</v>
      </c>
      <c r="AS204" s="10">
        <f t="shared" si="103"/>
        <v>0</v>
      </c>
      <c r="AT204" s="11">
        <f t="shared" si="104"/>
        <v>0</v>
      </c>
      <c r="AU204" s="12">
        <f t="shared" si="105"/>
        <v>0</v>
      </c>
      <c r="AV204" s="13">
        <f t="shared" si="106"/>
        <v>0</v>
      </c>
      <c r="AW204" s="10">
        <f t="shared" si="107"/>
        <v>0</v>
      </c>
      <c r="AX204" s="11">
        <f t="shared" si="108"/>
        <v>0</v>
      </c>
      <c r="AY204" s="12">
        <f t="shared" si="109"/>
        <v>0</v>
      </c>
      <c r="AZ204" s="13">
        <f t="shared" si="110"/>
        <v>0</v>
      </c>
      <c r="BA204" s="17">
        <f t="shared" si="111"/>
        <v>0</v>
      </c>
      <c r="BB204" s="16" t="str">
        <f>IF(BA204=0,"",
IF(SUM($BA$161:BA204)=1,BC204,
IF($BA$213&gt;SUM($BA$161:BA204),_xlfn.CONCAT(", ",BC204),
IF($BA$213=SUM($BA$161:BA204),_xlfn.CONCAT(" y ",BC204)))))</f>
        <v/>
      </c>
      <c r="BC204" s="482" t="s">
        <v>5211</v>
      </c>
      <c r="BD204" s="482"/>
      <c r="BE204" s="2">
        <f t="shared" si="112"/>
        <v>0</v>
      </c>
      <c r="BF204" s="2">
        <f t="shared" si="113"/>
        <v>0</v>
      </c>
      <c r="BG204" s="2">
        <f t="shared" si="114"/>
        <v>0</v>
      </c>
      <c r="BH204" s="2">
        <f t="shared" si="115"/>
        <v>0</v>
      </c>
      <c r="BI204" s="2">
        <f t="shared" si="116"/>
        <v>0</v>
      </c>
      <c r="BJ204" s="2">
        <f t="shared" si="117"/>
        <v>0</v>
      </c>
      <c r="BK204" s="2">
        <f t="shared" si="118"/>
        <v>0</v>
      </c>
      <c r="BL204" s="2">
        <f t="shared" si="119"/>
        <v>0</v>
      </c>
      <c r="BM204" s="2">
        <f t="shared" si="120"/>
        <v>0</v>
      </c>
      <c r="BN204" s="2">
        <f t="shared" si="121"/>
        <v>0</v>
      </c>
      <c r="BO204" s="2">
        <f t="shared" si="122"/>
        <v>0</v>
      </c>
      <c r="BP204" s="2">
        <f t="shared" si="123"/>
        <v>0</v>
      </c>
      <c r="BQ204" s="2">
        <f t="shared" si="124"/>
        <v>0</v>
      </c>
      <c r="BR204" s="2">
        <f t="shared" si="125"/>
        <v>0</v>
      </c>
      <c r="BS204" s="2">
        <f t="shared" si="126"/>
        <v>0</v>
      </c>
      <c r="BT204" s="2">
        <f t="shared" si="127"/>
        <v>0</v>
      </c>
    </row>
    <row r="205" spans="1:72" s="22" customFormat="1" ht="36" customHeight="1">
      <c r="A205" s="220"/>
      <c r="B205" s="223"/>
      <c r="C205" s="467"/>
      <c r="D205" s="499"/>
      <c r="E205" s="499"/>
      <c r="F205" s="499"/>
      <c r="G205" s="482" t="s">
        <v>5213</v>
      </c>
      <c r="H205" s="482"/>
      <c r="I205" s="483" t="s">
        <v>5214</v>
      </c>
      <c r="J205" s="483"/>
      <c r="K205" s="483"/>
      <c r="L205" s="483"/>
      <c r="M205" s="483"/>
      <c r="N205" s="483"/>
      <c r="O205" s="1"/>
      <c r="P205" s="1"/>
      <c r="Q205" s="1"/>
      <c r="R205" s="1"/>
      <c r="S205" s="1"/>
      <c r="T205" s="1"/>
      <c r="U205" s="1"/>
      <c r="V205" s="1"/>
      <c r="W205" s="1"/>
      <c r="X205" s="1"/>
      <c r="Y205" s="1"/>
      <c r="Z205" s="1"/>
      <c r="AA205" s="1"/>
      <c r="AB205" s="1"/>
      <c r="AC205" s="1"/>
      <c r="AD205" s="1"/>
      <c r="AE205"/>
      <c r="AG205">
        <f>IF(OR($AF$21&lt;&gt;1,$AG$21=0,$AG$21="NS",$AG$21="NA",$O$27=0,$O$27="NS",$O$27="NA",$C$143=0,$C$143="NS",$C$143="NA",CNGE_2025_M1_Secc10_Sub2!$Y90=0,CNGE_2025_M1_Secc10_Sub2!$Y90="NS",CNGE_2025_M1_Secc10_Sub2!$Y90="NA"),0,IF(COUNTA(O205:AD205)=16,0,1))</f>
        <v>0</v>
      </c>
      <c r="AH205">
        <f>IF(OR(CNGE_2025_M1_Secc10_Sub2!$Y90=0,CNGE_2025_M1_Secc10_Sub2!$Y90="NS",CNGE_2025_M1_Secc10_Sub2!$Y90="NA"),IF(COUNTA(O205:AD205)=0,0,1),0)</f>
        <v>0</v>
      </c>
      <c r="AK205" s="10">
        <f t="shared" si="95"/>
        <v>0</v>
      </c>
      <c r="AL205" s="11">
        <f t="shared" si="96"/>
        <v>0</v>
      </c>
      <c r="AM205" s="12">
        <f t="shared" si="97"/>
        <v>0</v>
      </c>
      <c r="AN205" s="13">
        <f t="shared" si="98"/>
        <v>0</v>
      </c>
      <c r="AO205" s="10">
        <f t="shared" si="99"/>
        <v>0</v>
      </c>
      <c r="AP205" s="11">
        <f t="shared" si="100"/>
        <v>0</v>
      </c>
      <c r="AQ205" s="12">
        <f t="shared" si="101"/>
        <v>0</v>
      </c>
      <c r="AR205" s="13">
        <f t="shared" si="102"/>
        <v>0</v>
      </c>
      <c r="AS205" s="10">
        <f t="shared" si="103"/>
        <v>0</v>
      </c>
      <c r="AT205" s="11">
        <f t="shared" si="104"/>
        <v>0</v>
      </c>
      <c r="AU205" s="12">
        <f t="shared" si="105"/>
        <v>0</v>
      </c>
      <c r="AV205" s="13">
        <f t="shared" si="106"/>
        <v>0</v>
      </c>
      <c r="AW205" s="10">
        <f t="shared" si="107"/>
        <v>0</v>
      </c>
      <c r="AX205" s="11">
        <f t="shared" si="108"/>
        <v>0</v>
      </c>
      <c r="AY205" s="12">
        <f t="shared" si="109"/>
        <v>0</v>
      </c>
      <c r="AZ205" s="13">
        <f t="shared" si="110"/>
        <v>0</v>
      </c>
      <c r="BA205" s="17">
        <f t="shared" si="111"/>
        <v>0</v>
      </c>
      <c r="BB205" s="16" t="str">
        <f>IF(BA205=0,"",
IF(SUM($BA$161:BA205)=1,BC205,
IF($BA$213&gt;SUM($BA$161:BA205),_xlfn.CONCAT(", ",BC205),
IF($BA$213=SUM($BA$161:BA205),_xlfn.CONCAT(" y ",BC205)))))</f>
        <v/>
      </c>
      <c r="BC205" s="482" t="s">
        <v>5213</v>
      </c>
      <c r="BD205" s="482"/>
      <c r="BE205" s="2">
        <f t="shared" si="112"/>
        <v>0</v>
      </c>
      <c r="BF205" s="2">
        <f t="shared" si="113"/>
        <v>0</v>
      </c>
      <c r="BG205" s="2">
        <f t="shared" si="114"/>
        <v>0</v>
      </c>
      <c r="BH205" s="2">
        <f t="shared" si="115"/>
        <v>0</v>
      </c>
      <c r="BI205" s="2">
        <f t="shared" si="116"/>
        <v>0</v>
      </c>
      <c r="BJ205" s="2">
        <f t="shared" si="117"/>
        <v>0</v>
      </c>
      <c r="BK205" s="2">
        <f t="shared" si="118"/>
        <v>0</v>
      </c>
      <c r="BL205" s="2">
        <f t="shared" si="119"/>
        <v>0</v>
      </c>
      <c r="BM205" s="2">
        <f t="shared" si="120"/>
        <v>0</v>
      </c>
      <c r="BN205" s="2">
        <f t="shared" si="121"/>
        <v>0</v>
      </c>
      <c r="BO205" s="2">
        <f t="shared" si="122"/>
        <v>0</v>
      </c>
      <c r="BP205" s="2">
        <f t="shared" si="123"/>
        <v>0</v>
      </c>
      <c r="BQ205" s="2">
        <f t="shared" si="124"/>
        <v>0</v>
      </c>
      <c r="BR205" s="2">
        <f t="shared" si="125"/>
        <v>0</v>
      </c>
      <c r="BS205" s="2">
        <f t="shared" si="126"/>
        <v>0</v>
      </c>
      <c r="BT205" s="2">
        <f t="shared" si="127"/>
        <v>0</v>
      </c>
    </row>
    <row r="206" spans="1:72" s="22" customFormat="1" ht="36" customHeight="1">
      <c r="A206" s="220"/>
      <c r="B206" s="223"/>
      <c r="C206" s="467"/>
      <c r="D206" s="499"/>
      <c r="E206" s="499"/>
      <c r="F206" s="499"/>
      <c r="G206" s="482" t="s">
        <v>5215</v>
      </c>
      <c r="H206" s="482"/>
      <c r="I206" s="483" t="s">
        <v>5216</v>
      </c>
      <c r="J206" s="483"/>
      <c r="K206" s="483"/>
      <c r="L206" s="483"/>
      <c r="M206" s="483"/>
      <c r="N206" s="483"/>
      <c r="O206" s="1"/>
      <c r="P206" s="1"/>
      <c r="Q206" s="1"/>
      <c r="R206" s="1"/>
      <c r="S206" s="1"/>
      <c r="T206" s="1"/>
      <c r="U206" s="1"/>
      <c r="V206" s="1"/>
      <c r="W206" s="1"/>
      <c r="X206" s="1"/>
      <c r="Y206" s="1"/>
      <c r="Z206" s="1"/>
      <c r="AA206" s="1"/>
      <c r="AB206" s="1"/>
      <c r="AC206" s="1"/>
      <c r="AD206" s="1"/>
      <c r="AE206"/>
      <c r="AG206">
        <f>IF(OR($AF$21&lt;&gt;1,$AG$21=0,$AG$21="NS",$AG$21="NA",$O$27=0,$O$27="NS",$O$27="NA",$C$143=0,$C$143="NS",$C$143="NA",CNGE_2025_M1_Secc10_Sub2!$Y91=0,CNGE_2025_M1_Secc10_Sub2!$Y91="NS",CNGE_2025_M1_Secc10_Sub2!$Y91="NA"),0,IF(COUNTA(O206:AD206)=16,0,1))</f>
        <v>0</v>
      </c>
      <c r="AH206">
        <f>IF(OR(CNGE_2025_M1_Secc10_Sub2!$Y91=0,CNGE_2025_M1_Secc10_Sub2!$Y91="NS",CNGE_2025_M1_Secc10_Sub2!$Y91="NA"),IF(COUNTA(O206:AD206)=0,0,1),0)</f>
        <v>0</v>
      </c>
      <c r="AK206" s="10">
        <f t="shared" si="95"/>
        <v>0</v>
      </c>
      <c r="AL206" s="11">
        <f t="shared" si="96"/>
        <v>0</v>
      </c>
      <c r="AM206" s="12">
        <f t="shared" si="97"/>
        <v>0</v>
      </c>
      <c r="AN206" s="13">
        <f t="shared" si="98"/>
        <v>0</v>
      </c>
      <c r="AO206" s="10">
        <f t="shared" si="99"/>
        <v>0</v>
      </c>
      <c r="AP206" s="11">
        <f t="shared" si="100"/>
        <v>0</v>
      </c>
      <c r="AQ206" s="12">
        <f t="shared" si="101"/>
        <v>0</v>
      </c>
      <c r="AR206" s="13">
        <f t="shared" si="102"/>
        <v>0</v>
      </c>
      <c r="AS206" s="10">
        <f t="shared" si="103"/>
        <v>0</v>
      </c>
      <c r="AT206" s="11">
        <f t="shared" si="104"/>
        <v>0</v>
      </c>
      <c r="AU206" s="12">
        <f t="shared" si="105"/>
        <v>0</v>
      </c>
      <c r="AV206" s="13">
        <f t="shared" si="106"/>
        <v>0</v>
      </c>
      <c r="AW206" s="10">
        <f t="shared" si="107"/>
        <v>0</v>
      </c>
      <c r="AX206" s="11">
        <f t="shared" si="108"/>
        <v>0</v>
      </c>
      <c r="AY206" s="12">
        <f t="shared" si="109"/>
        <v>0</v>
      </c>
      <c r="AZ206" s="13">
        <f t="shared" si="110"/>
        <v>0</v>
      </c>
      <c r="BA206" s="17">
        <f t="shared" si="111"/>
        <v>0</v>
      </c>
      <c r="BB206" s="16" t="str">
        <f>IF(BA206=0,"",
IF(SUM($BA$161:BA206)=1,BC206,
IF($BA$213&gt;SUM($BA$161:BA206),_xlfn.CONCAT(", ",BC206),
IF($BA$213=SUM($BA$161:BA206),_xlfn.CONCAT(" y ",BC206)))))</f>
        <v/>
      </c>
      <c r="BC206" s="482" t="s">
        <v>5215</v>
      </c>
      <c r="BD206" s="482"/>
      <c r="BE206" s="2">
        <f t="shared" si="112"/>
        <v>0</v>
      </c>
      <c r="BF206" s="2">
        <f t="shared" si="113"/>
        <v>0</v>
      </c>
      <c r="BG206" s="2">
        <f t="shared" si="114"/>
        <v>0</v>
      </c>
      <c r="BH206" s="2">
        <f t="shared" si="115"/>
        <v>0</v>
      </c>
      <c r="BI206" s="2">
        <f t="shared" si="116"/>
        <v>0</v>
      </c>
      <c r="BJ206" s="2">
        <f t="shared" si="117"/>
        <v>0</v>
      </c>
      <c r="BK206" s="2">
        <f t="shared" si="118"/>
        <v>0</v>
      </c>
      <c r="BL206" s="2">
        <f t="shared" si="119"/>
        <v>0</v>
      </c>
      <c r="BM206" s="2">
        <f t="shared" si="120"/>
        <v>0</v>
      </c>
      <c r="BN206" s="2">
        <f t="shared" si="121"/>
        <v>0</v>
      </c>
      <c r="BO206" s="2">
        <f t="shared" si="122"/>
        <v>0</v>
      </c>
      <c r="BP206" s="2">
        <f t="shared" si="123"/>
        <v>0</v>
      </c>
      <c r="BQ206" s="2">
        <f t="shared" si="124"/>
        <v>0</v>
      </c>
      <c r="BR206" s="2">
        <f t="shared" si="125"/>
        <v>0</v>
      </c>
      <c r="BS206" s="2">
        <f t="shared" si="126"/>
        <v>0</v>
      </c>
      <c r="BT206" s="2">
        <f t="shared" si="127"/>
        <v>0</v>
      </c>
    </row>
    <row r="207" spans="1:72" s="22" customFormat="1" ht="72" customHeight="1">
      <c r="A207" s="220"/>
      <c r="B207" s="223"/>
      <c r="C207" s="467"/>
      <c r="D207" s="499"/>
      <c r="E207" s="499"/>
      <c r="F207" s="499"/>
      <c r="G207" s="482" t="s">
        <v>5217</v>
      </c>
      <c r="H207" s="482"/>
      <c r="I207" s="483" t="s">
        <v>5218</v>
      </c>
      <c r="J207" s="483"/>
      <c r="K207" s="483"/>
      <c r="L207" s="483"/>
      <c r="M207" s="483"/>
      <c r="N207" s="483"/>
      <c r="O207" s="1"/>
      <c r="P207" s="1"/>
      <c r="Q207" s="1"/>
      <c r="R207" s="1"/>
      <c r="S207" s="1"/>
      <c r="T207" s="1"/>
      <c r="U207" s="1"/>
      <c r="V207" s="1"/>
      <c r="W207" s="1"/>
      <c r="X207" s="1"/>
      <c r="Y207" s="1"/>
      <c r="Z207" s="1"/>
      <c r="AA207" s="1"/>
      <c r="AB207" s="1"/>
      <c r="AC207" s="1"/>
      <c r="AD207" s="1"/>
      <c r="AE207"/>
      <c r="AG207">
        <f>IF(OR($AF$21&lt;&gt;1,$AG$21=0,$AG$21="NS",$AG$21="NA",$O$27=0,$O$27="NS",$O$27="NA",$C$143=0,$C$143="NS",$C$143="NA",CNGE_2025_M1_Secc10_Sub2!$Y92=0,CNGE_2025_M1_Secc10_Sub2!$Y92="NS",CNGE_2025_M1_Secc10_Sub2!$Y92="NA"),0,IF(COUNTA(O207:AD207)=16,0,1))</f>
        <v>0</v>
      </c>
      <c r="AH207">
        <f>IF(OR(CNGE_2025_M1_Secc10_Sub2!$Y92=0,CNGE_2025_M1_Secc10_Sub2!$Y92="NS",CNGE_2025_M1_Secc10_Sub2!$Y92="NA"),IF(COUNTA(O207:AD207)=0,0,1),0)</f>
        <v>0</v>
      </c>
      <c r="AK207" s="10">
        <f t="shared" si="95"/>
        <v>0</v>
      </c>
      <c r="AL207" s="11">
        <f t="shared" si="96"/>
        <v>0</v>
      </c>
      <c r="AM207" s="12">
        <f t="shared" si="97"/>
        <v>0</v>
      </c>
      <c r="AN207" s="13">
        <f t="shared" si="98"/>
        <v>0</v>
      </c>
      <c r="AO207" s="10">
        <f t="shared" si="99"/>
        <v>0</v>
      </c>
      <c r="AP207" s="11">
        <f t="shared" si="100"/>
        <v>0</v>
      </c>
      <c r="AQ207" s="12">
        <f t="shared" si="101"/>
        <v>0</v>
      </c>
      <c r="AR207" s="13">
        <f t="shared" si="102"/>
        <v>0</v>
      </c>
      <c r="AS207" s="10">
        <f t="shared" si="103"/>
        <v>0</v>
      </c>
      <c r="AT207" s="11">
        <f t="shared" si="104"/>
        <v>0</v>
      </c>
      <c r="AU207" s="12">
        <f t="shared" si="105"/>
        <v>0</v>
      </c>
      <c r="AV207" s="13">
        <f t="shared" si="106"/>
        <v>0</v>
      </c>
      <c r="AW207" s="10">
        <f t="shared" si="107"/>
        <v>0</v>
      </c>
      <c r="AX207" s="11">
        <f t="shared" si="108"/>
        <v>0</v>
      </c>
      <c r="AY207" s="12">
        <f t="shared" si="109"/>
        <v>0</v>
      </c>
      <c r="AZ207" s="13">
        <f t="shared" si="110"/>
        <v>0</v>
      </c>
      <c r="BA207" s="17">
        <f t="shared" si="111"/>
        <v>0</v>
      </c>
      <c r="BB207" s="16" t="str">
        <f>IF(BA207=0,"",
IF(SUM($BA$161:BA207)=1,BC207,
IF($BA$213&gt;SUM($BA$161:BA207),_xlfn.CONCAT(", ",BC207),
IF($BA$213=SUM($BA$161:BA207),_xlfn.CONCAT(" y ",BC207)))))</f>
        <v/>
      </c>
      <c r="BC207" s="482" t="s">
        <v>5217</v>
      </c>
      <c r="BD207" s="482"/>
      <c r="BE207" s="2">
        <f t="shared" si="112"/>
        <v>0</v>
      </c>
      <c r="BF207" s="2">
        <f t="shared" si="113"/>
        <v>0</v>
      </c>
      <c r="BG207" s="2">
        <f t="shared" si="114"/>
        <v>0</v>
      </c>
      <c r="BH207" s="2">
        <f t="shared" si="115"/>
        <v>0</v>
      </c>
      <c r="BI207" s="2">
        <f t="shared" si="116"/>
        <v>0</v>
      </c>
      <c r="BJ207" s="2">
        <f t="shared" si="117"/>
        <v>0</v>
      </c>
      <c r="BK207" s="2">
        <f t="shared" si="118"/>
        <v>0</v>
      </c>
      <c r="BL207" s="2">
        <f t="shared" si="119"/>
        <v>0</v>
      </c>
      <c r="BM207" s="2">
        <f t="shared" si="120"/>
        <v>0</v>
      </c>
      <c r="BN207" s="2">
        <f t="shared" si="121"/>
        <v>0</v>
      </c>
      <c r="BO207" s="2">
        <f t="shared" si="122"/>
        <v>0</v>
      </c>
      <c r="BP207" s="2">
        <f t="shared" si="123"/>
        <v>0</v>
      </c>
      <c r="BQ207" s="2">
        <f t="shared" si="124"/>
        <v>0</v>
      </c>
      <c r="BR207" s="2">
        <f t="shared" si="125"/>
        <v>0</v>
      </c>
      <c r="BS207" s="2">
        <f t="shared" si="126"/>
        <v>0</v>
      </c>
      <c r="BT207" s="2">
        <f t="shared" si="127"/>
        <v>0</v>
      </c>
    </row>
    <row r="208" spans="1:72" s="22" customFormat="1" ht="60" customHeight="1">
      <c r="A208" s="220"/>
      <c r="B208" s="223"/>
      <c r="C208" s="467"/>
      <c r="D208" s="499"/>
      <c r="E208" s="499"/>
      <c r="F208" s="499"/>
      <c r="G208" s="482" t="s">
        <v>5219</v>
      </c>
      <c r="H208" s="482"/>
      <c r="I208" s="483" t="s">
        <v>5220</v>
      </c>
      <c r="J208" s="483"/>
      <c r="K208" s="483"/>
      <c r="L208" s="483"/>
      <c r="M208" s="483"/>
      <c r="N208" s="483"/>
      <c r="O208" s="1"/>
      <c r="P208" s="1"/>
      <c r="Q208" s="1"/>
      <c r="R208" s="1"/>
      <c r="S208" s="1"/>
      <c r="T208" s="1"/>
      <c r="U208" s="1"/>
      <c r="V208" s="1"/>
      <c r="W208" s="1"/>
      <c r="X208" s="1"/>
      <c r="Y208" s="1"/>
      <c r="Z208" s="1"/>
      <c r="AA208" s="1"/>
      <c r="AB208" s="1"/>
      <c r="AC208" s="1"/>
      <c r="AD208" s="1"/>
      <c r="AE208"/>
      <c r="AG208">
        <f>IF(OR($AF$21&lt;&gt;1,$AG$21=0,$AG$21="NS",$AG$21="NA",$O$27=0,$O$27="NS",$O$27="NA",$C$143=0,$C$143="NS",$C$143="NA",CNGE_2025_M1_Secc10_Sub2!$Y93=0,CNGE_2025_M1_Secc10_Sub2!$Y93="NS",CNGE_2025_M1_Secc10_Sub2!$Y93="NA"),0,IF(COUNTA(O208:AD208)=16,0,1))</f>
        <v>0</v>
      </c>
      <c r="AH208">
        <f>IF(OR(CNGE_2025_M1_Secc10_Sub2!$Y93=0,CNGE_2025_M1_Secc10_Sub2!$Y93="NS",CNGE_2025_M1_Secc10_Sub2!$Y93="NA"),IF(COUNTA(O208:AD208)=0,0,1),0)</f>
        <v>0</v>
      </c>
      <c r="AK208" s="10">
        <f t="shared" si="95"/>
        <v>0</v>
      </c>
      <c r="AL208" s="11">
        <f t="shared" si="96"/>
        <v>0</v>
      </c>
      <c r="AM208" s="12">
        <f t="shared" si="97"/>
        <v>0</v>
      </c>
      <c r="AN208" s="13">
        <f t="shared" si="98"/>
        <v>0</v>
      </c>
      <c r="AO208" s="10">
        <f t="shared" si="99"/>
        <v>0</v>
      </c>
      <c r="AP208" s="11">
        <f t="shared" si="100"/>
        <v>0</v>
      </c>
      <c r="AQ208" s="12">
        <f t="shared" si="101"/>
        <v>0</v>
      </c>
      <c r="AR208" s="13">
        <f t="shared" si="102"/>
        <v>0</v>
      </c>
      <c r="AS208" s="10">
        <f t="shared" si="103"/>
        <v>0</v>
      </c>
      <c r="AT208" s="11">
        <f t="shared" si="104"/>
        <v>0</v>
      </c>
      <c r="AU208" s="12">
        <f t="shared" si="105"/>
        <v>0</v>
      </c>
      <c r="AV208" s="13">
        <f t="shared" si="106"/>
        <v>0</v>
      </c>
      <c r="AW208" s="10">
        <f t="shared" si="107"/>
        <v>0</v>
      </c>
      <c r="AX208" s="11">
        <f t="shared" si="108"/>
        <v>0</v>
      </c>
      <c r="AY208" s="12">
        <f t="shared" si="109"/>
        <v>0</v>
      </c>
      <c r="AZ208" s="13">
        <f t="shared" si="110"/>
        <v>0</v>
      </c>
      <c r="BA208" s="17">
        <f t="shared" si="111"/>
        <v>0</v>
      </c>
      <c r="BB208" s="16" t="str">
        <f>IF(BA208=0,"",
IF(SUM($BA$161:BA208)=1,BC208,
IF($BA$213&gt;SUM($BA$161:BA208),_xlfn.CONCAT(", ",BC208),
IF($BA$213=SUM($BA$161:BA208),_xlfn.CONCAT(" y ",BC208)))))</f>
        <v/>
      </c>
      <c r="BC208" s="482" t="s">
        <v>5219</v>
      </c>
      <c r="BD208" s="482"/>
      <c r="BE208" s="2">
        <f t="shared" si="112"/>
        <v>0</v>
      </c>
      <c r="BF208" s="2">
        <f t="shared" si="113"/>
        <v>0</v>
      </c>
      <c r="BG208" s="2">
        <f t="shared" si="114"/>
        <v>0</v>
      </c>
      <c r="BH208" s="2">
        <f t="shared" si="115"/>
        <v>0</v>
      </c>
      <c r="BI208" s="2">
        <f t="shared" si="116"/>
        <v>0</v>
      </c>
      <c r="BJ208" s="2">
        <f t="shared" si="117"/>
        <v>0</v>
      </c>
      <c r="BK208" s="2">
        <f t="shared" si="118"/>
        <v>0</v>
      </c>
      <c r="BL208" s="2">
        <f t="shared" si="119"/>
        <v>0</v>
      </c>
      <c r="BM208" s="2">
        <f t="shared" si="120"/>
        <v>0</v>
      </c>
      <c r="BN208" s="2">
        <f t="shared" si="121"/>
        <v>0</v>
      </c>
      <c r="BO208" s="2">
        <f t="shared" si="122"/>
        <v>0</v>
      </c>
      <c r="BP208" s="2">
        <f t="shared" si="123"/>
        <v>0</v>
      </c>
      <c r="BQ208" s="2">
        <f t="shared" si="124"/>
        <v>0</v>
      </c>
      <c r="BR208" s="2">
        <f t="shared" si="125"/>
        <v>0</v>
      </c>
      <c r="BS208" s="2">
        <f t="shared" si="126"/>
        <v>0</v>
      </c>
      <c r="BT208" s="2">
        <f t="shared" si="127"/>
        <v>0</v>
      </c>
    </row>
    <row r="209" spans="1:89" s="22" customFormat="1" ht="36" customHeight="1">
      <c r="A209" s="220"/>
      <c r="B209" s="223"/>
      <c r="C209" s="467"/>
      <c r="D209" s="499"/>
      <c r="E209" s="499"/>
      <c r="F209" s="499"/>
      <c r="G209" s="482" t="s">
        <v>5221</v>
      </c>
      <c r="H209" s="482"/>
      <c r="I209" s="483" t="s">
        <v>5222</v>
      </c>
      <c r="J209" s="483"/>
      <c r="K209" s="483"/>
      <c r="L209" s="483"/>
      <c r="M209" s="483"/>
      <c r="N209" s="483"/>
      <c r="O209" s="1"/>
      <c r="P209" s="1"/>
      <c r="Q209" s="1"/>
      <c r="R209" s="1"/>
      <c r="S209" s="1"/>
      <c r="T209" s="1"/>
      <c r="U209" s="1"/>
      <c r="V209" s="1"/>
      <c r="W209" s="1"/>
      <c r="X209" s="1"/>
      <c r="Y209" s="1"/>
      <c r="Z209" s="1"/>
      <c r="AA209" s="1"/>
      <c r="AB209" s="1"/>
      <c r="AC209" s="1"/>
      <c r="AD209" s="1"/>
      <c r="AE209"/>
      <c r="AG209">
        <f>IF(OR($AF$21&lt;&gt;1,$AG$21=0,$AG$21="NS",$AG$21="NA",$O$27=0,$O$27="NS",$O$27="NA",$C$143=0,$C$143="NS",$C$143="NA",CNGE_2025_M1_Secc10_Sub2!$Y94=0,CNGE_2025_M1_Secc10_Sub2!$Y94="NS",CNGE_2025_M1_Secc10_Sub2!$Y94="NA"),0,IF(COUNTA(O209:AD209)=16,0,1))</f>
        <v>0</v>
      </c>
      <c r="AH209">
        <f>IF(OR(CNGE_2025_M1_Secc10_Sub2!$Y94=0,CNGE_2025_M1_Secc10_Sub2!$Y94="NS",CNGE_2025_M1_Secc10_Sub2!$Y94="NA"),IF(COUNTA(O209:AD209)=0,0,1),0)</f>
        <v>0</v>
      </c>
      <c r="AK209" s="10">
        <f t="shared" si="95"/>
        <v>0</v>
      </c>
      <c r="AL209" s="11">
        <f t="shared" si="96"/>
        <v>0</v>
      </c>
      <c r="AM209" s="12">
        <f t="shared" si="97"/>
        <v>0</v>
      </c>
      <c r="AN209" s="13">
        <f t="shared" si="98"/>
        <v>0</v>
      </c>
      <c r="AO209" s="10">
        <f t="shared" si="99"/>
        <v>0</v>
      </c>
      <c r="AP209" s="11">
        <f t="shared" si="100"/>
        <v>0</v>
      </c>
      <c r="AQ209" s="12">
        <f t="shared" si="101"/>
        <v>0</v>
      </c>
      <c r="AR209" s="13">
        <f t="shared" si="102"/>
        <v>0</v>
      </c>
      <c r="AS209" s="10">
        <f t="shared" si="103"/>
        <v>0</v>
      </c>
      <c r="AT209" s="11">
        <f t="shared" si="104"/>
        <v>0</v>
      </c>
      <c r="AU209" s="12">
        <f t="shared" si="105"/>
        <v>0</v>
      </c>
      <c r="AV209" s="13">
        <f t="shared" si="106"/>
        <v>0</v>
      </c>
      <c r="AW209" s="10">
        <f t="shared" si="107"/>
        <v>0</v>
      </c>
      <c r="AX209" s="11">
        <f t="shared" si="108"/>
        <v>0</v>
      </c>
      <c r="AY209" s="12">
        <f t="shared" si="109"/>
        <v>0</v>
      </c>
      <c r="AZ209" s="13">
        <f t="shared" si="110"/>
        <v>0</v>
      </c>
      <c r="BA209" s="17">
        <f t="shared" si="111"/>
        <v>0</v>
      </c>
      <c r="BB209" s="16" t="str">
        <f>IF(BA209=0,"",
IF(SUM($BA$161:BA209)=1,BC209,
IF($BA$213&gt;SUM($BA$161:BA209),_xlfn.CONCAT(", ",BC209),
IF($BA$213=SUM($BA$161:BA209),_xlfn.CONCAT(" y ",BC209)))))</f>
        <v/>
      </c>
      <c r="BC209" s="482" t="s">
        <v>5221</v>
      </c>
      <c r="BD209" s="482"/>
      <c r="BE209" s="2">
        <f t="shared" si="112"/>
        <v>0</v>
      </c>
      <c r="BF209" s="2">
        <f t="shared" si="113"/>
        <v>0</v>
      </c>
      <c r="BG209" s="2">
        <f t="shared" si="114"/>
        <v>0</v>
      </c>
      <c r="BH209" s="2">
        <f t="shared" si="115"/>
        <v>0</v>
      </c>
      <c r="BI209" s="2">
        <f t="shared" si="116"/>
        <v>0</v>
      </c>
      <c r="BJ209" s="2">
        <f t="shared" si="117"/>
        <v>0</v>
      </c>
      <c r="BK209" s="2">
        <f t="shared" si="118"/>
        <v>0</v>
      </c>
      <c r="BL209" s="2">
        <f t="shared" si="119"/>
        <v>0</v>
      </c>
      <c r="BM209" s="2">
        <f t="shared" si="120"/>
        <v>0</v>
      </c>
      <c r="BN209" s="2">
        <f t="shared" si="121"/>
        <v>0</v>
      </c>
      <c r="BO209" s="2">
        <f t="shared" si="122"/>
        <v>0</v>
      </c>
      <c r="BP209" s="2">
        <f t="shared" si="123"/>
        <v>0</v>
      </c>
      <c r="BQ209" s="2">
        <f t="shared" si="124"/>
        <v>0</v>
      </c>
      <c r="BR209" s="2">
        <f t="shared" si="125"/>
        <v>0</v>
      </c>
      <c r="BS209" s="2">
        <f t="shared" si="126"/>
        <v>0</v>
      </c>
      <c r="BT209" s="2">
        <f t="shared" si="127"/>
        <v>0</v>
      </c>
    </row>
    <row r="210" spans="1:89" s="22" customFormat="1" ht="36" customHeight="1">
      <c r="A210" s="220"/>
      <c r="B210" s="223"/>
      <c r="C210" s="467"/>
      <c r="D210" s="499"/>
      <c r="E210" s="499"/>
      <c r="F210" s="499"/>
      <c r="G210" s="484" t="s">
        <v>5223</v>
      </c>
      <c r="H210" s="484"/>
      <c r="I210" s="483" t="s">
        <v>5224</v>
      </c>
      <c r="J210" s="483"/>
      <c r="K210" s="483"/>
      <c r="L210" s="483"/>
      <c r="M210" s="483"/>
      <c r="N210" s="483"/>
      <c r="O210" s="1"/>
      <c r="P210" s="1"/>
      <c r="Q210" s="1"/>
      <c r="R210" s="1"/>
      <c r="S210" s="1"/>
      <c r="T210" s="1"/>
      <c r="U210" s="1"/>
      <c r="V210" s="1"/>
      <c r="W210" s="1"/>
      <c r="X210" s="1"/>
      <c r="Y210" s="1"/>
      <c r="Z210" s="1"/>
      <c r="AA210" s="1"/>
      <c r="AB210" s="1"/>
      <c r="AC210" s="1"/>
      <c r="AD210" s="1"/>
      <c r="AE210"/>
      <c r="AG210">
        <f>IF(OR($AF$21&lt;&gt;1,$AG$21=0,$AG$21="NS",$AG$21="NA",$O$27=0,$O$27="NS",$O$27="NA",$C$143=0,$C$143="NS",$C$143="NA",CNGE_2025_M1_Secc10_Sub2!$Y95=0,CNGE_2025_M1_Secc10_Sub2!$Y95="NS",CNGE_2025_M1_Secc10_Sub2!$Y95="NA"),0,IF(COUNTA(O210:AD210)=16,0,1))</f>
        <v>0</v>
      </c>
      <c r="AH210">
        <f>IF(OR(CNGE_2025_M1_Secc10_Sub2!$Y95=0,CNGE_2025_M1_Secc10_Sub2!$Y95="NS",CNGE_2025_M1_Secc10_Sub2!$Y95="NA"),IF(COUNTA(O210:AD210)=0,0,1),0)</f>
        <v>0</v>
      </c>
      <c r="AJ210"/>
      <c r="AK210" s="10">
        <f t="shared" si="95"/>
        <v>0</v>
      </c>
      <c r="AL210" s="11">
        <f t="shared" si="96"/>
        <v>0</v>
      </c>
      <c r="AM210" s="12">
        <f t="shared" si="97"/>
        <v>0</v>
      </c>
      <c r="AN210" s="13">
        <f t="shared" si="98"/>
        <v>0</v>
      </c>
      <c r="AO210" s="10">
        <f t="shared" si="99"/>
        <v>0</v>
      </c>
      <c r="AP210" s="11">
        <f t="shared" si="100"/>
        <v>0</v>
      </c>
      <c r="AQ210" s="12">
        <f t="shared" si="101"/>
        <v>0</v>
      </c>
      <c r="AR210" s="13">
        <f t="shared" si="102"/>
        <v>0</v>
      </c>
      <c r="AS210" s="10">
        <f t="shared" si="103"/>
        <v>0</v>
      </c>
      <c r="AT210" s="11">
        <f t="shared" si="104"/>
        <v>0</v>
      </c>
      <c r="AU210" s="12">
        <f t="shared" si="105"/>
        <v>0</v>
      </c>
      <c r="AV210" s="13">
        <f t="shared" si="106"/>
        <v>0</v>
      </c>
      <c r="AW210" s="10">
        <f t="shared" si="107"/>
        <v>0</v>
      </c>
      <c r="AX210" s="11">
        <f t="shared" si="108"/>
        <v>0</v>
      </c>
      <c r="AY210" s="12">
        <f t="shared" si="109"/>
        <v>0</v>
      </c>
      <c r="AZ210" s="13">
        <f t="shared" si="110"/>
        <v>0</v>
      </c>
      <c r="BA210" s="17">
        <f t="shared" si="111"/>
        <v>0</v>
      </c>
      <c r="BB210" s="16" t="str">
        <f>IF(BA210=0,"",
IF(SUM($BA$161:BA210)=1,BC210,
IF($BA$213&gt;SUM($BA$161:BA210),_xlfn.CONCAT(", ",BC210),
IF($BA$213=SUM($BA$161:BA210),_xlfn.CONCAT(" y ",BC210)))))</f>
        <v/>
      </c>
      <c r="BC210" s="484" t="s">
        <v>5223</v>
      </c>
      <c r="BD210" s="484"/>
      <c r="BE210" s="2">
        <f t="shared" si="112"/>
        <v>0</v>
      </c>
      <c r="BF210" s="2">
        <f t="shared" si="113"/>
        <v>0</v>
      </c>
      <c r="BG210" s="2">
        <f t="shared" si="114"/>
        <v>0</v>
      </c>
      <c r="BH210" s="2">
        <f t="shared" si="115"/>
        <v>0</v>
      </c>
      <c r="BI210" s="2">
        <f t="shared" si="116"/>
        <v>0</v>
      </c>
      <c r="BJ210" s="2">
        <f t="shared" si="117"/>
        <v>0</v>
      </c>
      <c r="BK210" s="2">
        <f t="shared" si="118"/>
        <v>0</v>
      </c>
      <c r="BL210" s="2">
        <f t="shared" si="119"/>
        <v>0</v>
      </c>
      <c r="BM210" s="2">
        <f t="shared" si="120"/>
        <v>0</v>
      </c>
      <c r="BN210" s="2">
        <f t="shared" si="121"/>
        <v>0</v>
      </c>
      <c r="BO210" s="2">
        <f t="shared" si="122"/>
        <v>0</v>
      </c>
      <c r="BP210" s="2">
        <f t="shared" si="123"/>
        <v>0</v>
      </c>
      <c r="BQ210" s="2">
        <f t="shared" si="124"/>
        <v>0</v>
      </c>
      <c r="BR210" s="2">
        <f t="shared" si="125"/>
        <v>0</v>
      </c>
      <c r="BS210" s="2">
        <f t="shared" si="126"/>
        <v>0</v>
      </c>
      <c r="BT210" s="2">
        <f t="shared" si="127"/>
        <v>0</v>
      </c>
    </row>
    <row r="211" spans="1:89" s="22" customFormat="1" ht="24" customHeight="1">
      <c r="A211" s="220"/>
      <c r="B211" s="223"/>
      <c r="C211" s="237" t="s">
        <v>5225</v>
      </c>
      <c r="D211" s="501" t="s">
        <v>5356</v>
      </c>
      <c r="E211" s="501"/>
      <c r="F211" s="501"/>
      <c r="G211" s="482" t="s">
        <v>5227</v>
      </c>
      <c r="H211" s="482"/>
      <c r="I211" s="483" t="s">
        <v>5228</v>
      </c>
      <c r="J211" s="483"/>
      <c r="K211" s="483"/>
      <c r="L211" s="483"/>
      <c r="M211" s="483"/>
      <c r="N211" s="483"/>
      <c r="O211" s="1"/>
      <c r="P211" s="1"/>
      <c r="Q211" s="1"/>
      <c r="R211" s="1"/>
      <c r="S211" s="1"/>
      <c r="T211" s="1"/>
      <c r="U211" s="1"/>
      <c r="V211" s="1"/>
      <c r="W211" s="1"/>
      <c r="X211" s="1"/>
      <c r="Y211" s="1"/>
      <c r="Z211" s="1"/>
      <c r="AA211" s="1"/>
      <c r="AB211" s="1"/>
      <c r="AC211" s="1"/>
      <c r="AD211" s="1"/>
      <c r="AE211"/>
      <c r="AG211">
        <f>IF(OR($AF$21&lt;&gt;1,$AG$21=0,$AG$21="NS",$AG$21="NA",$O$27=0,$O$27="NS",$O$27="NA",$C$143=0,$C$143="NS",$C$143="NA",CNGE_2025_M1_Secc10_Sub2!$Y96=0,CNGE_2025_M1_Secc10_Sub2!$Y96="NS",CNGE_2025_M1_Secc10_Sub2!$Y96="NA"),0,IF(COUNTA(O211:AD211)=16,0,1))</f>
        <v>0</v>
      </c>
      <c r="AH211">
        <f>IF(OR(CNGE_2025_M1_Secc10_Sub2!$Y96=0,CNGE_2025_M1_Secc10_Sub2!$Y96="NS",CNGE_2025_M1_Secc10_Sub2!$Y96="NA"),IF(COUNTA(O211:AD211)=0,0,1),0)</f>
        <v>0</v>
      </c>
      <c r="AJ211"/>
      <c r="AK211" s="10">
        <f t="shared" si="95"/>
        <v>0</v>
      </c>
      <c r="AL211" s="11">
        <f t="shared" si="96"/>
        <v>0</v>
      </c>
      <c r="AM211" s="12">
        <f t="shared" si="97"/>
        <v>0</v>
      </c>
      <c r="AN211" s="13">
        <f t="shared" si="98"/>
        <v>0</v>
      </c>
      <c r="AO211" s="10">
        <f t="shared" si="99"/>
        <v>0</v>
      </c>
      <c r="AP211" s="11">
        <f t="shared" si="100"/>
        <v>0</v>
      </c>
      <c r="AQ211" s="12">
        <f t="shared" si="101"/>
        <v>0</v>
      </c>
      <c r="AR211" s="13">
        <f t="shared" si="102"/>
        <v>0</v>
      </c>
      <c r="AS211" s="10">
        <f t="shared" si="103"/>
        <v>0</v>
      </c>
      <c r="AT211" s="11">
        <f t="shared" si="104"/>
        <v>0</v>
      </c>
      <c r="AU211" s="12">
        <f t="shared" si="105"/>
        <v>0</v>
      </c>
      <c r="AV211" s="13">
        <f t="shared" si="106"/>
        <v>0</v>
      </c>
      <c r="AW211" s="10">
        <f t="shared" si="107"/>
        <v>0</v>
      </c>
      <c r="AX211" s="11">
        <f t="shared" si="108"/>
        <v>0</v>
      </c>
      <c r="AY211" s="12">
        <f t="shared" si="109"/>
        <v>0</v>
      </c>
      <c r="AZ211" s="13">
        <f t="shared" si="110"/>
        <v>0</v>
      </c>
      <c r="BA211" s="17">
        <f t="shared" si="111"/>
        <v>0</v>
      </c>
      <c r="BB211" s="16" t="str">
        <f>IF(BA211=0,"",
IF(SUM($BA$161:BA211)=1,BC211,
IF($BA$213&gt;SUM($BA$161:BA211),_xlfn.CONCAT(", ",BC211),
IF($BA$213=SUM($BA$161:BA211),_xlfn.CONCAT(" y ",BC211)))))</f>
        <v/>
      </c>
      <c r="BC211" s="482" t="s">
        <v>5227</v>
      </c>
      <c r="BD211" s="482"/>
      <c r="BE211" s="2">
        <f t="shared" si="112"/>
        <v>0</v>
      </c>
      <c r="BF211" s="2">
        <f t="shared" si="113"/>
        <v>0</v>
      </c>
      <c r="BG211" s="2">
        <f t="shared" si="114"/>
        <v>0</v>
      </c>
      <c r="BH211" s="2">
        <f t="shared" si="115"/>
        <v>0</v>
      </c>
      <c r="BI211" s="2">
        <f t="shared" si="116"/>
        <v>0</v>
      </c>
      <c r="BJ211" s="2">
        <f t="shared" si="117"/>
        <v>0</v>
      </c>
      <c r="BK211" s="2">
        <f t="shared" si="118"/>
        <v>0</v>
      </c>
      <c r="BL211" s="2">
        <f t="shared" si="119"/>
        <v>0</v>
      </c>
      <c r="BM211" s="2">
        <f t="shared" si="120"/>
        <v>0</v>
      </c>
      <c r="BN211" s="2">
        <f t="shared" si="121"/>
        <v>0</v>
      </c>
      <c r="BO211" s="2">
        <f t="shared" si="122"/>
        <v>0</v>
      </c>
      <c r="BP211" s="2">
        <f t="shared" si="123"/>
        <v>0</v>
      </c>
      <c r="BQ211" s="2">
        <f t="shared" si="124"/>
        <v>0</v>
      </c>
      <c r="BR211" s="2">
        <f t="shared" si="125"/>
        <v>0</v>
      </c>
      <c r="BS211" s="2">
        <f t="shared" si="126"/>
        <v>0</v>
      </c>
      <c r="BT211" s="2">
        <f t="shared" si="127"/>
        <v>0</v>
      </c>
    </row>
    <row r="212" spans="1:89" s="22" customFormat="1" ht="15" customHeight="1">
      <c r="A212" s="220"/>
      <c r="B212" s="223"/>
      <c r="C212" s="502" t="s">
        <v>5229</v>
      </c>
      <c r="D212" s="502"/>
      <c r="E212" s="502"/>
      <c r="F212" s="502"/>
      <c r="G212" s="502"/>
      <c r="H212" s="502"/>
      <c r="I212" s="483" t="s">
        <v>401</v>
      </c>
      <c r="J212" s="483"/>
      <c r="K212" s="483"/>
      <c r="L212" s="483"/>
      <c r="M212" s="483"/>
      <c r="N212" s="483"/>
      <c r="O212" s="1"/>
      <c r="P212" s="1"/>
      <c r="Q212" s="1"/>
      <c r="R212" s="1"/>
      <c r="S212" s="1"/>
      <c r="T212" s="1"/>
      <c r="U212" s="1"/>
      <c r="V212" s="1"/>
      <c r="W212" s="1"/>
      <c r="X212" s="1"/>
      <c r="Y212" s="1"/>
      <c r="Z212" s="1"/>
      <c r="AA212" s="1"/>
      <c r="AB212" s="1"/>
      <c r="AC212" s="1"/>
      <c r="AD212" s="1"/>
      <c r="AE212"/>
      <c r="AG212">
        <f>IF(OR($AF$21&lt;&gt;1,$AG$21=0,$AG$21="NS",$AG$21="NA",$O$27=0,$O$27="NS",$O$27="NA",$C$143=0,$C$143="NS",$C$143="NA",CNGE_2025_M1_Secc10_Sub2!$Y97=0,CNGE_2025_M1_Secc10_Sub2!$Y97="NS",CNGE_2025_M1_Secc10_Sub2!$Y97="NA"),0,IF(COUNTA(O212:AD212)=16,0,1))</f>
        <v>0</v>
      </c>
      <c r="AH212">
        <f>IF(OR(CNGE_2025_M1_Secc10_Sub2!$Y97=0,CNGE_2025_M1_Secc10_Sub2!$Y97="NS",CNGE_2025_M1_Secc10_Sub2!$Y97="NA"),IF(COUNTA(O212:AD212)=0,0,1),0)</f>
        <v>0</v>
      </c>
      <c r="AK212" s="10">
        <f t="shared" si="95"/>
        <v>0</v>
      </c>
      <c r="AL212" s="11">
        <f t="shared" si="96"/>
        <v>0</v>
      </c>
      <c r="AM212" s="12">
        <f t="shared" si="97"/>
        <v>0</v>
      </c>
      <c r="AN212" s="13">
        <f t="shared" si="98"/>
        <v>0</v>
      </c>
      <c r="AO212" s="10">
        <f t="shared" si="99"/>
        <v>0</v>
      </c>
      <c r="AP212" s="11">
        <f t="shared" si="100"/>
        <v>0</v>
      </c>
      <c r="AQ212" s="12">
        <f t="shared" si="101"/>
        <v>0</v>
      </c>
      <c r="AR212" s="13">
        <f t="shared" si="102"/>
        <v>0</v>
      </c>
      <c r="AS212" s="10">
        <f t="shared" si="103"/>
        <v>0</v>
      </c>
      <c r="AT212" s="11">
        <f t="shared" si="104"/>
        <v>0</v>
      </c>
      <c r="AU212" s="12">
        <f t="shared" si="105"/>
        <v>0</v>
      </c>
      <c r="AV212" s="13">
        <f t="shared" si="106"/>
        <v>0</v>
      </c>
      <c r="AW212" s="10">
        <f>R212</f>
        <v>0</v>
      </c>
      <c r="AX212" s="11">
        <f>COUNTIF(V212,"NS") + COUNTIF(Z212,"NS") + COUNTIF(AD212,"NS")</f>
        <v>0</v>
      </c>
      <c r="AY212" s="12">
        <f>SUM(V212,Z212,AD212)</f>
        <v>0</v>
      </c>
      <c r="AZ212" s="13">
        <f>IF(OR(AND(AW212=0, AX212&gt;0),AND(AW212="NS", AY212&gt;0), AND(AW212="NS", AX212=0, AY212=0)), 1, IF(OR(AND(AW212&gt;0, AX212&gt;1,AW212&gt;AY212), AND(AW212="NS", AX212=2), AND(AW212="NS", AY212=0, AX212&gt;0), AW212=AY212), 0, 1))</f>
        <v>0</v>
      </c>
      <c r="BA212" s="17">
        <f>IF(SUM(AN212,AR212,AV212,AZ212)=0,0,1)</f>
        <v>0</v>
      </c>
      <c r="BB212" s="16" t="str">
        <f>IF(BA212=0,"",
IF(SUM($BA$161:BA212)=1,BC212,
IF($BA$213&gt;SUM($BA$161:BA212),_xlfn.CONCAT(", ",BC212),
IF($BA$213=SUM($BA$161:BA212),_xlfn.CONCAT(" y ",BC212)))))</f>
        <v/>
      </c>
      <c r="BC212" s="473" t="s">
        <v>5229</v>
      </c>
      <c r="BD212" s="474"/>
      <c r="BE212" s="2">
        <f t="shared" si="112"/>
        <v>0</v>
      </c>
      <c r="BF212" s="2">
        <f t="shared" si="113"/>
        <v>0</v>
      </c>
      <c r="BG212" s="2">
        <f t="shared" si="114"/>
        <v>0</v>
      </c>
      <c r="BH212" s="2">
        <f t="shared" si="115"/>
        <v>0</v>
      </c>
      <c r="BI212" s="2">
        <f t="shared" si="116"/>
        <v>0</v>
      </c>
      <c r="BJ212" s="2">
        <f t="shared" si="117"/>
        <v>0</v>
      </c>
      <c r="BK212" s="2">
        <f t="shared" si="118"/>
        <v>0</v>
      </c>
      <c r="BL212" s="2">
        <f t="shared" si="119"/>
        <v>0</v>
      </c>
      <c r="BM212" s="2">
        <f t="shared" si="120"/>
        <v>0</v>
      </c>
      <c r="BN212" s="2">
        <f t="shared" si="121"/>
        <v>0</v>
      </c>
      <c r="BO212" s="2">
        <f t="shared" si="122"/>
        <v>0</v>
      </c>
      <c r="BP212" s="2">
        <f t="shared" si="123"/>
        <v>0</v>
      </c>
      <c r="BQ212" s="2">
        <f>AA212</f>
        <v>0</v>
      </c>
      <c r="BR212" s="2">
        <f>COUNTIF(AB212:AD212,"NS")</f>
        <v>0</v>
      </c>
      <c r="BS212" s="2">
        <f>SUM(AB212:AD212)</f>
        <v>0</v>
      </c>
      <c r="BT212" s="2">
        <f>IF(OR(AND(BQ212=0, BR212&gt;0),AND(BQ212="NS", BS212&gt;0), AND(BQ212="NS", BR212=0, BS212=0)), 1, IF(OR(AND(BQ212&gt;0, BR212&gt;1,BQ212&gt;BS212), AND(BQ212="NS", BR212=2), AND(BQ212="NS", BS212=0, BR212&gt;0), BQ212=BS212), 0, 1))</f>
        <v>0</v>
      </c>
      <c r="BV212" t="s">
        <v>5108</v>
      </c>
    </row>
    <row r="213" spans="1:89" s="22" customFormat="1" ht="15" customHeight="1">
      <c r="A213" s="220"/>
      <c r="B213" s="223"/>
      <c r="C213" s="220"/>
      <c r="D213" s="220"/>
      <c r="E213" s="220"/>
      <c r="F213" s="220"/>
      <c r="G213" s="220"/>
      <c r="H213" s="220"/>
      <c r="I213" s="220"/>
      <c r="J213" s="220"/>
      <c r="K213" s="220"/>
      <c r="L213" s="196"/>
      <c r="M213" s="220"/>
      <c r="N213" s="233" t="s">
        <v>5230</v>
      </c>
      <c r="O213" s="246">
        <f t="shared" ref="O213:AC213" si="128">IF(AND(SUM(O161:O212)=0,COUNTIF(O161:O212,"NS")&gt;0),"NS",IF(AND(SUM(O161:O212)=0,COUNTIF(O161:O212,0)&gt;0),0,IF(AND(SUM(O161:O212)=0,COUNTIF(O161:O212,"NA")&gt;0),"NA",SUM(O161:O212))))</f>
        <v>0</v>
      </c>
      <c r="P213" s="246">
        <f t="shared" si="128"/>
        <v>0</v>
      </c>
      <c r="Q213" s="246">
        <f t="shared" si="128"/>
        <v>0</v>
      </c>
      <c r="R213" s="246">
        <f t="shared" si="128"/>
        <v>0</v>
      </c>
      <c r="S213" s="246">
        <f t="shared" si="128"/>
        <v>0</v>
      </c>
      <c r="T213" s="246">
        <f t="shared" si="128"/>
        <v>0</v>
      </c>
      <c r="U213" s="246">
        <f t="shared" si="128"/>
        <v>0</v>
      </c>
      <c r="V213" s="246">
        <f t="shared" si="128"/>
        <v>0</v>
      </c>
      <c r="W213" s="246">
        <f t="shared" si="128"/>
        <v>0</v>
      </c>
      <c r="X213" s="246">
        <f t="shared" si="128"/>
        <v>0</v>
      </c>
      <c r="Y213" s="246">
        <f t="shared" si="128"/>
        <v>0</v>
      </c>
      <c r="Z213" s="246">
        <f t="shared" si="128"/>
        <v>0</v>
      </c>
      <c r="AA213" s="246">
        <f t="shared" si="128"/>
        <v>0</v>
      </c>
      <c r="AB213" s="246">
        <f t="shared" si="128"/>
        <v>0</v>
      </c>
      <c r="AC213" s="246">
        <f t="shared" si="128"/>
        <v>0</v>
      </c>
      <c r="AD213" s="246">
        <f>IF(AND(SUM(AD161:AD212)=0,COUNTIF(AD161:AD212,"NS")&gt;0),"NS",IF(AND(SUM(AD161:AD212)=0,COUNTIF(AD161:AD212,0)&gt;0),0,IF(AND(SUM(AD161:AD212)=0,COUNTIF(AD161:AD212,"NA")&gt;0),"NA",SUM(AD161:AD212))))</f>
        <v>0</v>
      </c>
      <c r="AE213"/>
      <c r="AG213" s="234">
        <f>SUM(AG161:AG212)</f>
        <v>0</v>
      </c>
      <c r="AH213" s="234">
        <f>SUM(AH161:AH212,AI161)</f>
        <v>0</v>
      </c>
      <c r="AI213" s="231"/>
      <c r="BA213" s="265">
        <f>SUM(BA161:BA212)</f>
        <v>0</v>
      </c>
      <c r="BB213" s="265" t="str">
        <f>IF(BA213=0,"",_xlfn.CONCAT(BB161:BB212))</f>
        <v/>
      </c>
      <c r="BC213" s="18" t="str">
        <f>IF(BA213=0,"",
IF(BA213&gt;20,"Favor de revisar la suma y consistencia de totales y/o subtotales por filas (numéricos y NS)",
IF(BA213=1,_xlfn.CONCAT("La suma de los subtotales es diferente al Total en el numeral ",BB213),_xlfn.CONCAT("La suma de los subtotales es diferente al Total en los numerales ",BB213))))</f>
        <v/>
      </c>
      <c r="BH213" s="15">
        <f>SUM(BH161:BH212)</f>
        <v>0</v>
      </c>
      <c r="BI213" s="2"/>
      <c r="BJ213" s="2"/>
      <c r="BK213" s="2"/>
      <c r="BL213" s="15">
        <f>SUM(BL161:BL212)</f>
        <v>0</v>
      </c>
      <c r="BM213" s="2"/>
      <c r="BN213" s="2"/>
      <c r="BO213" s="2"/>
      <c r="BP213" s="15">
        <f>SUM(BP161:BP212)</f>
        <v>0</v>
      </c>
      <c r="BQ213" s="2"/>
      <c r="BR213" s="2"/>
      <c r="BS213" s="2"/>
      <c r="BT213" s="15">
        <f>SUM(BT161:BT212)</f>
        <v>0</v>
      </c>
      <c r="BV213">
        <f>IF(O213=C143,0,1)</f>
        <v>0</v>
      </c>
      <c r="BW213">
        <f>IF(P213=D143,0,1)</f>
        <v>0</v>
      </c>
      <c r="BX213">
        <f>IF(Q213=E143,0,1)</f>
        <v>0</v>
      </c>
      <c r="BY213">
        <f>IF(R213=F143,0,1)</f>
        <v>0</v>
      </c>
      <c r="BZ213">
        <f>IF(S213=G143,0,1)</f>
        <v>0</v>
      </c>
      <c r="CA213">
        <f>IF(T213=I143,0,1)</f>
        <v>0</v>
      </c>
      <c r="CB213">
        <f>IF(U213=K143,0,1)</f>
        <v>0</v>
      </c>
      <c r="CC213">
        <f>IF(V213=M143,0,1)</f>
        <v>0</v>
      </c>
      <c r="CD213">
        <f>IF(W213=O143,0,1)</f>
        <v>0</v>
      </c>
      <c r="CE213">
        <f>IF(X213=Q143,0,1)</f>
        <v>0</v>
      </c>
      <c r="CF213">
        <f>IF(Y213=S143,0,1)</f>
        <v>0</v>
      </c>
      <c r="CG213">
        <f>IF(Z213=U143,0,1)</f>
        <v>0</v>
      </c>
      <c r="CH213">
        <f>IF(AA213=W143,0,1)</f>
        <v>0</v>
      </c>
      <c r="CI213">
        <f>IF(AB213=Y143,0,1)</f>
        <v>0</v>
      </c>
      <c r="CJ213">
        <f>IF(AC213=AA143,0,1)</f>
        <v>0</v>
      </c>
      <c r="CK213">
        <f>IF(AD213=AC143,0,1)</f>
        <v>0</v>
      </c>
    </row>
    <row r="214" spans="1:89" s="22" customFormat="1" ht="15" customHeight="1">
      <c r="A214" s="220"/>
      <c r="B214" s="223"/>
      <c r="C214" s="220"/>
      <c r="D214" s="220"/>
      <c r="E214" s="220"/>
      <c r="F214" s="220"/>
      <c r="G214" s="220"/>
      <c r="H214" s="220"/>
      <c r="I214" s="220"/>
      <c r="J214" s="220"/>
      <c r="K214" s="220"/>
      <c r="L214" s="220"/>
      <c r="M214" s="220"/>
      <c r="N214" s="220"/>
      <c r="O214" s="220"/>
      <c r="P214" s="220"/>
      <c r="Q214" s="220"/>
      <c r="R214" s="220"/>
      <c r="S214" s="220"/>
      <c r="T214" s="220"/>
      <c r="U214" s="220"/>
      <c r="V214" s="220"/>
      <c r="W214" s="220"/>
      <c r="X214" s="220"/>
      <c r="Y214" s="220"/>
      <c r="Z214" s="220"/>
      <c r="AA214" s="220"/>
      <c r="AB214" s="220"/>
      <c r="AC214" s="220"/>
      <c r="AD214" s="220"/>
      <c r="AE214"/>
      <c r="AJ214" s="231"/>
      <c r="BE214" t="s">
        <v>5299</v>
      </c>
      <c r="BF214" s="216">
        <f>SUM(BH213,BL213,BP213,BT213)</f>
        <v>0</v>
      </c>
      <c r="CK214" s="234">
        <f>IF(OR($AF$21&lt;&gt;1,$AG$21=0,$AG$21="NS",$AG$21="NA",$O$27=0,$O$27="NS",$O$27="NA",$C$143=0,$C$143="NS",$C$143="NA"),0,SUM(BV213:CK213))</f>
        <v>0</v>
      </c>
    </row>
    <row r="215" spans="1:89" s="22" customFormat="1" ht="24" customHeight="1">
      <c r="A215" s="220"/>
      <c r="B215" s="223"/>
      <c r="C215" s="405" t="s">
        <v>5086</v>
      </c>
      <c r="D215" s="405"/>
      <c r="E215" s="405"/>
      <c r="F215" s="405"/>
      <c r="G215" s="405"/>
      <c r="H215" s="405"/>
      <c r="I215" s="405"/>
      <c r="J215" s="405"/>
      <c r="K215" s="405"/>
      <c r="L215" s="405"/>
      <c r="M215" s="405"/>
      <c r="N215" s="405"/>
      <c r="O215" s="405"/>
      <c r="P215" s="405"/>
      <c r="Q215" s="405"/>
      <c r="R215" s="405"/>
      <c r="S215" s="405"/>
      <c r="T215" s="405"/>
      <c r="U215" s="405"/>
      <c r="V215" s="405"/>
      <c r="W215" s="405"/>
      <c r="X215" s="405"/>
      <c r="Y215" s="405"/>
      <c r="Z215" s="405"/>
      <c r="AA215" s="405"/>
      <c r="AB215" s="405"/>
      <c r="AC215" s="405"/>
      <c r="AD215" s="405"/>
      <c r="AE215"/>
    </row>
    <row r="216" spans="1:89" s="22" customFormat="1" ht="60" customHeight="1">
      <c r="A216"/>
      <c r="B216"/>
      <c r="C216" s="435"/>
      <c r="D216" s="435"/>
      <c r="E216" s="435"/>
      <c r="F216" s="435"/>
      <c r="G216" s="435"/>
      <c r="H216" s="435"/>
      <c r="I216" s="435"/>
      <c r="J216" s="435"/>
      <c r="K216" s="435"/>
      <c r="L216" s="435"/>
      <c r="M216" s="435"/>
      <c r="N216" s="435"/>
      <c r="O216" s="435"/>
      <c r="P216" s="435"/>
      <c r="Q216" s="435"/>
      <c r="R216" s="435"/>
      <c r="S216" s="435"/>
      <c r="T216" s="435"/>
      <c r="U216" s="435"/>
      <c r="V216" s="435"/>
      <c r="W216" s="435"/>
      <c r="X216" s="435"/>
      <c r="Y216" s="435"/>
      <c r="Z216" s="435"/>
      <c r="AA216" s="435"/>
      <c r="AB216" s="435"/>
      <c r="AC216" s="435"/>
      <c r="AD216" s="435"/>
      <c r="AE216"/>
    </row>
    <row r="217" spans="1:89" s="22" customFormat="1" ht="15" customHeight="1">
      <c r="A217" s="38"/>
      <c r="B217" s="392" t="str">
        <f>IF(AG213=0,"","Favor de ingresar toda la información requerida en la pregunta")</f>
        <v/>
      </c>
      <c r="C217" s="392"/>
      <c r="D217" s="392"/>
      <c r="E217" s="392"/>
      <c r="F217" s="392"/>
      <c r="G217" s="392"/>
      <c r="H217" s="392"/>
      <c r="I217" s="392"/>
      <c r="J217" s="392"/>
      <c r="K217" s="392"/>
      <c r="L217" s="392"/>
      <c r="M217" s="392"/>
      <c r="N217" s="392"/>
      <c r="O217" s="392"/>
      <c r="P217" s="392"/>
      <c r="Q217" s="392"/>
      <c r="R217" s="392"/>
      <c r="S217" s="392"/>
      <c r="T217" s="392"/>
      <c r="U217" s="392"/>
      <c r="V217" s="392"/>
      <c r="W217" s="392"/>
      <c r="X217" s="392"/>
      <c r="Y217" s="392"/>
      <c r="Z217" s="392"/>
      <c r="AA217" s="392"/>
      <c r="AB217" s="392"/>
      <c r="AC217" s="392"/>
      <c r="AD217" s="392"/>
      <c r="AE217" s="392"/>
    </row>
    <row r="218" spans="1:89" s="22" customFormat="1" ht="15" customHeight="1">
      <c r="A218" s="38"/>
      <c r="B218" s="393" t="str">
        <f>IF(COUNTIF(O161:AD212,"NS")&lt;&gt;0,"Alerta: debido a que cuenta con registros NS, debe proporcionar una justificación en el area de comentarios al final de la pregunta","")</f>
        <v/>
      </c>
      <c r="C218" s="393"/>
      <c r="D218" s="393"/>
      <c r="E218" s="393"/>
      <c r="F218" s="393"/>
      <c r="G218" s="393"/>
      <c r="H218" s="393"/>
      <c r="I218" s="393"/>
      <c r="J218" s="393"/>
      <c r="K218" s="393"/>
      <c r="L218" s="393"/>
      <c r="M218" s="393"/>
      <c r="N218" s="393"/>
      <c r="O218" s="393"/>
      <c r="P218" s="393"/>
      <c r="Q218" s="393"/>
      <c r="R218" s="393"/>
      <c r="S218" s="393"/>
      <c r="T218" s="393"/>
      <c r="U218" s="393"/>
      <c r="V218" s="393"/>
      <c r="W218" s="393"/>
      <c r="X218" s="393"/>
      <c r="Y218" s="393"/>
      <c r="Z218" s="393"/>
      <c r="AA218" s="393"/>
      <c r="AB218" s="393"/>
      <c r="AC218" s="393"/>
      <c r="AD218" s="393"/>
      <c r="AE218" s="393"/>
    </row>
    <row r="219" spans="1:89" s="22" customFormat="1" ht="15" customHeight="1">
      <c r="A219" s="38"/>
      <c r="B219" s="394" t="str">
        <f>IF(AH213&gt;0,"Revise la información capturada, ya que tiene datos ingresados en celdas que están sombreadas","")</f>
        <v/>
      </c>
      <c r="C219" s="394"/>
      <c r="D219" s="394"/>
      <c r="E219" s="394"/>
      <c r="F219" s="394"/>
      <c r="G219" s="394"/>
      <c r="H219" s="394"/>
      <c r="I219" s="394"/>
      <c r="J219" s="394"/>
      <c r="K219" s="394"/>
      <c r="L219" s="394"/>
      <c r="M219" s="394"/>
      <c r="N219" s="394"/>
      <c r="O219" s="394"/>
      <c r="P219" s="394"/>
      <c r="Q219" s="394"/>
      <c r="R219" s="394"/>
      <c r="S219" s="394"/>
      <c r="T219" s="394"/>
      <c r="U219" s="394"/>
      <c r="V219" s="394"/>
      <c r="W219" s="394"/>
      <c r="X219" s="394"/>
      <c r="Y219" s="394"/>
      <c r="Z219" s="394"/>
      <c r="AA219" s="394"/>
      <c r="AB219" s="394"/>
      <c r="AC219" s="394"/>
      <c r="AD219" s="394"/>
      <c r="AE219" s="394"/>
    </row>
    <row r="220" spans="1:89" s="22" customFormat="1" ht="15" customHeight="1">
      <c r="A220" s="38"/>
      <c r="B220" s="394" t="str">
        <f>IF(BC213&lt;&gt;"",BC213,IF(BF214&gt;0,"Favor de revisar la suma y consistencia de totales y/o subtotales por filas (numéricos y NS)",""))</f>
        <v/>
      </c>
      <c r="C220" s="394"/>
      <c r="D220" s="394"/>
      <c r="E220" s="394"/>
      <c r="F220" s="394"/>
      <c r="G220" s="394"/>
      <c r="H220" s="394"/>
      <c r="I220" s="394"/>
      <c r="J220" s="394"/>
      <c r="K220" s="394"/>
      <c r="L220" s="394"/>
      <c r="M220" s="394"/>
      <c r="N220" s="394"/>
      <c r="O220" s="394"/>
      <c r="P220" s="394"/>
      <c r="Q220" s="394"/>
      <c r="R220" s="394"/>
      <c r="S220" s="394"/>
      <c r="T220" s="394"/>
      <c r="U220" s="394"/>
      <c r="V220" s="394"/>
      <c r="W220" s="394"/>
      <c r="X220" s="394"/>
      <c r="Y220" s="394"/>
      <c r="Z220" s="394"/>
      <c r="AA220" s="394"/>
      <c r="AB220" s="394"/>
      <c r="AC220" s="394"/>
      <c r="AD220" s="394"/>
      <c r="AE220" s="394"/>
    </row>
    <row r="221" spans="1:89" s="22" customFormat="1" ht="15" customHeight="1">
      <c r="A221" s="38"/>
      <c r="B221" s="428" t="str">
        <f>IF(CK214&gt;0,"Favor de revisar la instrucción 3, debido a que no se cumplen con los criterios mencionados","")</f>
        <v/>
      </c>
      <c r="C221" s="428"/>
      <c r="D221" s="428"/>
      <c r="E221" s="428"/>
      <c r="F221" s="428"/>
      <c r="G221" s="428"/>
      <c r="H221" s="428"/>
      <c r="I221" s="428"/>
      <c r="J221" s="428"/>
      <c r="K221" s="428"/>
      <c r="L221" s="428"/>
      <c r="M221" s="428"/>
      <c r="N221" s="428"/>
      <c r="O221" s="428"/>
      <c r="P221" s="428"/>
      <c r="Q221" s="428"/>
      <c r="R221" s="428"/>
      <c r="S221" s="428"/>
      <c r="T221" s="428"/>
      <c r="U221" s="428"/>
      <c r="V221" s="428"/>
      <c r="W221" s="428"/>
      <c r="X221" s="428"/>
      <c r="Y221" s="428"/>
      <c r="Z221" s="428"/>
      <c r="AA221" s="428"/>
      <c r="AB221" s="428"/>
      <c r="AC221" s="428"/>
      <c r="AD221" s="428"/>
      <c r="AE221" s="428"/>
    </row>
    <row r="222" spans="1:89" s="22" customFormat="1" ht="14.25">
      <c r="A222" s="38"/>
      <c r="B222" s="273"/>
      <c r="C222" s="273"/>
      <c r="D222" s="273"/>
      <c r="E222" s="273"/>
      <c r="F222" s="273"/>
      <c r="G222" s="273"/>
      <c r="H222" s="273"/>
      <c r="I222" s="273"/>
      <c r="J222" s="273"/>
      <c r="K222" s="273"/>
      <c r="L222" s="273"/>
      <c r="M222" s="273"/>
      <c r="N222" s="273"/>
      <c r="O222" s="273"/>
      <c r="P222" s="273"/>
      <c r="Q222" s="273"/>
      <c r="R222" s="273"/>
      <c r="S222" s="273"/>
      <c r="T222" s="273"/>
      <c r="U222" s="273"/>
      <c r="V222" s="273"/>
      <c r="W222" s="273"/>
      <c r="X222" s="273"/>
      <c r="Y222" s="273"/>
      <c r="Z222" s="273"/>
      <c r="AA222" s="273"/>
      <c r="AB222" s="273"/>
      <c r="AC222" s="273"/>
      <c r="AD222" s="273"/>
      <c r="AE222" s="273"/>
    </row>
  </sheetData>
  <sheetProtection algorithmName="SHA-512" hashValue="m8nzkEYZaZLk+RBsk39ASBTnq4W6JwX2j8Zkaka38QnzMsk6LM3WRW8QQDNxGeQy4utg39v0kXMaS0VjkW/Y/Q==" saltValue="GfhajbdArCh/CETgASrWzQ==" spinCount="100000" sheet="1" objects="1" scenarios="1"/>
  <mergeCells count="462">
    <mergeCell ref="BC190:BD190"/>
    <mergeCell ref="BC191:BD191"/>
    <mergeCell ref="BC192:BD192"/>
    <mergeCell ref="BC193:BD193"/>
    <mergeCell ref="BC194:BD194"/>
    <mergeCell ref="BC195:BD195"/>
    <mergeCell ref="BC196:BD196"/>
    <mergeCell ref="BC197:BD197"/>
    <mergeCell ref="BC207:BD207"/>
    <mergeCell ref="BC198:BD198"/>
    <mergeCell ref="BC199:BD199"/>
    <mergeCell ref="BC200:BD200"/>
    <mergeCell ref="BC201:BD201"/>
    <mergeCell ref="BC202:BD202"/>
    <mergeCell ref="BC203:BD203"/>
    <mergeCell ref="BC204:BD204"/>
    <mergeCell ref="BC205:BD205"/>
    <mergeCell ref="BC206:BD206"/>
    <mergeCell ref="BC181:BD181"/>
    <mergeCell ref="BC182:BD182"/>
    <mergeCell ref="BC183:BD183"/>
    <mergeCell ref="BC184:BD184"/>
    <mergeCell ref="BC185:BD185"/>
    <mergeCell ref="BC186:BD186"/>
    <mergeCell ref="BC187:BD187"/>
    <mergeCell ref="BC188:BD188"/>
    <mergeCell ref="BC189:BD189"/>
    <mergeCell ref="BC172:BD172"/>
    <mergeCell ref="BC173:BD173"/>
    <mergeCell ref="BC174:BD174"/>
    <mergeCell ref="BC175:BD175"/>
    <mergeCell ref="BC176:BD176"/>
    <mergeCell ref="BC177:BD177"/>
    <mergeCell ref="BC178:BD178"/>
    <mergeCell ref="BC179:BD179"/>
    <mergeCell ref="BC180:BD180"/>
    <mergeCell ref="BC161:BD161"/>
    <mergeCell ref="BC164:BD164"/>
    <mergeCell ref="BC165:BD165"/>
    <mergeCell ref="BC166:BD166"/>
    <mergeCell ref="BC167:BD167"/>
    <mergeCell ref="BC168:BD168"/>
    <mergeCell ref="BC169:BD169"/>
    <mergeCell ref="BC170:BD170"/>
    <mergeCell ref="BC171:BD171"/>
    <mergeCell ref="BC162:BD162"/>
    <mergeCell ref="BC163:BD163"/>
    <mergeCell ref="G143:H143"/>
    <mergeCell ref="I143:J143"/>
    <mergeCell ref="K143:L143"/>
    <mergeCell ref="M143:N143"/>
    <mergeCell ref="O143:P143"/>
    <mergeCell ref="Q143:R143"/>
    <mergeCell ref="AJ24:AY24"/>
    <mergeCell ref="AJ25:AM25"/>
    <mergeCell ref="AN25:AQ25"/>
    <mergeCell ref="AR25:AU25"/>
    <mergeCell ref="AV25:AY25"/>
    <mergeCell ref="B137:AD137"/>
    <mergeCell ref="C138:AD138"/>
    <mergeCell ref="D123:N123"/>
    <mergeCell ref="D124:N124"/>
    <mergeCell ref="C127:E127"/>
    <mergeCell ref="F127:AD127"/>
    <mergeCell ref="C129:AD129"/>
    <mergeCell ref="C130:AD130"/>
    <mergeCell ref="R119:R120"/>
    <mergeCell ref="S119:V119"/>
    <mergeCell ref="W119:Z119"/>
    <mergeCell ref="AA119:AD119"/>
    <mergeCell ref="D121:N121"/>
    <mergeCell ref="C215:AD215"/>
    <mergeCell ref="C216:AD216"/>
    <mergeCell ref="B8:L8"/>
    <mergeCell ref="N8:O8"/>
    <mergeCell ref="C24:N26"/>
    <mergeCell ref="C27:N27"/>
    <mergeCell ref="C140:AD140"/>
    <mergeCell ref="C141:C142"/>
    <mergeCell ref="D141:D142"/>
    <mergeCell ref="E141:E142"/>
    <mergeCell ref="G210:H210"/>
    <mergeCell ref="I210:N210"/>
    <mergeCell ref="D211:F211"/>
    <mergeCell ref="G211:H211"/>
    <mergeCell ref="I211:N211"/>
    <mergeCell ref="C212:H212"/>
    <mergeCell ref="I212:N212"/>
    <mergeCell ref="G207:H207"/>
    <mergeCell ref="I207:N207"/>
    <mergeCell ref="G208:H208"/>
    <mergeCell ref="I208:N208"/>
    <mergeCell ref="G209:H209"/>
    <mergeCell ref="I209:N209"/>
    <mergeCell ref="G203:H203"/>
    <mergeCell ref="I203:N203"/>
    <mergeCell ref="C204:C210"/>
    <mergeCell ref="D204:F210"/>
    <mergeCell ref="G204:H204"/>
    <mergeCell ref="I204:N204"/>
    <mergeCell ref="G205:H205"/>
    <mergeCell ref="I205:N205"/>
    <mergeCell ref="G206:H206"/>
    <mergeCell ref="I206:N206"/>
    <mergeCell ref="C198:C203"/>
    <mergeCell ref="D198:F203"/>
    <mergeCell ref="G192:H192"/>
    <mergeCell ref="I192:N192"/>
    <mergeCell ref="G200:H200"/>
    <mergeCell ref="I200:N200"/>
    <mergeCell ref="G201:H201"/>
    <mergeCell ref="I201:N201"/>
    <mergeCell ref="G202:H202"/>
    <mergeCell ref="I202:N202"/>
    <mergeCell ref="G196:H196"/>
    <mergeCell ref="I196:N196"/>
    <mergeCell ref="G197:H197"/>
    <mergeCell ref="I197:N197"/>
    <mergeCell ref="G198:H198"/>
    <mergeCell ref="I198:N198"/>
    <mergeCell ref="G199:H199"/>
    <mergeCell ref="I199:N199"/>
    <mergeCell ref="G181:H181"/>
    <mergeCell ref="I181:N181"/>
    <mergeCell ref="G182:H182"/>
    <mergeCell ref="I182:N182"/>
    <mergeCell ref="C186:C197"/>
    <mergeCell ref="D186:F197"/>
    <mergeCell ref="G186:H186"/>
    <mergeCell ref="I186:N186"/>
    <mergeCell ref="G187:H187"/>
    <mergeCell ref="I187:N187"/>
    <mergeCell ref="G188:H188"/>
    <mergeCell ref="I188:N188"/>
    <mergeCell ref="G189:H189"/>
    <mergeCell ref="I189:N189"/>
    <mergeCell ref="G193:H193"/>
    <mergeCell ref="I193:N193"/>
    <mergeCell ref="G194:H194"/>
    <mergeCell ref="I194:N194"/>
    <mergeCell ref="G195:H195"/>
    <mergeCell ref="I195:N195"/>
    <mergeCell ref="G190:H190"/>
    <mergeCell ref="I190:N190"/>
    <mergeCell ref="G191:H191"/>
    <mergeCell ref="I191:N191"/>
    <mergeCell ref="G177:H177"/>
    <mergeCell ref="I177:N177"/>
    <mergeCell ref="G178:H178"/>
    <mergeCell ref="I178:N178"/>
    <mergeCell ref="G179:H179"/>
    <mergeCell ref="I179:N179"/>
    <mergeCell ref="G173:H173"/>
    <mergeCell ref="I173:N173"/>
    <mergeCell ref="C174:C185"/>
    <mergeCell ref="D174:F185"/>
    <mergeCell ref="G174:H174"/>
    <mergeCell ref="I174:N174"/>
    <mergeCell ref="G175:H175"/>
    <mergeCell ref="I175:N175"/>
    <mergeCell ref="G176:H176"/>
    <mergeCell ref="I176:N176"/>
    <mergeCell ref="G183:H183"/>
    <mergeCell ref="I183:N183"/>
    <mergeCell ref="G184:H184"/>
    <mergeCell ref="I184:N184"/>
    <mergeCell ref="G185:H185"/>
    <mergeCell ref="I185:N185"/>
    <mergeCell ref="G180:H180"/>
    <mergeCell ref="I180:N180"/>
    <mergeCell ref="O158:AD158"/>
    <mergeCell ref="O159:O160"/>
    <mergeCell ref="P159:P160"/>
    <mergeCell ref="Q159:Q160"/>
    <mergeCell ref="R159:R160"/>
    <mergeCell ref="G170:H170"/>
    <mergeCell ref="I170:N170"/>
    <mergeCell ref="G171:H171"/>
    <mergeCell ref="I171:N171"/>
    <mergeCell ref="G167:H167"/>
    <mergeCell ref="I167:N167"/>
    <mergeCell ref="G168:H168"/>
    <mergeCell ref="I168:N168"/>
    <mergeCell ref="G169:H169"/>
    <mergeCell ref="I169:N169"/>
    <mergeCell ref="D161:F173"/>
    <mergeCell ref="G161:H161"/>
    <mergeCell ref="I161:N161"/>
    <mergeCell ref="G162:H162"/>
    <mergeCell ref="I162:N162"/>
    <mergeCell ref="G163:H163"/>
    <mergeCell ref="I163:N163"/>
    <mergeCell ref="C158:F160"/>
    <mergeCell ref="G158:H160"/>
    <mergeCell ref="I158:N160"/>
    <mergeCell ref="G172:H172"/>
    <mergeCell ref="I172:N172"/>
    <mergeCell ref="C145:AD145"/>
    <mergeCell ref="C146:AD146"/>
    <mergeCell ref="F141:F142"/>
    <mergeCell ref="G141:N141"/>
    <mergeCell ref="O141:V141"/>
    <mergeCell ref="W141:AD141"/>
    <mergeCell ref="S142:T142"/>
    <mergeCell ref="U142:V142"/>
    <mergeCell ref="W142:X142"/>
    <mergeCell ref="Y142:Z142"/>
    <mergeCell ref="AA142:AB142"/>
    <mergeCell ref="AC142:AD142"/>
    <mergeCell ref="G142:H142"/>
    <mergeCell ref="I142:J142"/>
    <mergeCell ref="K142:L142"/>
    <mergeCell ref="M142:N142"/>
    <mergeCell ref="O142:P142"/>
    <mergeCell ref="Q142:R142"/>
    <mergeCell ref="S143:T143"/>
    <mergeCell ref="U143:V143"/>
    <mergeCell ref="W143:X143"/>
    <mergeCell ref="Y143:Z143"/>
    <mergeCell ref="AA143:AB143"/>
    <mergeCell ref="AC143:AD143"/>
    <mergeCell ref="D122:N122"/>
    <mergeCell ref="B128:AE128"/>
    <mergeCell ref="B131:AE131"/>
    <mergeCell ref="B132:AE132"/>
    <mergeCell ref="B133:AE133"/>
    <mergeCell ref="B134:AE134"/>
    <mergeCell ref="B135:AE135"/>
    <mergeCell ref="C107:AD107"/>
    <mergeCell ref="B114:AD114"/>
    <mergeCell ref="C115:AD115"/>
    <mergeCell ref="C116:AD116"/>
    <mergeCell ref="C118:N120"/>
    <mergeCell ref="O118:AD118"/>
    <mergeCell ref="O119:O120"/>
    <mergeCell ref="P119:P120"/>
    <mergeCell ref="Q119:Q120"/>
    <mergeCell ref="B112:AE112"/>
    <mergeCell ref="B113:AE113"/>
    <mergeCell ref="D99:N99"/>
    <mergeCell ref="D100:N100"/>
    <mergeCell ref="D101:N101"/>
    <mergeCell ref="D102:N102"/>
    <mergeCell ref="D103:N103"/>
    <mergeCell ref="C106:AD106"/>
    <mergeCell ref="W93:Z93"/>
    <mergeCell ref="AA93:AD93"/>
    <mergeCell ref="D95:N95"/>
    <mergeCell ref="D96:N96"/>
    <mergeCell ref="D97:N97"/>
    <mergeCell ref="D98:N98"/>
    <mergeCell ref="C92:N94"/>
    <mergeCell ref="O92:AD92"/>
    <mergeCell ref="O93:O94"/>
    <mergeCell ref="P93:P94"/>
    <mergeCell ref="Q93:Q94"/>
    <mergeCell ref="R93:R94"/>
    <mergeCell ref="S93:V93"/>
    <mergeCell ref="B87:AD87"/>
    <mergeCell ref="C88:AD88"/>
    <mergeCell ref="C89:AD89"/>
    <mergeCell ref="C90:AD90"/>
    <mergeCell ref="O77:R77"/>
    <mergeCell ref="S77:V77"/>
    <mergeCell ref="W77:Z77"/>
    <mergeCell ref="AA77:AD77"/>
    <mergeCell ref="C79:AD79"/>
    <mergeCell ref="C80:AD80"/>
    <mergeCell ref="D75:N75"/>
    <mergeCell ref="O75:R75"/>
    <mergeCell ref="S75:V75"/>
    <mergeCell ref="W75:Z75"/>
    <mergeCell ref="AA75:AD75"/>
    <mergeCell ref="D76:N76"/>
    <mergeCell ref="O76:R76"/>
    <mergeCell ref="S76:V76"/>
    <mergeCell ref="W76:Z76"/>
    <mergeCell ref="AA76:AD76"/>
    <mergeCell ref="D73:N73"/>
    <mergeCell ref="O73:R73"/>
    <mergeCell ref="S73:V73"/>
    <mergeCell ref="W73:Z73"/>
    <mergeCell ref="AA73:AD73"/>
    <mergeCell ref="D74:N74"/>
    <mergeCell ref="O74:R74"/>
    <mergeCell ref="S74:V74"/>
    <mergeCell ref="W74:Z74"/>
    <mergeCell ref="AA74:AD74"/>
    <mergeCell ref="D71:N71"/>
    <mergeCell ref="O71:R71"/>
    <mergeCell ref="S71:V71"/>
    <mergeCell ref="W71:Z71"/>
    <mergeCell ref="AA71:AD71"/>
    <mergeCell ref="D72:N72"/>
    <mergeCell ref="O72:R72"/>
    <mergeCell ref="S72:V72"/>
    <mergeCell ref="W72:Z72"/>
    <mergeCell ref="AA72:AD72"/>
    <mergeCell ref="D69:N69"/>
    <mergeCell ref="O69:R69"/>
    <mergeCell ref="S69:V69"/>
    <mergeCell ref="W69:Z69"/>
    <mergeCell ref="AA69:AD69"/>
    <mergeCell ref="D70:N70"/>
    <mergeCell ref="O70:R70"/>
    <mergeCell ref="S70:V70"/>
    <mergeCell ref="W70:Z70"/>
    <mergeCell ref="AA70:AD70"/>
    <mergeCell ref="D67:N67"/>
    <mergeCell ref="O67:R67"/>
    <mergeCell ref="S67:V67"/>
    <mergeCell ref="W67:Z67"/>
    <mergeCell ref="AA67:AD67"/>
    <mergeCell ref="D68:N68"/>
    <mergeCell ref="O68:R68"/>
    <mergeCell ref="S68:V68"/>
    <mergeCell ref="W68:Z68"/>
    <mergeCell ref="AA68:AD68"/>
    <mergeCell ref="C55:AD55"/>
    <mergeCell ref="C56:AD56"/>
    <mergeCell ref="C65:N66"/>
    <mergeCell ref="O65:AD65"/>
    <mergeCell ref="O66:R66"/>
    <mergeCell ref="S66:V66"/>
    <mergeCell ref="W66:Z66"/>
    <mergeCell ref="AA66:AD66"/>
    <mergeCell ref="D52:N52"/>
    <mergeCell ref="O52:R52"/>
    <mergeCell ref="S52:V52"/>
    <mergeCell ref="W52:Z52"/>
    <mergeCell ref="AA52:AD52"/>
    <mergeCell ref="O53:R53"/>
    <mergeCell ref="S53:V53"/>
    <mergeCell ref="W53:Z53"/>
    <mergeCell ref="AA53:AD53"/>
    <mergeCell ref="D50:N50"/>
    <mergeCell ref="O50:R50"/>
    <mergeCell ref="S50:V50"/>
    <mergeCell ref="W50:Z50"/>
    <mergeCell ref="AA50:AD50"/>
    <mergeCell ref="D51:N51"/>
    <mergeCell ref="O51:R51"/>
    <mergeCell ref="S51:V51"/>
    <mergeCell ref="W51:Z51"/>
    <mergeCell ref="AA51:AD51"/>
    <mergeCell ref="D48:N48"/>
    <mergeCell ref="O48:R48"/>
    <mergeCell ref="S48:V48"/>
    <mergeCell ref="W48:Z48"/>
    <mergeCell ref="AA48:AD48"/>
    <mergeCell ref="D49:N49"/>
    <mergeCell ref="O49:R49"/>
    <mergeCell ref="S49:V49"/>
    <mergeCell ref="W49:Z49"/>
    <mergeCell ref="AA49:AD49"/>
    <mergeCell ref="C39:AD39"/>
    <mergeCell ref="C40:AD40"/>
    <mergeCell ref="C41:AD41"/>
    <mergeCell ref="C42:AD42"/>
    <mergeCell ref="C46:N47"/>
    <mergeCell ref="O46:AD46"/>
    <mergeCell ref="O47:R47"/>
    <mergeCell ref="S47:V47"/>
    <mergeCell ref="W47:Z47"/>
    <mergeCell ref="AA47:AD47"/>
    <mergeCell ref="C29:AD29"/>
    <mergeCell ref="C30:AD30"/>
    <mergeCell ref="B37:AD37"/>
    <mergeCell ref="C38:AD38"/>
    <mergeCell ref="Q25:Q26"/>
    <mergeCell ref="R25:R26"/>
    <mergeCell ref="S25:V25"/>
    <mergeCell ref="W25:Z25"/>
    <mergeCell ref="AA25:AD25"/>
    <mergeCell ref="O24:AD24"/>
    <mergeCell ref="O25:O26"/>
    <mergeCell ref="P25:P26"/>
    <mergeCell ref="B10:AD10"/>
    <mergeCell ref="B11:AD11"/>
    <mergeCell ref="C12:AD12"/>
    <mergeCell ref="C13:AD13"/>
    <mergeCell ref="C14:AD14"/>
    <mergeCell ref="C16:AD16"/>
    <mergeCell ref="C15:AD15"/>
    <mergeCell ref="B1:AD1"/>
    <mergeCell ref="B3:AD3"/>
    <mergeCell ref="B5:AD5"/>
    <mergeCell ref="AA7:AD7"/>
    <mergeCell ref="C17:AD17"/>
    <mergeCell ref="C18:AD18"/>
    <mergeCell ref="B20:AD20"/>
    <mergeCell ref="C21:AD21"/>
    <mergeCell ref="C22:AD22"/>
    <mergeCell ref="AJ92:AY92"/>
    <mergeCell ref="AJ93:AM93"/>
    <mergeCell ref="AN93:AQ93"/>
    <mergeCell ref="AR93:AU93"/>
    <mergeCell ref="AV93:AY93"/>
    <mergeCell ref="AJ111:AQ111"/>
    <mergeCell ref="AJ118:AY118"/>
    <mergeCell ref="AJ119:AM119"/>
    <mergeCell ref="AN119:AQ119"/>
    <mergeCell ref="AR119:AU119"/>
    <mergeCell ref="AV119:AY119"/>
    <mergeCell ref="AI140:AX140"/>
    <mergeCell ref="AI141:AL141"/>
    <mergeCell ref="AM141:AP141"/>
    <mergeCell ref="AQ141:AT141"/>
    <mergeCell ref="AU141:AX141"/>
    <mergeCell ref="AK158:AZ158"/>
    <mergeCell ref="AK159:AN159"/>
    <mergeCell ref="AO159:AR159"/>
    <mergeCell ref="AS159:AV159"/>
    <mergeCell ref="AW159:AZ159"/>
    <mergeCell ref="BC208:BD208"/>
    <mergeCell ref="BC209:BD209"/>
    <mergeCell ref="BC210:BD210"/>
    <mergeCell ref="BC211:BD211"/>
    <mergeCell ref="BC212:BD212"/>
    <mergeCell ref="B31:AE31"/>
    <mergeCell ref="B32:AE32"/>
    <mergeCell ref="B33:AE33"/>
    <mergeCell ref="B34:AE34"/>
    <mergeCell ref="B35:AE35"/>
    <mergeCell ref="B57:AE57"/>
    <mergeCell ref="B58:AE58"/>
    <mergeCell ref="B59:AE59"/>
    <mergeCell ref="B60:AE60"/>
    <mergeCell ref="B61:AE61"/>
    <mergeCell ref="B81:AE81"/>
    <mergeCell ref="B82:AE82"/>
    <mergeCell ref="B83:AE83"/>
    <mergeCell ref="B84:AE84"/>
    <mergeCell ref="B85:AE85"/>
    <mergeCell ref="B108:AE108"/>
    <mergeCell ref="B109:AE109"/>
    <mergeCell ref="B110:AE110"/>
    <mergeCell ref="B111:AE111"/>
    <mergeCell ref="B221:AE221"/>
    <mergeCell ref="B147:AE147"/>
    <mergeCell ref="B148:AE148"/>
    <mergeCell ref="B149:AE149"/>
    <mergeCell ref="B150:AE150"/>
    <mergeCell ref="B151:AE151"/>
    <mergeCell ref="B217:AE217"/>
    <mergeCell ref="B218:AE218"/>
    <mergeCell ref="B219:AE219"/>
    <mergeCell ref="B220:AE220"/>
    <mergeCell ref="S159:V159"/>
    <mergeCell ref="B153:AD153"/>
    <mergeCell ref="C154:AD154"/>
    <mergeCell ref="C155:AD155"/>
    <mergeCell ref="C156:AD156"/>
    <mergeCell ref="G164:H164"/>
    <mergeCell ref="I164:N164"/>
    <mergeCell ref="G165:H165"/>
    <mergeCell ref="I165:N165"/>
    <mergeCell ref="G166:H166"/>
    <mergeCell ref="I166:N166"/>
    <mergeCell ref="W159:Z159"/>
    <mergeCell ref="AA159:AD159"/>
    <mergeCell ref="C161:C173"/>
  </mergeCells>
  <conditionalFormatting sqref="C27:AD27">
    <cfRule type="expression" dxfId="19" priority="13">
      <formula>OR($AF$21&lt;&gt;1,$AG$21=0,$AG$21="NS",$AG$21="NA")</formula>
    </cfRule>
  </conditionalFormatting>
  <conditionalFormatting sqref="C143:AD143">
    <cfRule type="expression" dxfId="18" priority="7">
      <formula>OR($AF$21&lt;&gt;1,$AG$21=0,$AG$21="NS",$AG$21="NA",$O$27=0,$O$27="NS",$O$27="NA")</formula>
    </cfRule>
  </conditionalFormatting>
  <conditionalFormatting sqref="F127:AD127">
    <cfRule type="expression" dxfId="17" priority="14">
      <formula>OR(O124=0,O124="NA",O124="NS")</formula>
    </cfRule>
    <cfRule type="expression" dxfId="16" priority="15">
      <formula>AND(O124&gt;0,O124&lt;&gt;"NA",O124&lt;&gt;"NS",F127="")</formula>
    </cfRule>
  </conditionalFormatting>
  <conditionalFormatting sqref="O27:AD27">
    <cfRule type="expression" dxfId="15" priority="12">
      <formula>$C$27&gt;1</formula>
    </cfRule>
  </conditionalFormatting>
  <conditionalFormatting sqref="O48:AD52">
    <cfRule type="expression" dxfId="14" priority="11">
      <formula>OR($AF$21&lt;&gt;1,$AG$21=0,$AG$21="NS",$AG$21="NA",$O$27=0,$O$27="NS",$O$27="NA",$S$27=0,$S$27="NS",$S$27="NA")</formula>
    </cfRule>
  </conditionalFormatting>
  <conditionalFormatting sqref="O67:AD76">
    <cfRule type="expression" dxfId="13" priority="10">
      <formula>OR($AF$21&lt;&gt;1,$AG$21=0,$AG$21="NS",$AG$21="NA",$O$27=0,$O$27="NS",$O$27="NA",$W$27=0,$W$27="NS",$W$27="NA")</formula>
    </cfRule>
  </conditionalFormatting>
  <conditionalFormatting sqref="O95:AD103">
    <cfRule type="expression" dxfId="12" priority="9">
      <formula>OR($AF$21&lt;&gt;1,$AG$21=0,$AG$21="NS",$AG$21="NA",$O$27=0,$O$27="NS",$O$27="NA")</formula>
    </cfRule>
  </conditionalFormatting>
  <conditionalFormatting sqref="O121:AD124">
    <cfRule type="expression" dxfId="11" priority="8">
      <formula>OR($AF$21&lt;&gt;1,$AG$21=0,$AG$21="NS",$AG$21="NA",$O$27=0,$O$27="NS",$O$27="NA")</formula>
    </cfRule>
  </conditionalFormatting>
  <conditionalFormatting sqref="O161:AD212">
    <cfRule type="expression" dxfId="10" priority="5">
      <formula>OR($AF$21&lt;&gt;1,$AG$21=0,$AG$21="NS",$AG$21="NA",$O$27=0,$O$27="NS",$O$27="NA",$C$143=0,$C$143="NS",$C$143="NA")</formula>
    </cfRule>
  </conditionalFormatting>
  <dataValidations count="1">
    <dataValidation type="list" allowBlank="1" showInputMessage="1" showErrorMessage="1" sqref="C27:N27" xr:uid="{ABAD551C-B7C5-496A-A875-E5961907E2D6}">
      <formula1>"1,2,9"</formula1>
    </dataValidation>
  </dataValidations>
  <hyperlinks>
    <hyperlink ref="AA7:AD7" location="Índice!C23" display="Índice" xr:uid="{89410F9E-0DD7-400A-B90E-6B940C3D00C6}"/>
  </hyperlinks>
  <printOptions horizontalCentered="1" verticalCentered="1"/>
  <pageMargins left="0.70866141732283472" right="0.70866141732283472" top="0.74803149606299213" bottom="0.74803149606299213" header="0.31496062992125984" footer="0.31496062992125984"/>
  <pageSetup scale="75" orientation="portrait" r:id="rId1"/>
  <headerFooter>
    <oddHeader>&amp;CMódulo 1 Sección X
Cuestionario</oddHeader>
    <oddFooter>&amp;LCenso Nacional de Gobiernos Estatales 2025&amp;R&amp;P de &amp;N</oddFooter>
  </headerFooter>
  <drawing r:id="rId2"/>
  <extLst>
    <ext xmlns:x14="http://schemas.microsoft.com/office/spreadsheetml/2009/9/main" uri="{78C0D931-6437-407d-A8EE-F0AAD7539E65}">
      <x14:conditionalFormattings>
        <x14:conditionalFormatting xmlns:xm="http://schemas.microsoft.com/office/excel/2006/main">
          <x14:cfRule type="expression" priority="6" id="{FB696E9E-669D-4E00-A2A5-F264A66ED7EC}">
            <xm:f>OR(CNGE_2025_M1_Secc10_Sub2!$Y46=0,CNGE_2025_M1_Secc10_Sub2!$Y46="NS",CNGE_2025_M1_Secc10_Sub2!$Y46="NA")</xm:f>
            <x14:dxf>
              <fill>
                <patternFill patternType="mediumGray"/>
              </fill>
            </x14:dxf>
          </x14:cfRule>
          <xm:sqref>O161:AD212</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7D0614-1161-4150-BCA1-DDC4E1D89C6E}">
  <dimension ref="A1:XFD54"/>
  <sheetViews>
    <sheetView showGridLines="0" zoomScaleNormal="100" workbookViewId="0"/>
  </sheetViews>
  <sheetFormatPr baseColWidth="10" defaultColWidth="0" defaultRowHeight="15" customHeight="1" zeroHeight="1"/>
  <cols>
    <col min="1" max="1" width="5.75" style="19" customWidth="1"/>
    <col min="2" max="30" width="3.75" style="19" customWidth="1"/>
    <col min="31" max="31" width="5.75" style="19" customWidth="1"/>
    <col min="32" max="16384" width="0" style="19" hidden="1"/>
  </cols>
  <sheetData>
    <row r="1" spans="1:31" ht="173.25" customHeight="1">
      <c r="A1" s="195"/>
      <c r="B1" s="290" t="s">
        <v>0</v>
      </c>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row>
    <row r="2" spans="1:31" ht="15" customHeight="1">
      <c r="A2" s="195"/>
      <c r="B2" s="20"/>
      <c r="C2" s="20"/>
      <c r="D2" s="20"/>
      <c r="E2" s="20"/>
      <c r="F2" s="20"/>
      <c r="G2" s="20"/>
      <c r="H2" s="20"/>
      <c r="I2" s="20"/>
      <c r="J2" s="20"/>
      <c r="K2" s="20"/>
      <c r="L2" s="20"/>
      <c r="M2" s="20"/>
      <c r="N2" s="20"/>
      <c r="O2" s="20"/>
      <c r="P2" s="20"/>
      <c r="Q2" s="20"/>
      <c r="R2" s="20"/>
      <c r="S2" s="20"/>
      <c r="T2" s="20"/>
      <c r="U2" s="20"/>
      <c r="V2" s="20"/>
      <c r="W2" s="20"/>
      <c r="X2" s="20"/>
      <c r="Y2" s="20"/>
      <c r="Z2" s="20"/>
      <c r="AA2" s="20"/>
      <c r="AB2" s="20"/>
      <c r="AC2" s="20"/>
      <c r="AD2" s="20"/>
      <c r="AE2"/>
    </row>
    <row r="3" spans="1:31" ht="45" customHeight="1">
      <c r="A3" s="195"/>
      <c r="B3" s="291" t="s">
        <v>1</v>
      </c>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row>
    <row r="4" spans="1:31" ht="15" customHeight="1">
      <c r="A4" s="195"/>
      <c r="B4" s="22"/>
      <c r="C4" s="22"/>
      <c r="D4" s="22"/>
      <c r="E4" s="22"/>
      <c r="F4" s="22"/>
      <c r="G4" s="22"/>
      <c r="H4" s="22"/>
      <c r="I4" s="22"/>
      <c r="J4" s="22"/>
      <c r="K4" s="22"/>
      <c r="L4" s="22"/>
      <c r="M4" s="22"/>
      <c r="N4" s="22"/>
      <c r="O4" s="22"/>
      <c r="P4" s="22"/>
      <c r="Q4" s="22"/>
      <c r="R4" s="22"/>
      <c r="S4" s="22"/>
      <c r="T4" s="22"/>
      <c r="U4" s="22"/>
      <c r="V4" s="22"/>
      <c r="W4" s="22"/>
      <c r="X4" s="22"/>
      <c r="Y4" s="22"/>
      <c r="Z4" s="22"/>
      <c r="AA4" s="22"/>
      <c r="AB4" s="22"/>
      <c r="AC4" s="22"/>
      <c r="AD4" s="22"/>
      <c r="AE4"/>
    </row>
    <row r="5" spans="1:31" ht="45" customHeight="1">
      <c r="A5" s="195"/>
      <c r="B5" s="291" t="s">
        <v>2</v>
      </c>
      <c r="C5" s="292"/>
      <c r="D5" s="292"/>
      <c r="E5" s="292"/>
      <c r="F5" s="292"/>
      <c r="G5" s="292"/>
      <c r="H5" s="292"/>
      <c r="I5" s="292"/>
      <c r="J5" s="292"/>
      <c r="K5" s="292"/>
      <c r="L5" s="292"/>
      <c r="M5" s="292"/>
      <c r="N5" s="292"/>
      <c r="O5" s="292"/>
      <c r="P5" s="292"/>
      <c r="Q5" s="292"/>
      <c r="R5" s="292"/>
      <c r="S5" s="292"/>
      <c r="T5" s="292"/>
      <c r="U5" s="292"/>
      <c r="V5" s="292"/>
      <c r="W5" s="292"/>
      <c r="X5" s="292"/>
      <c r="Y5" s="292"/>
      <c r="Z5" s="292"/>
      <c r="AA5" s="292"/>
      <c r="AB5" s="292"/>
      <c r="AC5" s="292"/>
      <c r="AD5" s="292"/>
      <c r="AE5"/>
    </row>
    <row r="6" spans="1:31" ht="15" customHeight="1">
      <c r="A6" s="195"/>
      <c r="B6" s="196"/>
      <c r="C6" s="196"/>
      <c r="D6" s="196"/>
      <c r="E6" s="196"/>
      <c r="F6" s="196"/>
      <c r="G6" s="196"/>
      <c r="H6" s="196"/>
      <c r="I6" s="196"/>
      <c r="J6" s="196"/>
      <c r="K6" s="196"/>
      <c r="L6" s="196"/>
      <c r="M6" s="196"/>
      <c r="N6" s="196"/>
      <c r="O6" s="196"/>
      <c r="P6" s="196"/>
      <c r="Q6" s="196"/>
      <c r="R6" s="196"/>
      <c r="S6" s="196"/>
      <c r="T6" s="196"/>
      <c r="U6" s="196"/>
      <c r="V6" s="196"/>
      <c r="W6" s="196"/>
      <c r="X6" s="196"/>
      <c r="Y6" s="196"/>
      <c r="Z6" s="196"/>
      <c r="AA6" s="196"/>
      <c r="AB6" s="196"/>
      <c r="AC6" s="196"/>
      <c r="AD6" s="196"/>
      <c r="AE6"/>
    </row>
    <row r="7" spans="1:31" ht="15" customHeight="1" thickBot="1">
      <c r="A7" s="197"/>
      <c r="B7" s="24" t="s">
        <v>4</v>
      </c>
      <c r="C7" s="25"/>
      <c r="D7" s="25"/>
      <c r="E7" s="25"/>
      <c r="F7" s="25"/>
      <c r="G7" s="25"/>
      <c r="H7" s="25"/>
      <c r="I7" s="25"/>
      <c r="J7" s="25"/>
      <c r="K7" s="25"/>
      <c r="L7" s="25"/>
      <c r="M7" s="26"/>
      <c r="N7" s="24" t="s">
        <v>5</v>
      </c>
      <c r="O7" s="26"/>
      <c r="P7"/>
      <c r="Q7"/>
      <c r="R7"/>
      <c r="S7"/>
      <c r="T7"/>
      <c r="U7"/>
      <c r="V7"/>
      <c r="W7"/>
      <c r="X7"/>
      <c r="Y7"/>
      <c r="Z7"/>
      <c r="AA7" s="395" t="s">
        <v>3</v>
      </c>
      <c r="AB7" s="395"/>
      <c r="AC7" s="395"/>
      <c r="AD7" s="395"/>
      <c r="AE7"/>
    </row>
    <row r="8" spans="1:31" ht="15" customHeight="1" thickBot="1">
      <c r="A8" s="197"/>
      <c r="B8" s="294" t="str">
        <f>IF(Presentación!B10="","",Presentación!B10)</f>
        <v/>
      </c>
      <c r="C8" s="295"/>
      <c r="D8" s="295"/>
      <c r="E8" s="295"/>
      <c r="F8" s="295"/>
      <c r="G8" s="295"/>
      <c r="H8" s="295"/>
      <c r="I8" s="295"/>
      <c r="J8" s="295"/>
      <c r="K8" s="295"/>
      <c r="L8" s="296"/>
      <c r="M8" s="29"/>
      <c r="N8" s="294" t="str">
        <f>IF(Presentación!N10="","",Presentación!N10)</f>
        <v/>
      </c>
      <c r="O8" s="296"/>
      <c r="P8" s="20"/>
      <c r="Q8" s="27"/>
      <c r="R8" s="27"/>
      <c r="S8" s="27"/>
      <c r="T8" s="27"/>
      <c r="U8" s="27"/>
      <c r="V8" s="27"/>
      <c r="W8" s="27"/>
      <c r="X8" s="27"/>
      <c r="Y8" s="27"/>
      <c r="Z8" s="27"/>
      <c r="AA8" s="27"/>
      <c r="AB8" s="20"/>
      <c r="AC8" s="27"/>
      <c r="AD8" s="28"/>
      <c r="AE8"/>
    </row>
    <row r="9" spans="1:31" ht="15" customHeight="1" thickBot="1">
      <c r="A9" s="195"/>
      <c r="B9" s="196"/>
      <c r="C9" s="90"/>
      <c r="D9" s="90"/>
      <c r="E9" s="90"/>
      <c r="F9" s="90"/>
      <c r="G9" s="90"/>
      <c r="H9" s="90"/>
      <c r="I9" s="90"/>
      <c r="J9" s="90"/>
      <c r="K9" s="90"/>
      <c r="L9" s="90"/>
      <c r="M9" s="90"/>
      <c r="N9" s="90"/>
      <c r="O9" s="90"/>
      <c r="P9" s="90"/>
      <c r="Q9" s="90"/>
      <c r="R9" s="90"/>
      <c r="S9" s="90"/>
      <c r="T9" s="90"/>
      <c r="U9" s="90"/>
      <c r="V9" s="90"/>
      <c r="W9" s="90"/>
      <c r="X9" s="90"/>
      <c r="Y9" s="90"/>
      <c r="Z9" s="90"/>
      <c r="AA9" s="90"/>
      <c r="AB9" s="90"/>
      <c r="AC9" s="90"/>
      <c r="AD9" s="196"/>
      <c r="AE9"/>
    </row>
    <row r="10" spans="1:31" ht="15" customHeight="1" thickBot="1">
      <c r="A10" s="198"/>
      <c r="B10" s="396" t="s">
        <v>5357</v>
      </c>
      <c r="C10" s="397"/>
      <c r="D10" s="397"/>
      <c r="E10" s="397"/>
      <c r="F10" s="397"/>
      <c r="G10" s="397"/>
      <c r="H10" s="397"/>
      <c r="I10" s="397"/>
      <c r="J10" s="397"/>
      <c r="K10" s="397"/>
      <c r="L10" s="397"/>
      <c r="M10" s="397"/>
      <c r="N10" s="397"/>
      <c r="O10" s="397"/>
      <c r="P10" s="397"/>
      <c r="Q10" s="397"/>
      <c r="R10" s="397"/>
      <c r="S10" s="397"/>
      <c r="T10" s="397"/>
      <c r="U10" s="397"/>
      <c r="V10" s="397"/>
      <c r="W10" s="397"/>
      <c r="X10" s="397"/>
      <c r="Y10" s="397"/>
      <c r="Z10" s="397"/>
      <c r="AA10" s="397"/>
      <c r="AB10" s="397"/>
      <c r="AC10" s="397"/>
      <c r="AD10" s="398"/>
      <c r="AE10"/>
    </row>
    <row r="11" spans="1:31" ht="15" customHeight="1">
      <c r="A11" s="195"/>
      <c r="B11" s="399" t="s">
        <v>5088</v>
      </c>
      <c r="C11" s="400"/>
      <c r="D11" s="400"/>
      <c r="E11" s="400"/>
      <c r="F11" s="400"/>
      <c r="G11" s="400"/>
      <c r="H11" s="400"/>
      <c r="I11" s="400"/>
      <c r="J11" s="400"/>
      <c r="K11" s="400"/>
      <c r="L11" s="400"/>
      <c r="M11" s="400"/>
      <c r="N11" s="400"/>
      <c r="O11" s="400"/>
      <c r="P11" s="400"/>
      <c r="Q11" s="400"/>
      <c r="R11" s="400"/>
      <c r="S11" s="400"/>
      <c r="T11" s="400"/>
      <c r="U11" s="400"/>
      <c r="V11" s="400"/>
      <c r="W11" s="400"/>
      <c r="X11" s="400"/>
      <c r="Y11" s="400"/>
      <c r="Z11" s="400"/>
      <c r="AA11" s="400"/>
      <c r="AB11" s="400"/>
      <c r="AC11" s="400"/>
      <c r="AD11" s="401"/>
      <c r="AE11"/>
    </row>
    <row r="12" spans="1:31" ht="36" customHeight="1">
      <c r="A12" s="200"/>
      <c r="B12" s="201"/>
      <c r="C12" s="402" t="s">
        <v>5358</v>
      </c>
      <c r="D12" s="403"/>
      <c r="E12" s="403"/>
      <c r="F12" s="403"/>
      <c r="G12" s="403"/>
      <c r="H12" s="403"/>
      <c r="I12" s="403"/>
      <c r="J12" s="403"/>
      <c r="K12" s="403"/>
      <c r="L12" s="403"/>
      <c r="M12" s="403"/>
      <c r="N12" s="403"/>
      <c r="O12" s="403"/>
      <c r="P12" s="403"/>
      <c r="Q12" s="403"/>
      <c r="R12" s="403"/>
      <c r="S12" s="403"/>
      <c r="T12" s="403"/>
      <c r="U12" s="403"/>
      <c r="V12" s="403"/>
      <c r="W12" s="403"/>
      <c r="X12" s="403"/>
      <c r="Y12" s="403"/>
      <c r="Z12" s="403"/>
      <c r="AA12" s="403"/>
      <c r="AB12" s="403"/>
      <c r="AC12" s="403"/>
      <c r="AD12" s="404"/>
      <c r="AE12"/>
    </row>
    <row r="13" spans="1:31" ht="24" customHeight="1">
      <c r="A13" s="195"/>
      <c r="B13" s="202"/>
      <c r="C13" s="402" t="s">
        <v>5066</v>
      </c>
      <c r="D13" s="403"/>
      <c r="E13" s="403"/>
      <c r="F13" s="403"/>
      <c r="G13" s="403"/>
      <c r="H13" s="403"/>
      <c r="I13" s="403"/>
      <c r="J13" s="403"/>
      <c r="K13" s="403"/>
      <c r="L13" s="403"/>
      <c r="M13" s="403"/>
      <c r="N13" s="403"/>
      <c r="O13" s="403"/>
      <c r="P13" s="403"/>
      <c r="Q13" s="403"/>
      <c r="R13" s="403"/>
      <c r="S13" s="403"/>
      <c r="T13" s="403"/>
      <c r="U13" s="403"/>
      <c r="V13" s="403"/>
      <c r="W13" s="403"/>
      <c r="X13" s="403"/>
      <c r="Y13" s="403"/>
      <c r="Z13" s="403"/>
      <c r="AA13" s="403"/>
      <c r="AB13" s="403"/>
      <c r="AC13" s="403"/>
      <c r="AD13" s="404"/>
      <c r="AE13"/>
    </row>
    <row r="14" spans="1:31" ht="15" customHeight="1">
      <c r="A14" s="195"/>
      <c r="B14" s="203"/>
      <c r="C14" s="405" t="s">
        <v>5359</v>
      </c>
      <c r="D14" s="405"/>
      <c r="E14" s="405"/>
      <c r="F14" s="405"/>
      <c r="G14" s="405"/>
      <c r="H14" s="405"/>
      <c r="I14" s="405"/>
      <c r="J14" s="405"/>
      <c r="K14" s="405"/>
      <c r="L14" s="405"/>
      <c r="M14" s="405"/>
      <c r="N14" s="405"/>
      <c r="O14" s="405"/>
      <c r="P14" s="405"/>
      <c r="Q14" s="405"/>
      <c r="R14" s="405"/>
      <c r="S14" s="405"/>
      <c r="T14" s="405"/>
      <c r="U14" s="405"/>
      <c r="V14" s="405"/>
      <c r="W14" s="405"/>
      <c r="X14" s="405"/>
      <c r="Y14" s="405"/>
      <c r="Z14" s="405"/>
      <c r="AA14" s="405"/>
      <c r="AB14" s="405"/>
      <c r="AC14" s="405"/>
      <c r="AD14" s="406"/>
      <c r="AE14"/>
    </row>
    <row r="15" spans="1:31" ht="15" customHeight="1">
      <c r="A15" s="195"/>
      <c r="B15" s="203"/>
      <c r="C15" s="405" t="s">
        <v>5360</v>
      </c>
      <c r="D15" s="409"/>
      <c r="E15" s="409"/>
      <c r="F15" s="409"/>
      <c r="G15" s="409"/>
      <c r="H15" s="409"/>
      <c r="I15" s="409"/>
      <c r="J15" s="409"/>
      <c r="K15" s="409"/>
      <c r="L15" s="409"/>
      <c r="M15" s="409"/>
      <c r="N15" s="409"/>
      <c r="O15" s="409"/>
      <c r="P15" s="409"/>
      <c r="Q15" s="409"/>
      <c r="R15" s="409"/>
      <c r="S15" s="409"/>
      <c r="T15" s="409"/>
      <c r="U15" s="409"/>
      <c r="V15" s="409"/>
      <c r="W15" s="409"/>
      <c r="X15" s="409"/>
      <c r="Y15" s="409"/>
      <c r="Z15" s="409"/>
      <c r="AA15" s="409"/>
      <c r="AB15" s="409"/>
      <c r="AC15" s="409"/>
      <c r="AD15" s="410"/>
      <c r="AE15"/>
    </row>
    <row r="16" spans="1:31" ht="36" customHeight="1">
      <c r="A16" s="195"/>
      <c r="B16" s="205"/>
      <c r="C16" s="405" t="s">
        <v>5069</v>
      </c>
      <c r="D16" s="405"/>
      <c r="E16" s="405"/>
      <c r="F16" s="405"/>
      <c r="G16" s="405"/>
      <c r="H16" s="405"/>
      <c r="I16" s="405"/>
      <c r="J16" s="405"/>
      <c r="K16" s="405"/>
      <c r="L16" s="405"/>
      <c r="M16" s="405"/>
      <c r="N16" s="405"/>
      <c r="O16" s="405"/>
      <c r="P16" s="405"/>
      <c r="Q16" s="405"/>
      <c r="R16" s="405"/>
      <c r="S16" s="405"/>
      <c r="T16" s="405"/>
      <c r="U16" s="405"/>
      <c r="V16" s="405"/>
      <c r="W16" s="405"/>
      <c r="X16" s="405"/>
      <c r="Y16" s="405"/>
      <c r="Z16" s="405"/>
      <c r="AA16" s="405"/>
      <c r="AB16" s="405"/>
      <c r="AC16" s="405"/>
      <c r="AD16" s="406"/>
      <c r="AE16"/>
    </row>
    <row r="17" spans="1:38" ht="48" customHeight="1">
      <c r="A17" s="195"/>
      <c r="B17" s="206"/>
      <c r="C17" s="405" t="s">
        <v>5070</v>
      </c>
      <c r="D17" s="405"/>
      <c r="E17" s="405"/>
      <c r="F17" s="405"/>
      <c r="G17" s="405"/>
      <c r="H17" s="405"/>
      <c r="I17" s="405"/>
      <c r="J17" s="405"/>
      <c r="K17" s="405"/>
      <c r="L17" s="405"/>
      <c r="M17" s="405"/>
      <c r="N17" s="405"/>
      <c r="O17" s="405"/>
      <c r="P17" s="405"/>
      <c r="Q17" s="405"/>
      <c r="R17" s="405"/>
      <c r="S17" s="405"/>
      <c r="T17" s="405"/>
      <c r="U17" s="405"/>
      <c r="V17" s="405"/>
      <c r="W17" s="405"/>
      <c r="X17" s="405"/>
      <c r="Y17" s="405"/>
      <c r="Z17" s="405"/>
      <c r="AA17" s="405"/>
      <c r="AB17" s="405"/>
      <c r="AC17" s="405"/>
      <c r="AD17" s="406"/>
      <c r="AE17"/>
    </row>
    <row r="18" spans="1:38" ht="15" customHeight="1">
      <c r="A18" s="195"/>
      <c r="B18" s="224"/>
      <c r="C18" s="436" t="s">
        <v>5071</v>
      </c>
      <c r="D18" s="437"/>
      <c r="E18" s="437"/>
      <c r="F18" s="437"/>
      <c r="G18" s="437"/>
      <c r="H18" s="437"/>
      <c r="I18" s="437"/>
      <c r="J18" s="437"/>
      <c r="K18" s="437"/>
      <c r="L18" s="437"/>
      <c r="M18" s="437"/>
      <c r="N18" s="437"/>
      <c r="O18" s="437"/>
      <c r="P18" s="437"/>
      <c r="Q18" s="437"/>
      <c r="R18" s="437"/>
      <c r="S18" s="437"/>
      <c r="T18" s="437"/>
      <c r="U18" s="437"/>
      <c r="V18" s="437"/>
      <c r="W18" s="437"/>
      <c r="X18" s="437"/>
      <c r="Y18" s="437"/>
      <c r="Z18" s="437"/>
      <c r="AA18" s="437"/>
      <c r="AB18" s="437"/>
      <c r="AC18" s="437"/>
      <c r="AD18" s="438"/>
      <c r="AE18"/>
    </row>
    <row r="19" spans="1:38" ht="15" customHeight="1">
      <c r="A19" s="207"/>
      <c r="B19" s="271"/>
      <c r="C19" s="271"/>
      <c r="D19" s="271"/>
      <c r="E19" s="271"/>
      <c r="F19" s="271"/>
      <c r="G19" s="271"/>
      <c r="H19" s="271"/>
      <c r="I19" s="271"/>
      <c r="J19" s="271"/>
      <c r="K19" s="271"/>
      <c r="L19" s="271"/>
      <c r="M19" s="271"/>
      <c r="N19" s="271"/>
      <c r="O19" s="271"/>
      <c r="P19" s="271"/>
      <c r="Q19" s="271"/>
      <c r="R19" s="271"/>
      <c r="S19" s="271"/>
      <c r="T19" s="271"/>
      <c r="U19" s="271"/>
      <c r="V19" s="271"/>
      <c r="W19" s="271"/>
      <c r="X19" s="271"/>
      <c r="Y19" s="271"/>
      <c r="Z19" s="271"/>
      <c r="AA19" s="271"/>
      <c r="AB19" s="271"/>
      <c r="AC19" s="271"/>
      <c r="AD19" s="271"/>
      <c r="AE19"/>
    </row>
    <row r="20" spans="1:38" ht="36" customHeight="1">
      <c r="A20" s="227" t="s">
        <v>5361</v>
      </c>
      <c r="B20" s="489" t="s">
        <v>5362</v>
      </c>
      <c r="C20" s="489"/>
      <c r="D20" s="489"/>
      <c r="E20" s="489"/>
      <c r="F20" s="489"/>
      <c r="G20" s="489"/>
      <c r="H20" s="489"/>
      <c r="I20" s="489"/>
      <c r="J20" s="489"/>
      <c r="K20" s="489"/>
      <c r="L20" s="489"/>
      <c r="M20" s="489"/>
      <c r="N20" s="489"/>
      <c r="O20" s="489"/>
      <c r="P20" s="489"/>
      <c r="Q20" s="489"/>
      <c r="R20" s="489"/>
      <c r="S20" s="489"/>
      <c r="T20" s="489"/>
      <c r="U20" s="489"/>
      <c r="V20" s="489"/>
      <c r="W20" s="489"/>
      <c r="X20" s="489"/>
      <c r="Y20" s="489"/>
      <c r="Z20" s="489"/>
      <c r="AA20" s="489"/>
      <c r="AB20" s="489"/>
      <c r="AC20" s="489"/>
      <c r="AD20" s="489"/>
      <c r="AE20"/>
      <c r="AF20" s="197" t="s">
        <v>5092</v>
      </c>
      <c r="AG20"/>
    </row>
    <row r="21" spans="1:38" ht="24" customHeight="1">
      <c r="A21" s="211"/>
      <c r="B21" s="222"/>
      <c r="C21" s="405" t="s">
        <v>5363</v>
      </c>
      <c r="D21" s="405"/>
      <c r="E21" s="405"/>
      <c r="F21" s="405"/>
      <c r="G21" s="405"/>
      <c r="H21" s="405"/>
      <c r="I21" s="405"/>
      <c r="J21" s="405"/>
      <c r="K21" s="405"/>
      <c r="L21" s="405"/>
      <c r="M21" s="405"/>
      <c r="N21" s="405"/>
      <c r="O21" s="405"/>
      <c r="P21" s="405"/>
      <c r="Q21" s="405"/>
      <c r="R21" s="405"/>
      <c r="S21" s="405"/>
      <c r="T21" s="405"/>
      <c r="U21" s="405"/>
      <c r="V21" s="405"/>
      <c r="W21" s="405"/>
      <c r="X21" s="405"/>
      <c r="Y21" s="405"/>
      <c r="Z21" s="405"/>
      <c r="AA21" s="405"/>
      <c r="AB21" s="405"/>
      <c r="AC21" s="405"/>
      <c r="AD21" s="405"/>
      <c r="AE21"/>
      <c r="AF21" s="274">
        <f>CNGE_2025_M1_Secc10_Sub1!C27</f>
        <v>0</v>
      </c>
    </row>
    <row r="22" spans="1:38" ht="24" customHeight="1">
      <c r="A22" s="211"/>
      <c r="B22" s="222"/>
      <c r="C22" s="402" t="s">
        <v>5364</v>
      </c>
      <c r="D22" s="402"/>
      <c r="E22" s="402"/>
      <c r="F22" s="402"/>
      <c r="G22" s="402"/>
      <c r="H22" s="402"/>
      <c r="I22" s="402"/>
      <c r="J22" s="402"/>
      <c r="K22" s="402"/>
      <c r="L22" s="402"/>
      <c r="M22" s="402"/>
      <c r="N22" s="402"/>
      <c r="O22" s="402"/>
      <c r="P22" s="402"/>
      <c r="Q22" s="402"/>
      <c r="R22" s="402"/>
      <c r="S22" s="402"/>
      <c r="T22" s="402"/>
      <c r="U22" s="402"/>
      <c r="V22" s="402"/>
      <c r="W22" s="402"/>
      <c r="X22" s="402"/>
      <c r="Y22" s="402"/>
      <c r="Z22" s="402"/>
      <c r="AA22" s="402"/>
      <c r="AB22" s="402"/>
      <c r="AC22" s="402"/>
      <c r="AD22" s="402"/>
      <c r="AE22"/>
    </row>
    <row r="23" spans="1:38" ht="24" customHeight="1">
      <c r="A23" s="211"/>
      <c r="B23" s="222"/>
      <c r="C23" s="402" t="s">
        <v>5365</v>
      </c>
      <c r="D23" s="402"/>
      <c r="E23" s="402"/>
      <c r="F23" s="402"/>
      <c r="G23" s="402"/>
      <c r="H23" s="402"/>
      <c r="I23" s="402"/>
      <c r="J23" s="402"/>
      <c r="K23" s="402"/>
      <c r="L23" s="402"/>
      <c r="M23" s="402"/>
      <c r="N23" s="402"/>
      <c r="O23" s="402"/>
      <c r="P23" s="402"/>
      <c r="Q23" s="402"/>
      <c r="R23" s="402"/>
      <c r="S23" s="402"/>
      <c r="T23" s="402"/>
      <c r="U23" s="402"/>
      <c r="V23" s="402"/>
      <c r="W23" s="402"/>
      <c r="X23" s="402"/>
      <c r="Y23" s="402"/>
      <c r="Z23" s="402"/>
      <c r="AA23" s="402"/>
      <c r="AB23" s="402"/>
      <c r="AC23" s="402"/>
      <c r="AD23" s="402"/>
      <c r="AE23"/>
    </row>
    <row r="24" spans="1:38" ht="15" customHeight="1">
      <c r="A24" s="211"/>
      <c r="B24" s="222"/>
      <c r="C24" s="222"/>
      <c r="D24" s="222"/>
      <c r="E24" s="222"/>
      <c r="F24" s="222"/>
      <c r="G24" s="222"/>
      <c r="H24" s="222"/>
      <c r="I24" s="222"/>
      <c r="J24" s="222"/>
      <c r="K24" s="222"/>
      <c r="L24" s="222"/>
      <c r="M24" s="222"/>
      <c r="N24" s="26"/>
      <c r="O24" s="26"/>
      <c r="P24" s="26"/>
      <c r="Q24" s="26"/>
      <c r="R24" s="26"/>
      <c r="S24" s="26"/>
      <c r="T24" s="26"/>
      <c r="U24" s="26"/>
      <c r="V24" s="26"/>
      <c r="W24" s="26"/>
      <c r="X24" s="26"/>
      <c r="Y24" s="26"/>
      <c r="Z24" s="26"/>
      <c r="AA24" s="26"/>
      <c r="AB24" s="26"/>
      <c r="AC24" s="26"/>
      <c r="AD24" s="26"/>
      <c r="AE24"/>
    </row>
    <row r="25" spans="1:38" s="22" customFormat="1" ht="48" customHeight="1">
      <c r="A25" s="211"/>
      <c r="B25" s="222"/>
      <c r="C25" s="504" t="s">
        <v>5366</v>
      </c>
      <c r="D25" s="505"/>
      <c r="E25" s="505"/>
      <c r="F25" s="505"/>
      <c r="G25" s="505"/>
      <c r="H25" s="505"/>
      <c r="I25" s="505"/>
      <c r="J25" s="505"/>
      <c r="K25" s="505"/>
      <c r="L25" s="506"/>
      <c r="M25" s="504" t="s">
        <v>5367</v>
      </c>
      <c r="N25" s="505"/>
      <c r="O25" s="505"/>
      <c r="P25" s="505"/>
      <c r="Q25" s="505"/>
      <c r="R25" s="505"/>
      <c r="S25" s="505"/>
      <c r="T25" s="505"/>
      <c r="U25" s="506"/>
      <c r="V25" s="504" t="s">
        <v>5368</v>
      </c>
      <c r="W25" s="505"/>
      <c r="X25" s="505"/>
      <c r="Y25" s="505"/>
      <c r="Z25" s="505"/>
      <c r="AA25" s="505"/>
      <c r="AB25" s="505"/>
      <c r="AC25" s="505"/>
      <c r="AD25" s="506"/>
      <c r="AE25"/>
      <c r="AG25" t="s">
        <v>5083</v>
      </c>
      <c r="AH25" t="s">
        <v>5084</v>
      </c>
      <c r="AI25" t="s">
        <v>5369</v>
      </c>
      <c r="AJ25" t="s">
        <v>5370</v>
      </c>
      <c r="AK25" t="s">
        <v>5371</v>
      </c>
      <c r="AL25" t="s">
        <v>5372</v>
      </c>
    </row>
    <row r="26" spans="1:38" s="22" customFormat="1" ht="15" customHeight="1">
      <c r="A26" s="211"/>
      <c r="B26" s="222"/>
      <c r="C26" s="511"/>
      <c r="D26" s="512"/>
      <c r="E26" s="512"/>
      <c r="F26" s="512"/>
      <c r="G26" s="512"/>
      <c r="H26" s="512"/>
      <c r="I26" s="512"/>
      <c r="J26" s="512"/>
      <c r="K26" s="512"/>
      <c r="L26" s="512"/>
      <c r="M26" s="513"/>
      <c r="N26" s="513"/>
      <c r="O26" s="513"/>
      <c r="P26" s="513"/>
      <c r="Q26" s="513"/>
      <c r="R26" s="513"/>
      <c r="S26" s="513"/>
      <c r="T26" s="513"/>
      <c r="U26" s="513"/>
      <c r="V26" s="513"/>
      <c r="W26" s="513"/>
      <c r="X26" s="513"/>
      <c r="Y26" s="513"/>
      <c r="Z26" s="513"/>
      <c r="AA26" s="513"/>
      <c r="AB26" s="513"/>
      <c r="AC26" s="513"/>
      <c r="AD26" s="513"/>
      <c r="AE26"/>
      <c r="AG26" s="216">
        <f>IF(AND($AF$21=1,CNGE_2025_M1_Secc10_Sub2!$Y$115&gt;0,CNGE_2025_M1_Secc10_Sub2!$Y$115&lt;&gt;"NS",CNGE_2025_M1_Secc10_Sub2!$Y$115&lt;&gt;"NA"),IF(AND(C26=1,COUNTA(M26:AD26)=2),0,IF(C26&gt;1,0,1)),0)</f>
        <v>0</v>
      </c>
      <c r="AH26" s="216">
        <f>IF(OR($AF$21&lt;&gt;1,CNGE_2025_M1_Secc10_Sub2!$Y$115=0,CNGE_2025_M1_Secc10_Sub2!$Y$115="NS",CNGE_2025_M1_Secc10_Sub2!$Y$115="NA"),IF(COUNTA(C26:AD26)=0,0,1),IF(C26&gt;1,IF(COUNTA(M26:AD26)=0,0,1),0))</f>
        <v>0</v>
      </c>
      <c r="AI26" s="216" cm="1">
        <f t="array" ref="AI26">IF(OR(V26={"NS","NA"},M26={"NS","NA"}),0,IF(V26&lt;=M26,0,1))</f>
        <v>0</v>
      </c>
      <c r="AJ26">
        <f>IF(OR(M26="NS",M26="NA",ISTEXT(M26)),0,LEN(M26)-LEN(INT(M26))-1)</f>
        <v>-2</v>
      </c>
      <c r="AK26">
        <f>IF(AJ26&lt;1,0,1)</f>
        <v>0</v>
      </c>
      <c r="AL26">
        <f>IF(OR(M26="",M26="NA",M26="NS",ISNUMBER(M26)),0,1)</f>
        <v>0</v>
      </c>
    </row>
    <row r="27" spans="1:38" s="22" customFormat="1" ht="15" customHeight="1">
      <c r="A27" s="211"/>
      <c r="B27" s="222"/>
      <c r="C27"/>
      <c r="D27"/>
      <c r="E27"/>
      <c r="F27"/>
      <c r="G27"/>
      <c r="H27"/>
      <c r="I27"/>
      <c r="J27"/>
      <c r="K27" s="26"/>
      <c r="L27" s="26"/>
      <c r="M27" s="26"/>
      <c r="N27" s="26"/>
      <c r="O27" s="26"/>
      <c r="P27" s="26"/>
      <c r="Q27" s="26"/>
      <c r="R27" s="26"/>
      <c r="S27" s="26"/>
      <c r="T27" s="26"/>
      <c r="U27" s="26"/>
      <c r="V27" s="26"/>
      <c r="W27" s="26"/>
      <c r="X27" s="26"/>
      <c r="Y27" s="26"/>
      <c r="Z27" s="26"/>
      <c r="AA27" s="26"/>
      <c r="AB27" s="26"/>
      <c r="AC27" s="26"/>
      <c r="AD27" s="26"/>
      <c r="AE27"/>
      <c r="AJ27">
        <f>IF(OR(V26="NS",V26="NA",ISTEXT(V26)),0,LEN(V26)-LEN(INT(V26))-1)</f>
        <v>-2</v>
      </c>
      <c r="AK27">
        <f>IF(AJ27&lt;1,0,1)</f>
        <v>0</v>
      </c>
      <c r="AL27">
        <f>IF(OR(V26="",V26="NA",V26="NS",ISNUMBER(V26)),0,1)</f>
        <v>0</v>
      </c>
    </row>
    <row r="28" spans="1:38" s="22" customFormat="1" ht="24" customHeight="1">
      <c r="A28" s="211"/>
      <c r="B28" s="222"/>
      <c r="C28" s="507" t="s">
        <v>5086</v>
      </c>
      <c r="D28" s="507"/>
      <c r="E28" s="507"/>
      <c r="F28" s="507"/>
      <c r="G28" s="507"/>
      <c r="H28" s="507"/>
      <c r="I28" s="507"/>
      <c r="J28" s="507"/>
      <c r="K28" s="507"/>
      <c r="L28" s="507"/>
      <c r="M28" s="507"/>
      <c r="N28" s="507"/>
      <c r="O28" s="507"/>
      <c r="P28" s="507"/>
      <c r="Q28" s="507"/>
      <c r="R28" s="507"/>
      <c r="S28" s="507"/>
      <c r="T28" s="507"/>
      <c r="U28" s="507"/>
      <c r="V28" s="507"/>
      <c r="W28" s="507"/>
      <c r="X28" s="507"/>
      <c r="Y28" s="507"/>
      <c r="Z28" s="507"/>
      <c r="AA28" s="507"/>
      <c r="AB28" s="507"/>
      <c r="AC28" s="507"/>
      <c r="AD28" s="507"/>
      <c r="AE28"/>
      <c r="AK28" s="216">
        <f>IFERROR(SUM(AK26:AK27),0)</f>
        <v>0</v>
      </c>
      <c r="AL28" s="216">
        <f>SUM(AL26:AL27)</f>
        <v>0</v>
      </c>
    </row>
    <row r="29" spans="1:38" s="22" customFormat="1" ht="60" customHeight="1">
      <c r="A29" s="211"/>
      <c r="B29" s="222"/>
      <c r="C29" s="508"/>
      <c r="D29" s="509"/>
      <c r="E29" s="509"/>
      <c r="F29" s="509"/>
      <c r="G29" s="509"/>
      <c r="H29" s="509"/>
      <c r="I29" s="509"/>
      <c r="J29" s="509"/>
      <c r="K29" s="509"/>
      <c r="L29" s="509"/>
      <c r="M29" s="509"/>
      <c r="N29" s="509"/>
      <c r="O29" s="509"/>
      <c r="P29" s="509"/>
      <c r="Q29" s="509"/>
      <c r="R29" s="509"/>
      <c r="S29" s="509"/>
      <c r="T29" s="509"/>
      <c r="U29" s="509"/>
      <c r="V29" s="509"/>
      <c r="W29" s="509"/>
      <c r="X29" s="509"/>
      <c r="Y29" s="509"/>
      <c r="Z29" s="509"/>
      <c r="AA29" s="509"/>
      <c r="AB29" s="509"/>
      <c r="AC29" s="509"/>
      <c r="AD29" s="510"/>
      <c r="AE29"/>
    </row>
    <row r="30" spans="1:38" s="22" customFormat="1" ht="15" customHeight="1">
      <c r="A30" s="220"/>
      <c r="B30" s="392" t="str">
        <f>IF(AG26=0,"","Favor de ingresar toda la información requerida en la pregunta")</f>
        <v/>
      </c>
      <c r="C30" s="392"/>
      <c r="D30" s="392"/>
      <c r="E30" s="392"/>
      <c r="F30" s="392"/>
      <c r="G30" s="392"/>
      <c r="H30" s="392"/>
      <c r="I30" s="392"/>
      <c r="J30" s="392"/>
      <c r="K30" s="392"/>
      <c r="L30" s="392"/>
      <c r="M30" s="392"/>
      <c r="N30" s="392"/>
      <c r="O30" s="392"/>
      <c r="P30" s="392"/>
      <c r="Q30" s="392"/>
      <c r="R30" s="392"/>
      <c r="S30" s="392"/>
      <c r="T30" s="392"/>
      <c r="U30" s="392"/>
      <c r="V30" s="392"/>
      <c r="W30" s="392"/>
      <c r="X30" s="392"/>
      <c r="Y30" s="392"/>
      <c r="Z30" s="392"/>
      <c r="AA30" s="392"/>
      <c r="AB30" s="392"/>
      <c r="AC30" s="392"/>
      <c r="AD30" s="392"/>
      <c r="AE30" s="392"/>
    </row>
    <row r="31" spans="1:38" s="22" customFormat="1" ht="15" customHeight="1">
      <c r="A31" s="220"/>
      <c r="B31" s="393" t="str">
        <f>IF(COUNTIF(M26:AD26,"NS")&lt;&gt;0,"Alerta: debido a que cuenta con registros NS, debe proporcionar una justificación en el area de comentarios al final de la pregunta","")</f>
        <v/>
      </c>
      <c r="C31" s="393"/>
      <c r="D31" s="393"/>
      <c r="E31" s="393"/>
      <c r="F31" s="393"/>
      <c r="G31" s="393"/>
      <c r="H31" s="393"/>
      <c r="I31" s="393"/>
      <c r="J31" s="393"/>
      <c r="K31" s="393"/>
      <c r="L31" s="393"/>
      <c r="M31" s="393"/>
      <c r="N31" s="393"/>
      <c r="O31" s="393"/>
      <c r="P31" s="393"/>
      <c r="Q31" s="393"/>
      <c r="R31" s="393"/>
      <c r="S31" s="393"/>
      <c r="T31" s="393"/>
      <c r="U31" s="393"/>
      <c r="V31" s="393"/>
      <c r="W31" s="393"/>
      <c r="X31" s="393"/>
      <c r="Y31" s="393"/>
      <c r="Z31" s="393"/>
      <c r="AA31" s="393"/>
      <c r="AB31" s="393"/>
      <c r="AC31" s="393"/>
      <c r="AD31" s="393"/>
      <c r="AE31" s="393"/>
    </row>
    <row r="32" spans="1:38" s="22" customFormat="1" ht="15" customHeight="1">
      <c r="A32" s="220"/>
      <c r="B32" s="394" t="str">
        <f>IF(AH26&gt;0,"Revise la información capturada, ya que tiene datos ingresados en celdas que están sombreadas","")</f>
        <v/>
      </c>
      <c r="C32" s="394"/>
      <c r="D32" s="394"/>
      <c r="E32" s="394"/>
      <c r="F32" s="394"/>
      <c r="G32" s="394"/>
      <c r="H32" s="394"/>
      <c r="I32" s="394"/>
      <c r="J32" s="394"/>
      <c r="K32" s="394"/>
      <c r="L32" s="394"/>
      <c r="M32" s="394"/>
      <c r="N32" s="394"/>
      <c r="O32" s="394"/>
      <c r="P32" s="394"/>
      <c r="Q32" s="394"/>
      <c r="R32" s="394"/>
      <c r="S32" s="394"/>
      <c r="T32" s="394"/>
      <c r="U32" s="394"/>
      <c r="V32" s="394"/>
      <c r="W32" s="394"/>
      <c r="X32" s="394"/>
      <c r="Y32" s="394"/>
      <c r="Z32" s="394"/>
      <c r="AA32" s="394"/>
      <c r="AB32" s="394"/>
      <c r="AC32" s="394"/>
      <c r="AD32" s="394"/>
      <c r="AE32" s="394"/>
    </row>
    <row r="33" spans="1:38" s="22" customFormat="1" ht="15" customHeight="1">
      <c r="A33" s="220"/>
      <c r="B33" s="428" t="str">
        <f>IF(AI26&gt;0,"Favor de revisar la instrucción 3, debido a que no se cumplen con los criterios mencionados","")</f>
        <v/>
      </c>
      <c r="C33" s="428"/>
      <c r="D33" s="428"/>
      <c r="E33" s="428"/>
      <c r="F33" s="428"/>
      <c r="G33" s="428"/>
      <c r="H33" s="428"/>
      <c r="I33" s="428"/>
      <c r="J33" s="428"/>
      <c r="K33" s="428"/>
      <c r="L33" s="428"/>
      <c r="M33" s="428"/>
      <c r="N33" s="428"/>
      <c r="O33" s="428"/>
      <c r="P33" s="428"/>
      <c r="Q33" s="428"/>
      <c r="R33" s="428"/>
      <c r="S33" s="428"/>
      <c r="T33" s="428"/>
      <c r="U33" s="428"/>
      <c r="V33" s="428"/>
      <c r="W33" s="428"/>
      <c r="X33" s="428"/>
      <c r="Y33" s="428"/>
      <c r="Z33" s="428"/>
      <c r="AA33" s="428"/>
      <c r="AB33" s="428"/>
      <c r="AC33" s="428"/>
      <c r="AD33" s="428"/>
      <c r="AE33" s="428"/>
    </row>
    <row r="34" spans="1:38" s="22" customFormat="1" ht="15" customHeight="1">
      <c r="A34" s="220"/>
      <c r="B34" s="394" t="str">
        <f>IF(AK28=0,"","Favor de revisar la instrucción general 4, ya que no debe considerar decimales en las cifras registradas")</f>
        <v/>
      </c>
      <c r="C34" s="394"/>
      <c r="D34" s="394"/>
      <c r="E34" s="394"/>
      <c r="F34" s="394"/>
      <c r="G34" s="394"/>
      <c r="H34" s="394"/>
      <c r="I34" s="394"/>
      <c r="J34" s="394"/>
      <c r="K34" s="394"/>
      <c r="L34" s="394"/>
      <c r="M34" s="394"/>
      <c r="N34" s="394"/>
      <c r="O34" s="394"/>
      <c r="P34" s="394"/>
      <c r="Q34" s="394"/>
      <c r="R34" s="394"/>
      <c r="S34" s="394"/>
      <c r="T34" s="394"/>
      <c r="U34" s="394"/>
      <c r="V34" s="394"/>
      <c r="W34" s="394"/>
      <c r="X34" s="394"/>
      <c r="Y34" s="394"/>
      <c r="Z34" s="394"/>
      <c r="AA34" s="394"/>
      <c r="AB34" s="394"/>
      <c r="AC34" s="394"/>
      <c r="AD34" s="394"/>
      <c r="AE34" s="394"/>
    </row>
    <row r="35" spans="1:38" s="22" customFormat="1" ht="15" customHeight="1">
      <c r="A35" s="220"/>
      <c r="B35" s="394" t="str">
        <f>IF(AL28=0,"","No debe agregar la frase miles o millones de pesos")</f>
        <v/>
      </c>
      <c r="C35" s="394"/>
      <c r="D35" s="394"/>
      <c r="E35" s="394"/>
      <c r="F35" s="394"/>
      <c r="G35" s="394"/>
      <c r="H35" s="394"/>
      <c r="I35" s="394"/>
      <c r="J35" s="394"/>
      <c r="K35" s="394"/>
      <c r="L35" s="394"/>
      <c r="M35" s="394"/>
      <c r="N35" s="394"/>
      <c r="O35" s="394"/>
      <c r="P35" s="394"/>
      <c r="Q35" s="394"/>
      <c r="R35" s="394"/>
      <c r="S35" s="394"/>
      <c r="T35" s="394"/>
      <c r="U35" s="394"/>
      <c r="V35" s="394"/>
      <c r="W35" s="394"/>
      <c r="X35" s="394"/>
      <c r="Y35" s="394"/>
      <c r="Z35" s="394"/>
      <c r="AA35" s="394"/>
      <c r="AB35" s="394"/>
      <c r="AC35" s="394"/>
      <c r="AD35" s="394"/>
      <c r="AE35" s="394"/>
    </row>
    <row r="36" spans="1:38" s="22" customFormat="1" ht="15" customHeight="1">
      <c r="A36" s="227" t="s">
        <v>5373</v>
      </c>
      <c r="B36" s="489" t="s">
        <v>5374</v>
      </c>
      <c r="C36" s="489"/>
      <c r="D36" s="489"/>
      <c r="E36" s="489"/>
      <c r="F36" s="489"/>
      <c r="G36" s="489"/>
      <c r="H36" s="489"/>
      <c r="I36" s="489"/>
      <c r="J36" s="489"/>
      <c r="K36" s="489"/>
      <c r="L36" s="489"/>
      <c r="M36" s="489"/>
      <c r="N36" s="489"/>
      <c r="O36" s="489"/>
      <c r="P36" s="489"/>
      <c r="Q36" s="489"/>
      <c r="R36" s="489"/>
      <c r="S36" s="489"/>
      <c r="T36" s="489"/>
      <c r="U36" s="489"/>
      <c r="V36" s="489"/>
      <c r="W36" s="489"/>
      <c r="X36" s="489"/>
      <c r="Y36" s="489"/>
      <c r="Z36" s="489"/>
      <c r="AA36" s="489"/>
      <c r="AB36" s="489"/>
      <c r="AC36" s="489"/>
      <c r="AD36" s="489"/>
      <c r="AE36"/>
    </row>
    <row r="37" spans="1:38" s="22" customFormat="1" ht="36" customHeight="1">
      <c r="A37" s="211"/>
      <c r="B37" s="222"/>
      <c r="C37" s="405" t="s">
        <v>5375</v>
      </c>
      <c r="D37" s="405"/>
      <c r="E37" s="405"/>
      <c r="F37" s="405"/>
      <c r="G37" s="405"/>
      <c r="H37" s="405"/>
      <c r="I37" s="405"/>
      <c r="J37" s="405"/>
      <c r="K37" s="405"/>
      <c r="L37" s="405"/>
      <c r="M37" s="405"/>
      <c r="N37" s="405"/>
      <c r="O37" s="405"/>
      <c r="P37" s="405"/>
      <c r="Q37" s="405"/>
      <c r="R37" s="405"/>
      <c r="S37" s="405"/>
      <c r="T37" s="405"/>
      <c r="U37" s="405"/>
      <c r="V37" s="405"/>
      <c r="W37" s="405"/>
      <c r="X37" s="405"/>
      <c r="Y37" s="405"/>
      <c r="Z37" s="405"/>
      <c r="AA37" s="405"/>
      <c r="AB37" s="405"/>
      <c r="AC37" s="405"/>
      <c r="AD37" s="405"/>
      <c r="AE37"/>
    </row>
    <row r="38" spans="1:38" s="22" customFormat="1" ht="24" customHeight="1">
      <c r="A38" s="211"/>
      <c r="B38" s="222"/>
      <c r="C38" s="405" t="s">
        <v>5376</v>
      </c>
      <c r="D38" s="405"/>
      <c r="E38" s="405"/>
      <c r="F38" s="405"/>
      <c r="G38" s="405"/>
      <c r="H38" s="405"/>
      <c r="I38" s="405"/>
      <c r="J38" s="405"/>
      <c r="K38" s="405"/>
      <c r="L38" s="405"/>
      <c r="M38" s="405"/>
      <c r="N38" s="405"/>
      <c r="O38" s="405"/>
      <c r="P38" s="405"/>
      <c r="Q38" s="405"/>
      <c r="R38" s="405"/>
      <c r="S38" s="405"/>
      <c r="T38" s="405"/>
      <c r="U38" s="405"/>
      <c r="V38" s="405"/>
      <c r="W38" s="405"/>
      <c r="X38" s="405"/>
      <c r="Y38" s="405"/>
      <c r="Z38" s="405"/>
      <c r="AA38" s="405"/>
      <c r="AB38" s="405"/>
      <c r="AC38" s="405"/>
      <c r="AD38" s="405"/>
      <c r="AE38"/>
    </row>
    <row r="39" spans="1:38" s="22" customFormat="1" ht="24" customHeight="1">
      <c r="A39" s="211"/>
      <c r="B39" s="222"/>
      <c r="C39" s="402" t="s">
        <v>5377</v>
      </c>
      <c r="D39" s="402"/>
      <c r="E39" s="402"/>
      <c r="F39" s="402"/>
      <c r="G39" s="402"/>
      <c r="H39" s="402"/>
      <c r="I39" s="402"/>
      <c r="J39" s="402"/>
      <c r="K39" s="402"/>
      <c r="L39" s="402"/>
      <c r="M39" s="402"/>
      <c r="N39" s="402"/>
      <c r="O39" s="402"/>
      <c r="P39" s="402"/>
      <c r="Q39" s="402"/>
      <c r="R39" s="402"/>
      <c r="S39" s="402"/>
      <c r="T39" s="402"/>
      <c r="U39" s="402"/>
      <c r="V39" s="402"/>
      <c r="W39" s="402"/>
      <c r="X39" s="402"/>
      <c r="Y39" s="402"/>
      <c r="Z39" s="402"/>
      <c r="AA39" s="402"/>
      <c r="AB39" s="402"/>
      <c r="AC39" s="402"/>
      <c r="AD39" s="402"/>
      <c r="AE39"/>
    </row>
    <row r="40" spans="1:38" s="22" customFormat="1" ht="15" customHeight="1" thickBot="1">
      <c r="A40" s="211"/>
      <c r="B40" s="222"/>
      <c r="C40" s="222"/>
      <c r="D40" s="222"/>
      <c r="E40" s="222"/>
      <c r="F40" s="222"/>
      <c r="G40" s="222"/>
      <c r="H40" s="222"/>
      <c r="I40" s="222"/>
      <c r="J40" s="222"/>
      <c r="K40" s="222"/>
      <c r="L40" s="222"/>
      <c r="M40" s="222"/>
      <c r="N40" s="222"/>
      <c r="O40" s="222"/>
      <c r="P40" s="222"/>
      <c r="Q40" s="222"/>
      <c r="R40" s="222"/>
      <c r="S40" s="222"/>
      <c r="T40" s="222"/>
      <c r="U40" s="222"/>
      <c r="V40" s="222"/>
      <c r="W40" s="222"/>
      <c r="X40" s="222"/>
      <c r="Y40" s="222"/>
      <c r="Z40" s="222"/>
      <c r="AA40" s="222"/>
      <c r="AB40" s="222"/>
      <c r="AC40" s="222"/>
      <c r="AD40" s="222"/>
      <c r="AE40"/>
      <c r="AG40" t="s">
        <v>5083</v>
      </c>
      <c r="AH40" t="s">
        <v>5084</v>
      </c>
      <c r="AI40" t="s">
        <v>5335</v>
      </c>
      <c r="AJ40" t="s">
        <v>5370</v>
      </c>
      <c r="AK40" t="s">
        <v>5371</v>
      </c>
      <c r="AL40" t="s">
        <v>5372</v>
      </c>
    </row>
    <row r="41" spans="1:38" s="22" customFormat="1" ht="15" customHeight="1" thickBot="1">
      <c r="A41" s="211"/>
      <c r="B41" s="222"/>
      <c r="C41" s="514"/>
      <c r="D41" s="515"/>
      <c r="E41" s="515"/>
      <c r="F41" s="516"/>
      <c r="G41" s="275" t="s">
        <v>5378</v>
      </c>
      <c r="H41" s="222"/>
      <c r="I41" s="222"/>
      <c r="J41" s="222"/>
      <c r="K41" s="222"/>
      <c r="L41" s="222"/>
      <c r="M41" s="222"/>
      <c r="N41" s="222"/>
      <c r="O41" s="222"/>
      <c r="P41" s="222"/>
      <c r="Q41" s="222"/>
      <c r="R41" s="222"/>
      <c r="S41" s="222"/>
      <c r="T41" s="222"/>
      <c r="U41" s="222"/>
      <c r="V41" s="222"/>
      <c r="W41" s="222"/>
      <c r="X41" s="222"/>
      <c r="Y41" s="222"/>
      <c r="Z41" s="222"/>
      <c r="AA41" s="222"/>
      <c r="AB41" s="222"/>
      <c r="AC41" s="222"/>
      <c r="AD41" s="222"/>
      <c r="AE41"/>
      <c r="AG41" s="216">
        <f>IF(AND($AF$21=1,C26=1),IF(COUNTA(C41)=1,0,1),0)</f>
        <v>0</v>
      </c>
      <c r="AH41" s="216">
        <f>IF($AF$21&lt;&gt;1,IF(COUNTA(C41)=0,0,1),0)</f>
        <v>0</v>
      </c>
      <c r="AI41" s="216" cm="1">
        <f t="array" ref="AI41">IF(OR(C41={"NS","NA"},V26={"NS","NA"}),0,IF(C41&gt;=V26,0,1))</f>
        <v>0</v>
      </c>
      <c r="AJ41">
        <f>IF(OR(C41="NS",C41="NA",ISTEXT(C41)),0,LEN(C41)-LEN(INT(C41))-1)</f>
        <v>-2</v>
      </c>
      <c r="AK41" s="216">
        <f>IFERROR(IF(AJ41&lt;1,0,1),0)</f>
        <v>0</v>
      </c>
      <c r="AL41" s="216">
        <f>IF(OR(C41="",C41="NA",C41="NS",ISNUMBER(C41)),0,1)</f>
        <v>0</v>
      </c>
    </row>
    <row r="42" spans="1:38" s="22" customFormat="1" ht="15" customHeight="1">
      <c r="A42" s="211"/>
      <c r="B42" s="222"/>
      <c r="C42" s="222"/>
      <c r="D42" s="222"/>
      <c r="E42" s="222"/>
      <c r="F42" s="222"/>
      <c r="G42" s="222"/>
      <c r="H42" s="222"/>
      <c r="I42" s="222"/>
      <c r="J42" s="222"/>
      <c r="K42" s="222"/>
      <c r="L42" s="222"/>
      <c r="M42" s="222"/>
      <c r="N42" s="222"/>
      <c r="O42" s="222"/>
      <c r="P42" s="222"/>
      <c r="Q42" s="222"/>
      <c r="R42" s="222"/>
      <c r="S42" s="222"/>
      <c r="T42" s="222"/>
      <c r="U42" s="222"/>
      <c r="V42" s="222"/>
      <c r="W42" s="222"/>
      <c r="X42" s="222"/>
      <c r="Y42" s="222"/>
      <c r="Z42" s="222"/>
      <c r="AA42" s="222"/>
      <c r="AB42" s="222"/>
      <c r="AC42" s="222"/>
      <c r="AD42" s="222"/>
      <c r="AE42"/>
      <c r="AH42" s="22" t="s">
        <v>5379</v>
      </c>
    </row>
    <row r="43" spans="1:38" s="22" customFormat="1" ht="24" customHeight="1">
      <c r="A43" s="211"/>
      <c r="B43" s="222"/>
      <c r="C43" s="507" t="s">
        <v>5086</v>
      </c>
      <c r="D43" s="507"/>
      <c r="E43" s="507"/>
      <c r="F43" s="507"/>
      <c r="G43" s="507"/>
      <c r="H43" s="507"/>
      <c r="I43" s="507"/>
      <c r="J43" s="507"/>
      <c r="K43" s="507"/>
      <c r="L43" s="507"/>
      <c r="M43" s="507"/>
      <c r="N43" s="507"/>
      <c r="O43" s="507"/>
      <c r="P43" s="507"/>
      <c r="Q43" s="507"/>
      <c r="R43" s="507"/>
      <c r="S43" s="507"/>
      <c r="T43" s="507"/>
      <c r="U43" s="507"/>
      <c r="V43" s="507"/>
      <c r="W43" s="507"/>
      <c r="X43" s="507"/>
      <c r="Y43" s="507"/>
      <c r="Z43" s="507"/>
      <c r="AA43" s="507"/>
      <c r="AB43" s="507"/>
      <c r="AC43" s="507"/>
      <c r="AD43" s="507"/>
      <c r="AE43"/>
      <c r="AH43" s="234">
        <f>IF(C26&lt;&gt;1,IF(COUNTA(C41)=0,0,1),0)</f>
        <v>0</v>
      </c>
    </row>
    <row r="44" spans="1:38" s="22" customFormat="1" ht="60" customHeight="1">
      <c r="A44" s="211"/>
      <c r="B44" s="222"/>
      <c r="C44" s="508"/>
      <c r="D44" s="509"/>
      <c r="E44" s="509"/>
      <c r="F44" s="509"/>
      <c r="G44" s="509"/>
      <c r="H44" s="509"/>
      <c r="I44" s="509"/>
      <c r="J44" s="509"/>
      <c r="K44" s="509"/>
      <c r="L44" s="509"/>
      <c r="M44" s="509"/>
      <c r="N44" s="509"/>
      <c r="O44" s="509"/>
      <c r="P44" s="509"/>
      <c r="Q44" s="509"/>
      <c r="R44" s="509"/>
      <c r="S44" s="509"/>
      <c r="T44" s="509"/>
      <c r="U44" s="509"/>
      <c r="V44" s="509"/>
      <c r="W44" s="509"/>
      <c r="X44" s="509"/>
      <c r="Y44" s="509"/>
      <c r="Z44" s="509"/>
      <c r="AA44" s="509"/>
      <c r="AB44" s="509"/>
      <c r="AC44" s="509"/>
      <c r="AD44" s="510"/>
      <c r="AE44"/>
    </row>
    <row r="45" spans="1:38" customFormat="1" ht="15" customHeight="1">
      <c r="A45" s="19"/>
      <c r="B45" s="392" t="str">
        <f>IF(AG41=0,"","Favor de ingresar toda la información requerida en la pregunta")</f>
        <v/>
      </c>
      <c r="C45" s="392"/>
      <c r="D45" s="392"/>
      <c r="E45" s="392"/>
      <c r="F45" s="392"/>
      <c r="G45" s="392"/>
      <c r="H45" s="392"/>
      <c r="I45" s="392"/>
      <c r="J45" s="392"/>
      <c r="K45" s="392"/>
      <c r="L45" s="392"/>
      <c r="M45" s="392"/>
      <c r="N45" s="392"/>
      <c r="O45" s="392"/>
      <c r="P45" s="392"/>
      <c r="Q45" s="392"/>
      <c r="R45" s="392"/>
      <c r="S45" s="392"/>
      <c r="T45" s="392"/>
      <c r="U45" s="392"/>
      <c r="V45" s="392"/>
      <c r="W45" s="392"/>
      <c r="X45" s="392"/>
      <c r="Y45" s="392"/>
      <c r="Z45" s="392"/>
      <c r="AA45" s="392"/>
      <c r="AB45" s="392"/>
      <c r="AC45" s="392"/>
      <c r="AD45" s="392"/>
      <c r="AE45" s="392"/>
    </row>
    <row r="46" spans="1:38" customFormat="1" ht="15" customHeight="1">
      <c r="A46" s="19"/>
      <c r="B46" s="393" t="str">
        <f>IF(COUNTIF(C41,"NS")&lt;&gt;0,"Alerta: debido a que cuenta con registros NS, debe proporcionar una justificación en el area de comentarios al final de la pregunta","")</f>
        <v/>
      </c>
      <c r="C46" s="393"/>
      <c r="D46" s="393"/>
      <c r="E46" s="393"/>
      <c r="F46" s="393"/>
      <c r="G46" s="393"/>
      <c r="H46" s="393"/>
      <c r="I46" s="393"/>
      <c r="J46" s="393"/>
      <c r="K46" s="393"/>
      <c r="L46" s="393"/>
      <c r="M46" s="393"/>
      <c r="N46" s="393"/>
      <c r="O46" s="393"/>
      <c r="P46" s="393"/>
      <c r="Q46" s="393"/>
      <c r="R46" s="393"/>
      <c r="S46" s="393"/>
      <c r="T46" s="393"/>
      <c r="U46" s="393"/>
      <c r="V46" s="393"/>
      <c r="W46" s="393"/>
      <c r="X46" s="393"/>
      <c r="Y46" s="393"/>
      <c r="Z46" s="393"/>
      <c r="AA46" s="393"/>
      <c r="AB46" s="393"/>
      <c r="AC46" s="393"/>
      <c r="AD46" s="393"/>
      <c r="AE46" s="393"/>
    </row>
    <row r="47" spans="1:38" customFormat="1" ht="15" customHeight="1">
      <c r="A47" s="19"/>
      <c r="B47" s="394" t="str">
        <f>IF(AH41&gt;0,"Revise la información capturada, ya que tiene datos ingresados en celdas que están sombreadas","")</f>
        <v/>
      </c>
      <c r="C47" s="394"/>
      <c r="D47" s="394"/>
      <c r="E47" s="394"/>
      <c r="F47" s="394"/>
      <c r="G47" s="394"/>
      <c r="H47" s="394"/>
      <c r="I47" s="394"/>
      <c r="J47" s="394"/>
      <c r="K47" s="394"/>
      <c r="L47" s="394"/>
      <c r="M47" s="394"/>
      <c r="N47" s="394"/>
      <c r="O47" s="394"/>
      <c r="P47" s="394"/>
      <c r="Q47" s="394"/>
      <c r="R47" s="394"/>
      <c r="S47" s="394"/>
      <c r="T47" s="394"/>
      <c r="U47" s="394"/>
      <c r="V47" s="394"/>
      <c r="W47" s="394"/>
      <c r="X47" s="394"/>
      <c r="Y47" s="394"/>
      <c r="Z47" s="394"/>
      <c r="AA47" s="394"/>
      <c r="AB47" s="394"/>
      <c r="AC47" s="394"/>
      <c r="AD47" s="394"/>
      <c r="AE47" s="394"/>
    </row>
    <row r="48" spans="1:38" customFormat="1" ht="15" customHeight="1">
      <c r="A48" s="19"/>
      <c r="B48" s="428" t="str">
        <f>IF(AI41&gt;0,"Favor de revisar la instrucción 3, debido a que no se cumplen con los criterios mencionados","")</f>
        <v/>
      </c>
      <c r="C48" s="428"/>
      <c r="D48" s="428"/>
      <c r="E48" s="428"/>
      <c r="F48" s="428"/>
      <c r="G48" s="428"/>
      <c r="H48" s="428"/>
      <c r="I48" s="428"/>
      <c r="J48" s="428"/>
      <c r="K48" s="428"/>
      <c r="L48" s="428"/>
      <c r="M48" s="428"/>
      <c r="N48" s="428"/>
      <c r="O48" s="428"/>
      <c r="P48" s="428"/>
      <c r="Q48" s="428"/>
      <c r="R48" s="428"/>
      <c r="S48" s="428"/>
      <c r="T48" s="428"/>
      <c r="U48" s="428"/>
      <c r="V48" s="428"/>
      <c r="W48" s="428"/>
      <c r="X48" s="428"/>
      <c r="Y48" s="428"/>
      <c r="Z48" s="428"/>
      <c r="AA48" s="428"/>
      <c r="AB48" s="428"/>
      <c r="AC48" s="428"/>
      <c r="AD48" s="428"/>
      <c r="AE48" s="428"/>
    </row>
    <row r="49" spans="2:16384" ht="15" customHeight="1">
      <c r="B49" s="427" t="str">
        <f>IF(AH43&gt;0,"Alerta: debe de proporcionar una justificación de acuerdo a lo establecido en la instrucción 1","")</f>
        <v/>
      </c>
      <c r="C49" s="427"/>
      <c r="D49" s="427"/>
      <c r="E49" s="427"/>
      <c r="F49" s="427"/>
      <c r="G49" s="427"/>
      <c r="H49" s="427"/>
      <c r="I49" s="427"/>
      <c r="J49" s="427"/>
      <c r="K49" s="427"/>
      <c r="L49" s="427"/>
      <c r="M49" s="427"/>
      <c r="N49" s="427"/>
      <c r="O49" s="427"/>
      <c r="P49" s="427"/>
      <c r="Q49" s="427"/>
      <c r="R49" s="427"/>
      <c r="S49" s="427"/>
      <c r="T49" s="427"/>
      <c r="U49" s="427"/>
      <c r="V49" s="427"/>
      <c r="W49" s="427"/>
      <c r="X49" s="427"/>
      <c r="Y49" s="427"/>
      <c r="Z49" s="427"/>
      <c r="AA49" s="427"/>
      <c r="AB49" s="427"/>
      <c r="AC49" s="427"/>
      <c r="AD49" s="427"/>
      <c r="AE49" s="427"/>
      <c r="AF49"/>
      <c r="AG49"/>
      <c r="AH49"/>
      <c r="AI49"/>
      <c r="AJ49"/>
      <c r="AK49"/>
      <c r="AL49"/>
      <c r="AM49"/>
      <c r="AN49"/>
      <c r="AO49"/>
      <c r="AP49"/>
      <c r="AQ49"/>
      <c r="AR49"/>
      <c r="AS49"/>
      <c r="AT49"/>
      <c r="AU49"/>
      <c r="AV49"/>
      <c r="AW49"/>
      <c r="AX49"/>
      <c r="AY49"/>
      <c r="AZ49"/>
      <c r="BA49"/>
      <c r="BB49"/>
      <c r="BC49"/>
      <c r="BD49"/>
      <c r="BE49"/>
      <c r="BF49"/>
      <c r="BG49"/>
      <c r="BH49"/>
      <c r="BI49"/>
      <c r="BJ49"/>
      <c r="BK49"/>
      <c r="BL49"/>
      <c r="BM49"/>
      <c r="BN49"/>
      <c r="BO49"/>
      <c r="BP49"/>
      <c r="BQ49"/>
      <c r="BR49"/>
      <c r="BS49"/>
      <c r="BT49"/>
      <c r="BU49"/>
      <c r="BV49"/>
      <c r="BW49"/>
      <c r="BX49"/>
      <c r="BY49"/>
      <c r="BZ49"/>
      <c r="CA49"/>
      <c r="CB49"/>
      <c r="CC49"/>
      <c r="CD49"/>
      <c r="CE49"/>
      <c r="CF49"/>
      <c r="CG49"/>
      <c r="CH49"/>
      <c r="CI49"/>
      <c r="CJ49"/>
      <c r="CK49"/>
      <c r="CL49"/>
      <c r="CM49"/>
      <c r="CN49"/>
      <c r="CO49"/>
      <c r="CP49"/>
      <c r="CQ49"/>
      <c r="CR49"/>
      <c r="CS49"/>
      <c r="CT49"/>
      <c r="CU49"/>
      <c r="CV49"/>
      <c r="CW49"/>
      <c r="CX49"/>
      <c r="CY49"/>
      <c r="CZ49"/>
      <c r="DA49"/>
      <c r="DB49"/>
      <c r="DC49"/>
      <c r="DD49"/>
      <c r="DE49"/>
      <c r="DF49"/>
      <c r="DG49"/>
      <c r="DH49"/>
      <c r="DI49"/>
      <c r="DJ49"/>
      <c r="DK49"/>
      <c r="DL49"/>
      <c r="DM49"/>
      <c r="DN49"/>
      <c r="DO49"/>
      <c r="DP49"/>
      <c r="DQ49"/>
      <c r="DR49"/>
      <c r="DS49"/>
      <c r="DT49"/>
      <c r="DU49"/>
      <c r="DV49"/>
      <c r="DW49"/>
      <c r="DX49"/>
      <c r="DY49"/>
      <c r="DZ49"/>
      <c r="EA49"/>
      <c r="EB49"/>
      <c r="EC49"/>
      <c r="ED49"/>
      <c r="EE49"/>
      <c r="EF49"/>
      <c r="EG49"/>
      <c r="EH49"/>
      <c r="EI49"/>
      <c r="EJ49"/>
      <c r="EK49"/>
      <c r="EL49"/>
      <c r="EM49"/>
      <c r="EN49"/>
      <c r="EO49"/>
      <c r="EP49"/>
      <c r="EQ49"/>
      <c r="ER49"/>
      <c r="ES49"/>
      <c r="ET49"/>
      <c r="EU49"/>
      <c r="EV49"/>
      <c r="EW49"/>
      <c r="EX49"/>
      <c r="EY49"/>
      <c r="EZ49"/>
      <c r="FA49"/>
      <c r="FB49"/>
      <c r="FC49"/>
      <c r="FD49"/>
      <c r="FE49"/>
      <c r="FF49"/>
      <c r="FG49"/>
      <c r="FH49"/>
      <c r="FI49"/>
      <c r="FJ49"/>
      <c r="FK49"/>
      <c r="FL49"/>
      <c r="FM49"/>
      <c r="FN49"/>
      <c r="FO49"/>
      <c r="FP49"/>
      <c r="FQ49"/>
      <c r="FR49"/>
      <c r="FS49"/>
      <c r="FT49"/>
      <c r="FU49"/>
      <c r="FV49"/>
      <c r="FW49"/>
      <c r="FX49"/>
      <c r="FY49"/>
      <c r="FZ49"/>
      <c r="GA49"/>
      <c r="GB49"/>
      <c r="GC49"/>
      <c r="GD49"/>
      <c r="GE49"/>
      <c r="GF49"/>
      <c r="GG49"/>
      <c r="GH49"/>
      <c r="GI49"/>
      <c r="GJ49"/>
      <c r="GK49"/>
      <c r="GL49"/>
      <c r="GM49"/>
      <c r="GN49"/>
      <c r="GO49"/>
      <c r="GP49"/>
      <c r="GQ49"/>
      <c r="GR49"/>
      <c r="GS49"/>
      <c r="GT49"/>
      <c r="GU49"/>
      <c r="GV49"/>
      <c r="GW49"/>
      <c r="GX49"/>
      <c r="GY49"/>
      <c r="GZ49"/>
      <c r="HA49"/>
      <c r="HB49"/>
      <c r="HC49"/>
      <c r="HD49"/>
      <c r="HE49"/>
      <c r="HF49"/>
      <c r="HG49"/>
      <c r="HH49"/>
      <c r="HI49"/>
      <c r="HJ49"/>
      <c r="HK49"/>
      <c r="HL49"/>
      <c r="HM49"/>
      <c r="HN49"/>
      <c r="HO49"/>
      <c r="HP49"/>
      <c r="HQ49"/>
      <c r="HR49"/>
      <c r="HS49"/>
      <c r="HT49"/>
      <c r="HU49"/>
      <c r="HV49"/>
      <c r="HW49"/>
      <c r="HX49"/>
      <c r="HY49"/>
      <c r="HZ49"/>
      <c r="IA49"/>
      <c r="IB49"/>
      <c r="IC49"/>
      <c r="ID49"/>
      <c r="IE49"/>
      <c r="IF49"/>
      <c r="IG49"/>
      <c r="IH49"/>
      <c r="II49"/>
      <c r="IJ49"/>
      <c r="IK49"/>
      <c r="IL49"/>
      <c r="IM49"/>
      <c r="IN49"/>
      <c r="IO49"/>
      <c r="IP49"/>
      <c r="IQ49"/>
      <c r="IR49"/>
      <c r="IS49"/>
      <c r="IT49"/>
      <c r="IU49"/>
      <c r="IV49"/>
      <c r="IW49"/>
      <c r="IX49"/>
      <c r="IY49"/>
      <c r="IZ49"/>
      <c r="JA49"/>
      <c r="JB49"/>
      <c r="JC49"/>
      <c r="JD49"/>
      <c r="JE49"/>
      <c r="JF49"/>
      <c r="JG49"/>
      <c r="JH49"/>
      <c r="JI49"/>
      <c r="JJ49"/>
      <c r="JK49"/>
      <c r="JL49"/>
      <c r="JM49"/>
      <c r="JN49"/>
      <c r="JO49"/>
      <c r="JP49"/>
      <c r="JQ49"/>
      <c r="JR49"/>
      <c r="JS49"/>
      <c r="JT49"/>
      <c r="JU49"/>
      <c r="JV49"/>
      <c r="JW49"/>
      <c r="JX49"/>
      <c r="JY49"/>
      <c r="JZ49"/>
      <c r="KA49"/>
      <c r="KB49"/>
      <c r="KC49"/>
      <c r="KD49"/>
      <c r="KE49"/>
      <c r="KF49"/>
      <c r="KG49"/>
      <c r="KH49"/>
      <c r="KI49"/>
      <c r="KJ49"/>
      <c r="KK49"/>
      <c r="KL49"/>
      <c r="KM49"/>
      <c r="KN49"/>
      <c r="KO49"/>
      <c r="KP49"/>
      <c r="KQ49"/>
      <c r="KR49"/>
      <c r="KS49"/>
      <c r="KT49"/>
      <c r="KU49"/>
      <c r="KV49"/>
      <c r="KW49"/>
      <c r="KX49"/>
      <c r="KY49"/>
      <c r="KZ49"/>
      <c r="LA49"/>
      <c r="LB49"/>
      <c r="LC49"/>
      <c r="LD49"/>
      <c r="LE49"/>
      <c r="LF49"/>
      <c r="LG49"/>
      <c r="LH49"/>
      <c r="LI49"/>
      <c r="LJ49"/>
      <c r="LK49"/>
      <c r="LL49"/>
      <c r="LM49"/>
      <c r="LN49"/>
      <c r="LO49"/>
      <c r="LP49"/>
      <c r="LQ49"/>
      <c r="LR49"/>
      <c r="LS49"/>
      <c r="LT49"/>
      <c r="LU49"/>
      <c r="LV49"/>
      <c r="LW49"/>
      <c r="LX49"/>
      <c r="LY49"/>
      <c r="LZ49"/>
      <c r="MA49"/>
      <c r="MB49"/>
      <c r="MC49"/>
      <c r="MD49"/>
      <c r="ME49"/>
      <c r="MF49"/>
      <c r="MG49"/>
      <c r="MH49"/>
      <c r="MI49"/>
      <c r="MJ49"/>
      <c r="MK49"/>
      <c r="ML49"/>
      <c r="MM49"/>
      <c r="MN49"/>
      <c r="MO49"/>
      <c r="MP49"/>
      <c r="MQ49"/>
      <c r="MR49"/>
      <c r="MS49"/>
      <c r="MT49"/>
      <c r="MU49"/>
      <c r="MV49"/>
      <c r="MW49"/>
      <c r="MX49"/>
      <c r="MY49"/>
      <c r="MZ49"/>
      <c r="NA49"/>
      <c r="NB49"/>
      <c r="NC49"/>
      <c r="ND49"/>
      <c r="NE49"/>
      <c r="NF49"/>
      <c r="NG49"/>
      <c r="NH49"/>
      <c r="NI49"/>
      <c r="NJ49"/>
      <c r="NK49"/>
      <c r="NL49"/>
      <c r="NM49"/>
      <c r="NN49"/>
      <c r="NO49"/>
      <c r="NP49"/>
      <c r="NQ49"/>
      <c r="NR49"/>
      <c r="NS49"/>
      <c r="NT49"/>
      <c r="NU49"/>
      <c r="NV49"/>
      <c r="NW49"/>
      <c r="NX49"/>
      <c r="NY49"/>
      <c r="NZ49"/>
      <c r="OA49"/>
      <c r="OB49"/>
      <c r="OC49"/>
      <c r="OD49"/>
      <c r="OE49"/>
      <c r="OF49"/>
      <c r="OG49"/>
      <c r="OH49"/>
      <c r="OI49"/>
      <c r="OJ49"/>
      <c r="OK49"/>
      <c r="OL49"/>
      <c r="OM49"/>
      <c r="ON49"/>
      <c r="OO49"/>
      <c r="OP49"/>
      <c r="OQ49"/>
      <c r="OR49"/>
      <c r="OS49"/>
      <c r="OT49"/>
      <c r="OU49"/>
      <c r="OV49"/>
      <c r="OW49"/>
      <c r="OX49"/>
      <c r="OY49"/>
      <c r="OZ49"/>
      <c r="PA49"/>
      <c r="PB49"/>
      <c r="PC49"/>
      <c r="PD49"/>
      <c r="PE49"/>
      <c r="PF49"/>
      <c r="PG49"/>
      <c r="PH49"/>
      <c r="PI49"/>
      <c r="PJ49"/>
      <c r="PK49"/>
      <c r="PL49"/>
      <c r="PM49"/>
      <c r="PN49"/>
      <c r="PO49"/>
      <c r="PP49"/>
      <c r="PQ49"/>
      <c r="PR49"/>
      <c r="PS49"/>
      <c r="PT49"/>
      <c r="PU49"/>
      <c r="PV49"/>
      <c r="PW49"/>
      <c r="PX49"/>
      <c r="PY49"/>
      <c r="PZ49"/>
      <c r="QA49"/>
      <c r="QB49"/>
      <c r="QC49"/>
      <c r="QD49"/>
      <c r="QE49"/>
      <c r="QF49"/>
      <c r="QG49"/>
      <c r="QH49"/>
      <c r="QI49"/>
      <c r="QJ49"/>
      <c r="QK49"/>
      <c r="QL49"/>
      <c r="QM49"/>
      <c r="QN49"/>
      <c r="QO49"/>
      <c r="QP49"/>
      <c r="QQ49"/>
      <c r="QR49"/>
      <c r="QS49"/>
      <c r="QT49"/>
      <c r="QU49"/>
      <c r="QV49"/>
      <c r="QW49"/>
      <c r="QX49"/>
      <c r="QY49"/>
      <c r="QZ49"/>
      <c r="RA49"/>
      <c r="RB49"/>
      <c r="RC49"/>
      <c r="RD49"/>
      <c r="RE49"/>
      <c r="RF49"/>
      <c r="RG49"/>
      <c r="RH49"/>
      <c r="RI49"/>
      <c r="RJ49"/>
      <c r="RK49"/>
      <c r="RL49"/>
      <c r="RM49"/>
      <c r="RN49"/>
      <c r="RO49"/>
      <c r="RP49"/>
      <c r="RQ49"/>
      <c r="RR49"/>
      <c r="RS49"/>
      <c r="RT49"/>
      <c r="RU49"/>
      <c r="RV49"/>
      <c r="RW49"/>
      <c r="RX49"/>
      <c r="RY49"/>
      <c r="RZ49"/>
      <c r="SA49"/>
      <c r="SB49"/>
      <c r="SC49"/>
      <c r="SD49"/>
      <c r="SE49"/>
      <c r="SF49"/>
      <c r="SG49"/>
      <c r="SH49"/>
      <c r="SI49"/>
      <c r="SJ49"/>
      <c r="SK49"/>
      <c r="SL49"/>
      <c r="SM49"/>
      <c r="SN49"/>
      <c r="SO49"/>
      <c r="SP49"/>
      <c r="SQ49"/>
      <c r="SR49"/>
      <c r="SS49"/>
      <c r="ST49"/>
      <c r="SU49"/>
      <c r="SV49"/>
      <c r="SW49"/>
      <c r="SX49"/>
      <c r="SY49"/>
      <c r="SZ49"/>
      <c r="TA49"/>
      <c r="TB49"/>
      <c r="TC49"/>
      <c r="TD49"/>
      <c r="TE49"/>
      <c r="TF49"/>
      <c r="TG49"/>
      <c r="TH49"/>
      <c r="TI49"/>
      <c r="TJ49"/>
      <c r="TK49"/>
      <c r="TL49"/>
      <c r="TM49"/>
      <c r="TN49"/>
      <c r="TO49"/>
      <c r="TP49"/>
      <c r="TQ49"/>
      <c r="TR49"/>
      <c r="TS49"/>
      <c r="TT49"/>
      <c r="TU49"/>
      <c r="TV49"/>
      <c r="TW49"/>
      <c r="TX49"/>
      <c r="TY49"/>
      <c r="TZ49"/>
      <c r="UA49"/>
      <c r="UB49"/>
      <c r="UC49"/>
      <c r="UD49"/>
      <c r="UE49"/>
      <c r="UF49"/>
      <c r="UG49"/>
      <c r="UH49"/>
      <c r="UI49"/>
      <c r="UJ49"/>
      <c r="UK49"/>
      <c r="UL49"/>
      <c r="UM49"/>
      <c r="UN49"/>
      <c r="UO49"/>
      <c r="UP49"/>
      <c r="UQ49"/>
      <c r="UR49"/>
      <c r="US49"/>
      <c r="UT49"/>
      <c r="UU49"/>
      <c r="UV49"/>
      <c r="UW49"/>
      <c r="UX49"/>
      <c r="UY49"/>
      <c r="UZ49"/>
      <c r="VA49"/>
      <c r="VB49"/>
      <c r="VC49"/>
      <c r="VD49"/>
      <c r="VE49"/>
      <c r="VF49"/>
      <c r="VG49"/>
      <c r="VH49"/>
      <c r="VI49"/>
      <c r="VJ49"/>
      <c r="VK49"/>
      <c r="VL49"/>
      <c r="VM49"/>
      <c r="VN49"/>
      <c r="VO49"/>
      <c r="VP49"/>
      <c r="VQ49"/>
      <c r="VR49"/>
      <c r="VS49"/>
      <c r="VT49"/>
      <c r="VU49"/>
      <c r="VV49"/>
      <c r="VW49"/>
      <c r="VX49"/>
      <c r="VY49"/>
      <c r="VZ49"/>
      <c r="WA49"/>
      <c r="WB49"/>
      <c r="WC49"/>
      <c r="WD49"/>
      <c r="WE49"/>
      <c r="WF49"/>
      <c r="WG49"/>
      <c r="WH49"/>
      <c r="WI49"/>
      <c r="WJ49"/>
      <c r="WK49"/>
      <c r="WL49"/>
      <c r="WM49"/>
      <c r="WN49"/>
      <c r="WO49"/>
      <c r="WP49"/>
      <c r="WQ49"/>
      <c r="WR49"/>
      <c r="WS49"/>
      <c r="WT49"/>
      <c r="WU49"/>
      <c r="WV49"/>
      <c r="WW49"/>
      <c r="WX49"/>
      <c r="WY49"/>
      <c r="WZ49"/>
      <c r="XA49"/>
      <c r="XB49"/>
      <c r="XC49"/>
      <c r="XD49"/>
      <c r="XE49"/>
      <c r="XF49"/>
      <c r="XG49"/>
      <c r="XH49"/>
      <c r="XI49"/>
      <c r="XJ49"/>
      <c r="XK49"/>
      <c r="XL49"/>
      <c r="XM49"/>
      <c r="XN49"/>
      <c r="XO49"/>
      <c r="XP49"/>
      <c r="XQ49"/>
      <c r="XR49"/>
      <c r="XS49"/>
      <c r="XT49"/>
      <c r="XU49"/>
      <c r="XV49"/>
      <c r="XW49"/>
      <c r="XX49"/>
      <c r="XY49"/>
      <c r="XZ49"/>
      <c r="YA49"/>
      <c r="YB49"/>
      <c r="YC49"/>
      <c r="YD49"/>
      <c r="YE49"/>
      <c r="YF49"/>
      <c r="YG49"/>
      <c r="YH49"/>
      <c r="YI49"/>
      <c r="YJ49"/>
      <c r="YK49"/>
      <c r="YL49"/>
      <c r="YM49"/>
      <c r="YN49"/>
      <c r="YO49"/>
      <c r="YP49"/>
      <c r="YQ49"/>
      <c r="YR49"/>
      <c r="YS49"/>
      <c r="YT49"/>
      <c r="YU49"/>
      <c r="YV49"/>
      <c r="YW49"/>
      <c r="YX49"/>
      <c r="YY49"/>
      <c r="YZ49"/>
      <c r="ZA49"/>
      <c r="ZB49"/>
      <c r="ZC49"/>
      <c r="ZD49"/>
      <c r="ZE49"/>
      <c r="ZF49"/>
      <c r="ZG49"/>
      <c r="ZH49"/>
      <c r="ZI49"/>
      <c r="ZJ49"/>
      <c r="ZK49"/>
      <c r="ZL49"/>
      <c r="ZM49"/>
      <c r="ZN49"/>
      <c r="ZO49"/>
      <c r="ZP49"/>
      <c r="ZQ49"/>
      <c r="ZR49"/>
      <c r="ZS49"/>
      <c r="ZT49"/>
      <c r="ZU49"/>
      <c r="ZV49"/>
      <c r="ZW49"/>
      <c r="ZX49"/>
      <c r="ZY49"/>
      <c r="ZZ49"/>
      <c r="AAA49"/>
      <c r="AAB49"/>
      <c r="AAC49"/>
      <c r="AAD49"/>
      <c r="AAE49"/>
      <c r="AAF49"/>
      <c r="AAG49"/>
      <c r="AAH49"/>
      <c r="AAI49"/>
      <c r="AAJ49"/>
      <c r="AAK49"/>
      <c r="AAL49"/>
      <c r="AAM49"/>
      <c r="AAN49"/>
      <c r="AAO49"/>
      <c r="AAP49"/>
      <c r="AAQ49"/>
      <c r="AAR49"/>
      <c r="AAS49"/>
      <c r="AAT49"/>
      <c r="AAU49"/>
      <c r="AAV49"/>
      <c r="AAW49"/>
      <c r="AAX49"/>
      <c r="AAY49"/>
      <c r="AAZ49"/>
      <c r="ABA49"/>
      <c r="ABB49"/>
      <c r="ABC49"/>
      <c r="ABD49"/>
      <c r="ABE49"/>
      <c r="ABF49"/>
      <c r="ABG49"/>
      <c r="ABH49"/>
      <c r="ABI49"/>
      <c r="ABJ49"/>
      <c r="ABK49"/>
      <c r="ABL49"/>
      <c r="ABM49"/>
      <c r="ABN49"/>
      <c r="ABO49"/>
      <c r="ABP49"/>
      <c r="ABQ49"/>
      <c r="ABR49"/>
      <c r="ABS49"/>
      <c r="ABT49"/>
      <c r="ABU49"/>
      <c r="ABV49"/>
      <c r="ABW49"/>
      <c r="ABX49"/>
      <c r="ABY49"/>
      <c r="ABZ49"/>
      <c r="ACA49"/>
      <c r="ACB49"/>
      <c r="ACC49"/>
      <c r="ACD49"/>
      <c r="ACE49"/>
      <c r="ACF49"/>
      <c r="ACG49"/>
      <c r="ACH49"/>
      <c r="ACI49"/>
      <c r="ACJ49"/>
      <c r="ACK49"/>
      <c r="ACL49"/>
      <c r="ACM49"/>
      <c r="ACN49"/>
      <c r="ACO49"/>
      <c r="ACP49"/>
      <c r="ACQ49"/>
      <c r="ACR49"/>
      <c r="ACS49"/>
      <c r="ACT49"/>
      <c r="ACU49"/>
      <c r="ACV49"/>
      <c r="ACW49"/>
      <c r="ACX49"/>
      <c r="ACY49"/>
      <c r="ACZ49"/>
      <c r="ADA49"/>
      <c r="ADB49"/>
      <c r="ADC49"/>
      <c r="ADD49"/>
      <c r="ADE49"/>
      <c r="ADF49"/>
      <c r="ADG49"/>
      <c r="ADH49"/>
      <c r="ADI49"/>
      <c r="ADJ49"/>
      <c r="ADK49"/>
      <c r="ADL49"/>
      <c r="ADM49"/>
      <c r="ADN49"/>
      <c r="ADO49"/>
      <c r="ADP49"/>
      <c r="ADQ49"/>
      <c r="ADR49"/>
      <c r="ADS49"/>
      <c r="ADT49"/>
      <c r="ADU49"/>
      <c r="ADV49"/>
      <c r="ADW49"/>
      <c r="ADX49"/>
      <c r="ADY49"/>
      <c r="ADZ49"/>
      <c r="AEA49"/>
      <c r="AEB49"/>
      <c r="AEC49"/>
      <c r="AED49"/>
      <c r="AEE49"/>
      <c r="AEF49"/>
      <c r="AEG49"/>
      <c r="AEH49"/>
      <c r="AEI49"/>
      <c r="AEJ49"/>
      <c r="AEK49"/>
      <c r="AEL49"/>
      <c r="AEM49"/>
      <c r="AEN49"/>
      <c r="AEO49"/>
      <c r="AEP49"/>
      <c r="AEQ49"/>
      <c r="AER49"/>
      <c r="AES49"/>
      <c r="AET49"/>
      <c r="AEU49"/>
      <c r="AEV49"/>
      <c r="AEW49"/>
      <c r="AEX49"/>
      <c r="AEY49"/>
      <c r="AEZ49"/>
      <c r="AFA49"/>
      <c r="AFB49"/>
      <c r="AFC49"/>
      <c r="AFD49"/>
      <c r="AFE49"/>
      <c r="AFF49"/>
      <c r="AFG49"/>
      <c r="AFH49"/>
      <c r="AFI49"/>
      <c r="AFJ49"/>
      <c r="AFK49"/>
      <c r="AFL49"/>
      <c r="AFM49"/>
      <c r="AFN49"/>
      <c r="AFO49"/>
      <c r="AFP49"/>
      <c r="AFQ49"/>
      <c r="AFR49"/>
      <c r="AFS49"/>
      <c r="AFT49"/>
      <c r="AFU49"/>
      <c r="AFV49"/>
      <c r="AFW49"/>
      <c r="AFX49"/>
      <c r="AFY49"/>
      <c r="AFZ49"/>
      <c r="AGA49"/>
      <c r="AGB49"/>
      <c r="AGC49"/>
      <c r="AGD49"/>
      <c r="AGE49"/>
      <c r="AGF49"/>
      <c r="AGG49"/>
      <c r="AGH49"/>
      <c r="AGI49"/>
      <c r="AGJ49"/>
      <c r="AGK49"/>
      <c r="AGL49"/>
      <c r="AGM49"/>
      <c r="AGN49"/>
      <c r="AGO49"/>
      <c r="AGP49"/>
      <c r="AGQ49"/>
      <c r="AGR49"/>
      <c r="AGS49"/>
      <c r="AGT49"/>
      <c r="AGU49"/>
      <c r="AGV49"/>
      <c r="AGW49"/>
      <c r="AGX49"/>
      <c r="AGY49"/>
      <c r="AGZ49"/>
      <c r="AHA49"/>
      <c r="AHB49"/>
      <c r="AHC49"/>
      <c r="AHD49"/>
      <c r="AHE49"/>
      <c r="AHF49"/>
      <c r="AHG49"/>
      <c r="AHH49"/>
      <c r="AHI49"/>
      <c r="AHJ49"/>
      <c r="AHK49"/>
      <c r="AHL49"/>
      <c r="AHM49"/>
      <c r="AHN49"/>
      <c r="AHO49"/>
      <c r="AHP49"/>
      <c r="AHQ49"/>
      <c r="AHR49"/>
      <c r="AHS49"/>
      <c r="AHT49"/>
      <c r="AHU49"/>
      <c r="AHV49"/>
      <c r="AHW49"/>
      <c r="AHX49"/>
      <c r="AHY49"/>
      <c r="AHZ49"/>
      <c r="AIA49"/>
      <c r="AIB49"/>
      <c r="AIC49"/>
      <c r="AID49"/>
      <c r="AIE49"/>
      <c r="AIF49"/>
      <c r="AIG49"/>
      <c r="AIH49"/>
      <c r="AII49"/>
      <c r="AIJ49"/>
      <c r="AIK49"/>
      <c r="AIL49"/>
      <c r="AIM49"/>
      <c r="AIN49"/>
      <c r="AIO49"/>
      <c r="AIP49"/>
      <c r="AIQ49"/>
      <c r="AIR49"/>
      <c r="AIS49"/>
      <c r="AIT49"/>
      <c r="AIU49"/>
      <c r="AIV49"/>
      <c r="AIW49"/>
      <c r="AIX49"/>
      <c r="AIY49"/>
      <c r="AIZ49"/>
      <c r="AJA49"/>
      <c r="AJB49"/>
      <c r="AJC49"/>
      <c r="AJD49"/>
      <c r="AJE49"/>
      <c r="AJF49"/>
      <c r="AJG49"/>
      <c r="AJH49"/>
      <c r="AJI49"/>
      <c r="AJJ49"/>
      <c r="AJK49"/>
      <c r="AJL49"/>
      <c r="AJM49"/>
      <c r="AJN49"/>
      <c r="AJO49"/>
      <c r="AJP49"/>
      <c r="AJQ49"/>
      <c r="AJR49"/>
      <c r="AJS49"/>
      <c r="AJT49"/>
      <c r="AJU49"/>
      <c r="AJV49"/>
      <c r="AJW49"/>
      <c r="AJX49"/>
      <c r="AJY49"/>
      <c r="AJZ49"/>
      <c r="AKA49"/>
      <c r="AKB49"/>
      <c r="AKC49"/>
      <c r="AKD49"/>
      <c r="AKE49"/>
      <c r="AKF49"/>
      <c r="AKG49"/>
      <c r="AKH49"/>
      <c r="AKI49"/>
      <c r="AKJ49"/>
      <c r="AKK49"/>
      <c r="AKL49"/>
      <c r="AKM49"/>
      <c r="AKN49"/>
      <c r="AKO49"/>
      <c r="AKP49"/>
      <c r="AKQ49"/>
      <c r="AKR49"/>
      <c r="AKS49"/>
      <c r="AKT49"/>
      <c r="AKU49"/>
      <c r="AKV49"/>
      <c r="AKW49"/>
      <c r="AKX49"/>
      <c r="AKY49"/>
      <c r="AKZ49"/>
      <c r="ALA49"/>
      <c r="ALB49"/>
      <c r="ALC49"/>
      <c r="ALD49"/>
      <c r="ALE49"/>
      <c r="ALF49"/>
      <c r="ALG49"/>
      <c r="ALH49"/>
      <c r="ALI49"/>
      <c r="ALJ49"/>
      <c r="ALK49"/>
      <c r="ALL49"/>
      <c r="ALM49"/>
      <c r="ALN49"/>
      <c r="ALO49"/>
      <c r="ALP49"/>
      <c r="ALQ49"/>
      <c r="ALR49"/>
      <c r="ALS49"/>
      <c r="ALT49"/>
      <c r="ALU49"/>
      <c r="ALV49"/>
      <c r="ALW49"/>
      <c r="ALX49"/>
      <c r="ALY49"/>
      <c r="ALZ49"/>
      <c r="AMA49"/>
      <c r="AMB49"/>
      <c r="AMC49"/>
      <c r="AMD49"/>
      <c r="AME49"/>
      <c r="AMF49"/>
      <c r="AMG49"/>
      <c r="AMH49"/>
      <c r="AMI49"/>
      <c r="AMJ49"/>
      <c r="AMK49"/>
      <c r="AML49"/>
      <c r="AMM49"/>
      <c r="AMN49"/>
      <c r="AMO49"/>
      <c r="AMP49"/>
      <c r="AMQ49"/>
      <c r="AMR49"/>
      <c r="AMS49"/>
      <c r="AMT49"/>
      <c r="AMU49"/>
      <c r="AMV49"/>
      <c r="AMW49"/>
      <c r="AMX49"/>
      <c r="AMY49"/>
      <c r="AMZ49"/>
      <c r="ANA49"/>
      <c r="ANB49"/>
      <c r="ANC49"/>
      <c r="AND49"/>
      <c r="ANE49"/>
      <c r="ANF49"/>
      <c r="ANG49"/>
      <c r="ANH49"/>
      <c r="ANI49"/>
      <c r="ANJ49"/>
      <c r="ANK49"/>
      <c r="ANL49"/>
      <c r="ANM49"/>
      <c r="ANN49"/>
      <c r="ANO49"/>
      <c r="ANP49"/>
      <c r="ANQ49"/>
      <c r="ANR49"/>
      <c r="ANS49"/>
      <c r="ANT49"/>
      <c r="ANU49"/>
      <c r="ANV49"/>
      <c r="ANW49"/>
      <c r="ANX49"/>
      <c r="ANY49"/>
      <c r="ANZ49"/>
      <c r="AOA49"/>
      <c r="AOB49"/>
      <c r="AOC49"/>
      <c r="AOD49"/>
      <c r="AOE49"/>
      <c r="AOF49"/>
      <c r="AOG49"/>
      <c r="AOH49"/>
      <c r="AOI49"/>
      <c r="AOJ49"/>
      <c r="AOK49"/>
      <c r="AOL49"/>
      <c r="AOM49"/>
      <c r="AON49"/>
      <c r="AOO49"/>
      <c r="AOP49"/>
      <c r="AOQ49"/>
      <c r="AOR49"/>
      <c r="AOS49"/>
      <c r="AOT49"/>
      <c r="AOU49"/>
      <c r="AOV49"/>
      <c r="AOW49"/>
      <c r="AOX49"/>
      <c r="AOY49"/>
      <c r="AOZ49"/>
      <c r="APA49"/>
      <c r="APB49"/>
      <c r="APC49"/>
      <c r="APD49"/>
      <c r="APE49"/>
      <c r="APF49"/>
      <c r="APG49"/>
      <c r="APH49"/>
      <c r="API49"/>
      <c r="APJ49"/>
      <c r="APK49"/>
      <c r="APL49"/>
      <c r="APM49"/>
      <c r="APN49"/>
      <c r="APO49"/>
      <c r="APP49"/>
      <c r="APQ49"/>
      <c r="APR49"/>
      <c r="APS49"/>
      <c r="APT49"/>
      <c r="APU49"/>
      <c r="APV49"/>
      <c r="APW49"/>
      <c r="APX49"/>
      <c r="APY49"/>
      <c r="APZ49"/>
      <c r="AQA49"/>
      <c r="AQB49"/>
      <c r="AQC49"/>
      <c r="AQD49"/>
      <c r="AQE49"/>
      <c r="AQF49"/>
      <c r="AQG49"/>
      <c r="AQH49"/>
      <c r="AQI49"/>
      <c r="AQJ49"/>
      <c r="AQK49"/>
      <c r="AQL49"/>
      <c r="AQM49"/>
      <c r="AQN49"/>
      <c r="AQO49"/>
      <c r="AQP49"/>
      <c r="AQQ49"/>
      <c r="AQR49"/>
      <c r="AQS49"/>
      <c r="AQT49"/>
      <c r="AQU49"/>
      <c r="AQV49"/>
      <c r="AQW49"/>
      <c r="AQX49"/>
      <c r="AQY49"/>
      <c r="AQZ49"/>
      <c r="ARA49"/>
      <c r="ARB49"/>
      <c r="ARC49"/>
      <c r="ARD49"/>
      <c r="ARE49"/>
      <c r="ARF49"/>
      <c r="ARG49"/>
      <c r="ARH49"/>
      <c r="ARI49"/>
      <c r="ARJ49"/>
      <c r="ARK49"/>
      <c r="ARL49"/>
      <c r="ARM49"/>
      <c r="ARN49"/>
      <c r="ARO49"/>
      <c r="ARP49"/>
      <c r="ARQ49"/>
      <c r="ARR49"/>
      <c r="ARS49"/>
      <c r="ART49"/>
      <c r="ARU49"/>
      <c r="ARV49"/>
      <c r="ARW49"/>
      <c r="ARX49"/>
      <c r="ARY49"/>
      <c r="ARZ49"/>
      <c r="ASA49"/>
      <c r="ASB49"/>
      <c r="ASC49"/>
      <c r="ASD49"/>
      <c r="ASE49"/>
      <c r="ASF49"/>
      <c r="ASG49"/>
      <c r="ASH49"/>
      <c r="ASI49"/>
      <c r="ASJ49"/>
      <c r="ASK49"/>
      <c r="ASL49"/>
      <c r="ASM49"/>
      <c r="ASN49"/>
      <c r="ASO49"/>
      <c r="ASP49"/>
      <c r="ASQ49"/>
      <c r="ASR49"/>
      <c r="ASS49"/>
      <c r="AST49"/>
      <c r="ASU49"/>
      <c r="ASV49"/>
      <c r="ASW49"/>
      <c r="ASX49"/>
      <c r="ASY49"/>
      <c r="ASZ49"/>
      <c r="ATA49"/>
      <c r="ATB49"/>
      <c r="ATC49"/>
      <c r="ATD49"/>
      <c r="ATE49"/>
      <c r="ATF49"/>
      <c r="ATG49"/>
      <c r="ATH49"/>
      <c r="ATI49"/>
      <c r="ATJ49"/>
      <c r="ATK49"/>
      <c r="ATL49"/>
      <c r="ATM49"/>
      <c r="ATN49"/>
      <c r="ATO49"/>
      <c r="ATP49"/>
      <c r="ATQ49"/>
      <c r="ATR49"/>
      <c r="ATS49"/>
      <c r="ATT49"/>
      <c r="ATU49"/>
      <c r="ATV49"/>
      <c r="ATW49"/>
      <c r="ATX49"/>
      <c r="ATY49"/>
      <c r="ATZ49"/>
      <c r="AUA49"/>
      <c r="AUB49"/>
      <c r="AUC49"/>
      <c r="AUD49"/>
      <c r="AUE49"/>
      <c r="AUF49"/>
      <c r="AUG49"/>
      <c r="AUH49"/>
      <c r="AUI49"/>
      <c r="AUJ49"/>
      <c r="AUK49"/>
      <c r="AUL49"/>
      <c r="AUM49"/>
      <c r="AUN49"/>
      <c r="AUO49"/>
      <c r="AUP49"/>
      <c r="AUQ49"/>
      <c r="AUR49"/>
      <c r="AUS49"/>
      <c r="AUT49"/>
      <c r="AUU49"/>
      <c r="AUV49"/>
      <c r="AUW49"/>
      <c r="AUX49"/>
      <c r="AUY49"/>
      <c r="AUZ49"/>
      <c r="AVA49"/>
      <c r="AVB49"/>
      <c r="AVC49"/>
      <c r="AVD49"/>
      <c r="AVE49"/>
      <c r="AVF49"/>
      <c r="AVG49"/>
      <c r="AVH49"/>
      <c r="AVI49"/>
      <c r="AVJ49"/>
      <c r="AVK49"/>
      <c r="AVL49"/>
      <c r="AVM49"/>
      <c r="AVN49"/>
      <c r="AVO49"/>
      <c r="AVP49"/>
      <c r="AVQ49"/>
      <c r="AVR49"/>
      <c r="AVS49"/>
      <c r="AVT49"/>
      <c r="AVU49"/>
      <c r="AVV49"/>
      <c r="AVW49"/>
      <c r="AVX49"/>
      <c r="AVY49"/>
      <c r="AVZ49"/>
      <c r="AWA49"/>
      <c r="AWB49"/>
      <c r="AWC49"/>
      <c r="AWD49"/>
      <c r="AWE49"/>
      <c r="AWF49"/>
      <c r="AWG49"/>
      <c r="AWH49"/>
      <c r="AWI49"/>
      <c r="AWJ49"/>
      <c r="AWK49"/>
      <c r="AWL49"/>
      <c r="AWM49"/>
      <c r="AWN49"/>
      <c r="AWO49"/>
      <c r="AWP49"/>
      <c r="AWQ49"/>
      <c r="AWR49"/>
      <c r="AWS49"/>
      <c r="AWT49"/>
      <c r="AWU49"/>
      <c r="AWV49"/>
      <c r="AWW49"/>
      <c r="AWX49"/>
      <c r="AWY49"/>
      <c r="AWZ49"/>
      <c r="AXA49"/>
      <c r="AXB49"/>
      <c r="AXC49"/>
      <c r="AXD49"/>
      <c r="AXE49"/>
      <c r="AXF49"/>
      <c r="AXG49"/>
      <c r="AXH49"/>
      <c r="AXI49"/>
      <c r="AXJ49"/>
      <c r="AXK49"/>
      <c r="AXL49"/>
      <c r="AXM49"/>
      <c r="AXN49"/>
      <c r="AXO49"/>
      <c r="AXP49"/>
      <c r="AXQ49"/>
      <c r="AXR49"/>
      <c r="AXS49"/>
      <c r="AXT49"/>
      <c r="AXU49"/>
      <c r="AXV49"/>
      <c r="AXW49"/>
      <c r="AXX49"/>
      <c r="AXY49"/>
      <c r="AXZ49"/>
      <c r="AYA49"/>
      <c r="AYB49"/>
      <c r="AYC49"/>
      <c r="AYD49"/>
      <c r="AYE49"/>
      <c r="AYF49"/>
      <c r="AYG49"/>
      <c r="AYH49"/>
      <c r="AYI49"/>
      <c r="AYJ49"/>
      <c r="AYK49"/>
      <c r="AYL49"/>
      <c r="AYM49"/>
      <c r="AYN49"/>
      <c r="AYO49"/>
      <c r="AYP49"/>
      <c r="AYQ49"/>
      <c r="AYR49"/>
      <c r="AYS49"/>
      <c r="AYT49"/>
      <c r="AYU49"/>
      <c r="AYV49"/>
      <c r="AYW49"/>
      <c r="AYX49"/>
      <c r="AYY49"/>
      <c r="AYZ49"/>
      <c r="AZA49"/>
      <c r="AZB49"/>
      <c r="AZC49"/>
      <c r="AZD49"/>
      <c r="AZE49"/>
      <c r="AZF49"/>
      <c r="AZG49"/>
      <c r="AZH49"/>
      <c r="AZI49"/>
      <c r="AZJ49"/>
      <c r="AZK49"/>
      <c r="AZL49"/>
      <c r="AZM49"/>
      <c r="AZN49"/>
      <c r="AZO49"/>
      <c r="AZP49"/>
      <c r="AZQ49"/>
      <c r="AZR49"/>
      <c r="AZS49"/>
      <c r="AZT49"/>
      <c r="AZU49"/>
      <c r="AZV49"/>
      <c r="AZW49"/>
      <c r="AZX49"/>
      <c r="AZY49"/>
      <c r="AZZ49"/>
      <c r="BAA49"/>
      <c r="BAB49"/>
      <c r="BAC49"/>
      <c r="BAD49"/>
      <c r="BAE49"/>
      <c r="BAF49"/>
      <c r="BAG49"/>
      <c r="BAH49"/>
      <c r="BAI49"/>
      <c r="BAJ49"/>
      <c r="BAK49"/>
      <c r="BAL49"/>
      <c r="BAM49"/>
      <c r="BAN49"/>
      <c r="BAO49"/>
      <c r="BAP49"/>
      <c r="BAQ49"/>
      <c r="BAR49"/>
      <c r="BAS49"/>
      <c r="BAT49"/>
      <c r="BAU49"/>
      <c r="BAV49"/>
      <c r="BAW49"/>
      <c r="BAX49"/>
      <c r="BAY49"/>
      <c r="BAZ49"/>
      <c r="BBA49"/>
      <c r="BBB49"/>
      <c r="BBC49"/>
      <c r="BBD49"/>
      <c r="BBE49"/>
      <c r="BBF49"/>
      <c r="BBG49"/>
      <c r="BBH49"/>
      <c r="BBI49"/>
      <c r="BBJ49"/>
      <c r="BBK49"/>
      <c r="BBL49"/>
      <c r="BBM49"/>
      <c r="BBN49"/>
      <c r="BBO49"/>
      <c r="BBP49"/>
      <c r="BBQ49"/>
      <c r="BBR49"/>
      <c r="BBS49"/>
      <c r="BBT49"/>
      <c r="BBU49"/>
      <c r="BBV49"/>
      <c r="BBW49"/>
      <c r="BBX49"/>
      <c r="BBY49"/>
      <c r="BBZ49"/>
      <c r="BCA49"/>
      <c r="BCB49"/>
      <c r="BCC49"/>
      <c r="BCD49"/>
      <c r="BCE49"/>
      <c r="BCF49"/>
      <c r="BCG49"/>
      <c r="BCH49"/>
      <c r="BCI49"/>
      <c r="BCJ49"/>
      <c r="BCK49"/>
      <c r="BCL49"/>
      <c r="BCM49"/>
      <c r="BCN49"/>
      <c r="BCO49"/>
      <c r="BCP49"/>
      <c r="BCQ49"/>
      <c r="BCR49"/>
      <c r="BCS49"/>
      <c r="BCT49"/>
      <c r="BCU49"/>
      <c r="BCV49"/>
      <c r="BCW49"/>
      <c r="BCX49"/>
      <c r="BCY49"/>
      <c r="BCZ49"/>
      <c r="BDA49"/>
      <c r="BDB49"/>
      <c r="BDC49"/>
      <c r="BDD49"/>
      <c r="BDE49"/>
      <c r="BDF49"/>
      <c r="BDG49"/>
      <c r="BDH49"/>
      <c r="BDI49"/>
      <c r="BDJ49"/>
      <c r="BDK49"/>
      <c r="BDL49"/>
      <c r="BDM49"/>
      <c r="BDN49"/>
      <c r="BDO49"/>
      <c r="BDP49"/>
      <c r="BDQ49"/>
      <c r="BDR49"/>
      <c r="BDS49"/>
      <c r="BDT49"/>
      <c r="BDU49"/>
      <c r="BDV49"/>
      <c r="BDW49"/>
      <c r="BDX49"/>
      <c r="BDY49"/>
      <c r="BDZ49"/>
      <c r="BEA49"/>
      <c r="BEB49"/>
      <c r="BEC49"/>
      <c r="BED49"/>
      <c r="BEE49"/>
      <c r="BEF49"/>
      <c r="BEG49"/>
      <c r="BEH49"/>
      <c r="BEI49"/>
      <c r="BEJ49"/>
      <c r="BEK49"/>
      <c r="BEL49"/>
      <c r="BEM49"/>
      <c r="BEN49"/>
      <c r="BEO49"/>
      <c r="BEP49"/>
      <c r="BEQ49"/>
      <c r="BER49"/>
      <c r="BES49"/>
      <c r="BET49"/>
      <c r="BEU49"/>
      <c r="BEV49"/>
      <c r="BEW49"/>
      <c r="BEX49"/>
      <c r="BEY49"/>
      <c r="BEZ49"/>
      <c r="BFA49"/>
      <c r="BFB49"/>
      <c r="BFC49"/>
      <c r="BFD49"/>
      <c r="BFE49"/>
      <c r="BFF49"/>
      <c r="BFG49"/>
      <c r="BFH49"/>
      <c r="BFI49"/>
      <c r="BFJ49"/>
      <c r="BFK49"/>
      <c r="BFL49"/>
      <c r="BFM49"/>
      <c r="BFN49"/>
      <c r="BFO49"/>
      <c r="BFP49"/>
      <c r="BFQ49"/>
      <c r="BFR49"/>
      <c r="BFS49"/>
      <c r="BFT49"/>
      <c r="BFU49"/>
      <c r="BFV49"/>
      <c r="BFW49"/>
      <c r="BFX49"/>
      <c r="BFY49"/>
      <c r="BFZ49"/>
      <c r="BGA49"/>
      <c r="BGB49"/>
      <c r="BGC49"/>
      <c r="BGD49"/>
      <c r="BGE49"/>
      <c r="BGF49"/>
      <c r="BGG49"/>
      <c r="BGH49"/>
      <c r="BGI49"/>
      <c r="BGJ49"/>
      <c r="BGK49"/>
      <c r="BGL49"/>
      <c r="BGM49"/>
      <c r="BGN49"/>
      <c r="BGO49"/>
      <c r="BGP49"/>
      <c r="BGQ49"/>
      <c r="BGR49"/>
      <c r="BGS49"/>
      <c r="BGT49"/>
      <c r="BGU49"/>
      <c r="BGV49"/>
      <c r="BGW49"/>
      <c r="BGX49"/>
      <c r="BGY49"/>
      <c r="BGZ49"/>
      <c r="BHA49"/>
      <c r="BHB49"/>
      <c r="BHC49"/>
      <c r="BHD49"/>
      <c r="BHE49"/>
      <c r="BHF49"/>
      <c r="BHG49"/>
      <c r="BHH49"/>
      <c r="BHI49"/>
      <c r="BHJ49"/>
      <c r="BHK49"/>
      <c r="BHL49"/>
      <c r="BHM49"/>
      <c r="BHN49"/>
      <c r="BHO49"/>
      <c r="BHP49"/>
      <c r="BHQ49"/>
      <c r="BHR49"/>
      <c r="BHS49"/>
      <c r="BHT49"/>
      <c r="BHU49"/>
      <c r="BHV49"/>
      <c r="BHW49"/>
      <c r="BHX49"/>
      <c r="BHY49"/>
      <c r="BHZ49"/>
      <c r="BIA49"/>
      <c r="BIB49"/>
      <c r="BIC49"/>
      <c r="BID49"/>
      <c r="BIE49"/>
      <c r="BIF49"/>
      <c r="BIG49"/>
      <c r="BIH49"/>
      <c r="BII49"/>
      <c r="BIJ49"/>
      <c r="BIK49"/>
      <c r="BIL49"/>
      <c r="BIM49"/>
      <c r="BIN49"/>
      <c r="BIO49"/>
      <c r="BIP49"/>
      <c r="BIQ49"/>
      <c r="BIR49"/>
      <c r="BIS49"/>
      <c r="BIT49"/>
      <c r="BIU49"/>
      <c r="BIV49"/>
      <c r="BIW49"/>
      <c r="BIX49"/>
      <c r="BIY49"/>
      <c r="BIZ49"/>
      <c r="BJA49"/>
      <c r="BJB49"/>
      <c r="BJC49"/>
      <c r="BJD49"/>
      <c r="BJE49"/>
      <c r="BJF49"/>
      <c r="BJG49"/>
      <c r="BJH49"/>
      <c r="BJI49"/>
      <c r="BJJ49"/>
      <c r="BJK49"/>
      <c r="BJL49"/>
      <c r="BJM49"/>
      <c r="BJN49"/>
      <c r="BJO49"/>
      <c r="BJP49"/>
      <c r="BJQ49"/>
      <c r="BJR49"/>
      <c r="BJS49"/>
      <c r="BJT49"/>
      <c r="BJU49"/>
      <c r="BJV49"/>
      <c r="BJW49"/>
      <c r="BJX49"/>
      <c r="BJY49"/>
      <c r="BJZ49"/>
      <c r="BKA49"/>
      <c r="BKB49"/>
      <c r="BKC49"/>
      <c r="BKD49"/>
      <c r="BKE49"/>
      <c r="BKF49"/>
      <c r="BKG49"/>
      <c r="BKH49"/>
      <c r="BKI49"/>
      <c r="BKJ49"/>
      <c r="BKK49"/>
      <c r="BKL49"/>
      <c r="BKM49"/>
      <c r="BKN49"/>
      <c r="BKO49"/>
      <c r="BKP49"/>
      <c r="BKQ49"/>
      <c r="BKR49"/>
      <c r="BKS49"/>
      <c r="BKT49"/>
      <c r="BKU49"/>
      <c r="BKV49"/>
      <c r="BKW49"/>
      <c r="BKX49"/>
      <c r="BKY49"/>
      <c r="BKZ49"/>
      <c r="BLA49"/>
      <c r="BLB49"/>
      <c r="BLC49"/>
      <c r="BLD49"/>
      <c r="BLE49"/>
      <c r="BLF49"/>
      <c r="BLG49"/>
      <c r="BLH49"/>
      <c r="BLI49"/>
      <c r="BLJ49"/>
      <c r="BLK49"/>
      <c r="BLL49"/>
      <c r="BLM49"/>
      <c r="BLN49"/>
      <c r="BLO49"/>
      <c r="BLP49"/>
      <c r="BLQ49"/>
      <c r="BLR49"/>
      <c r="BLS49"/>
      <c r="BLT49"/>
      <c r="BLU49"/>
      <c r="BLV49"/>
      <c r="BLW49"/>
      <c r="BLX49"/>
      <c r="BLY49"/>
      <c r="BLZ49"/>
      <c r="BMA49"/>
      <c r="BMB49"/>
      <c r="BMC49"/>
      <c r="BMD49"/>
      <c r="BME49"/>
      <c r="BMF49"/>
      <c r="BMG49"/>
      <c r="BMH49"/>
      <c r="BMI49"/>
      <c r="BMJ49"/>
      <c r="BMK49"/>
      <c r="BML49"/>
      <c r="BMM49"/>
      <c r="BMN49"/>
      <c r="BMO49"/>
      <c r="BMP49"/>
      <c r="BMQ49"/>
      <c r="BMR49"/>
      <c r="BMS49"/>
      <c r="BMT49"/>
      <c r="BMU49"/>
      <c r="BMV49"/>
      <c r="BMW49"/>
      <c r="BMX49"/>
      <c r="BMY49"/>
      <c r="BMZ49"/>
      <c r="BNA49"/>
      <c r="BNB49"/>
      <c r="BNC49"/>
      <c r="BND49"/>
      <c r="BNE49"/>
      <c r="BNF49"/>
      <c r="BNG49"/>
      <c r="BNH49"/>
      <c r="BNI49"/>
      <c r="BNJ49"/>
      <c r="BNK49"/>
      <c r="BNL49"/>
      <c r="BNM49"/>
      <c r="BNN49"/>
      <c r="BNO49"/>
      <c r="BNP49"/>
      <c r="BNQ49"/>
      <c r="BNR49"/>
      <c r="BNS49"/>
      <c r="BNT49"/>
      <c r="BNU49"/>
      <c r="BNV49"/>
      <c r="BNW49"/>
      <c r="BNX49"/>
      <c r="BNY49"/>
      <c r="BNZ49"/>
      <c r="BOA49"/>
      <c r="BOB49"/>
      <c r="BOC49"/>
      <c r="BOD49"/>
      <c r="BOE49"/>
      <c r="BOF49"/>
      <c r="BOG49"/>
      <c r="BOH49"/>
      <c r="BOI49"/>
      <c r="BOJ49"/>
      <c r="BOK49"/>
      <c r="BOL49"/>
      <c r="BOM49"/>
      <c r="BON49"/>
      <c r="BOO49"/>
      <c r="BOP49"/>
      <c r="BOQ49"/>
      <c r="BOR49"/>
      <c r="BOS49"/>
      <c r="BOT49"/>
      <c r="BOU49"/>
      <c r="BOV49"/>
      <c r="BOW49"/>
      <c r="BOX49"/>
      <c r="BOY49"/>
      <c r="BOZ49"/>
      <c r="BPA49"/>
      <c r="BPB49"/>
      <c r="BPC49"/>
      <c r="BPD49"/>
      <c r="BPE49"/>
      <c r="BPF49"/>
      <c r="BPG49"/>
      <c r="BPH49"/>
      <c r="BPI49"/>
      <c r="BPJ49"/>
      <c r="BPK49"/>
      <c r="BPL49"/>
      <c r="BPM49"/>
      <c r="BPN49"/>
      <c r="BPO49"/>
      <c r="BPP49"/>
      <c r="BPQ49"/>
      <c r="BPR49"/>
      <c r="BPS49"/>
      <c r="BPT49"/>
      <c r="BPU49"/>
      <c r="BPV49"/>
      <c r="BPW49"/>
      <c r="BPX49"/>
      <c r="BPY49"/>
      <c r="BPZ49"/>
      <c r="BQA49"/>
      <c r="BQB49"/>
      <c r="BQC49"/>
      <c r="BQD49"/>
      <c r="BQE49"/>
      <c r="BQF49"/>
      <c r="BQG49"/>
      <c r="BQH49"/>
      <c r="BQI49"/>
      <c r="BQJ49"/>
      <c r="BQK49"/>
      <c r="BQL49"/>
      <c r="BQM49"/>
      <c r="BQN49"/>
      <c r="BQO49"/>
      <c r="BQP49"/>
      <c r="BQQ49"/>
      <c r="BQR49"/>
      <c r="BQS49"/>
      <c r="BQT49"/>
      <c r="BQU49"/>
      <c r="BQV49"/>
      <c r="BQW49"/>
      <c r="BQX49"/>
      <c r="BQY49"/>
      <c r="BQZ49"/>
      <c r="BRA49"/>
      <c r="BRB49"/>
      <c r="BRC49"/>
      <c r="BRD49"/>
      <c r="BRE49"/>
      <c r="BRF49"/>
      <c r="BRG49"/>
      <c r="BRH49"/>
      <c r="BRI49"/>
      <c r="BRJ49"/>
      <c r="BRK49"/>
      <c r="BRL49"/>
      <c r="BRM49"/>
      <c r="BRN49"/>
      <c r="BRO49"/>
      <c r="BRP49"/>
      <c r="BRQ49"/>
      <c r="BRR49"/>
      <c r="BRS49"/>
      <c r="BRT49"/>
      <c r="BRU49"/>
      <c r="BRV49"/>
      <c r="BRW49"/>
      <c r="BRX49"/>
      <c r="BRY49"/>
      <c r="BRZ49"/>
      <c r="BSA49"/>
      <c r="BSB49"/>
      <c r="BSC49"/>
      <c r="BSD49"/>
      <c r="BSE49"/>
      <c r="BSF49"/>
      <c r="BSG49"/>
      <c r="BSH49"/>
      <c r="BSI49"/>
      <c r="BSJ49"/>
      <c r="BSK49"/>
      <c r="BSL49"/>
      <c r="BSM49"/>
      <c r="BSN49"/>
      <c r="BSO49"/>
      <c r="BSP49"/>
      <c r="BSQ49"/>
      <c r="BSR49"/>
      <c r="BSS49"/>
      <c r="BST49"/>
      <c r="BSU49"/>
      <c r="BSV49"/>
      <c r="BSW49"/>
      <c r="BSX49"/>
      <c r="BSY49"/>
      <c r="BSZ49"/>
      <c r="BTA49"/>
      <c r="BTB49"/>
      <c r="BTC49"/>
      <c r="BTD49"/>
      <c r="BTE49"/>
      <c r="BTF49"/>
      <c r="BTG49"/>
      <c r="BTH49"/>
      <c r="BTI49"/>
      <c r="BTJ49"/>
      <c r="BTK49"/>
      <c r="BTL49"/>
      <c r="BTM49"/>
      <c r="BTN49"/>
      <c r="BTO49"/>
      <c r="BTP49"/>
      <c r="BTQ49"/>
      <c r="BTR49"/>
      <c r="BTS49"/>
      <c r="BTT49"/>
      <c r="BTU49"/>
      <c r="BTV49"/>
      <c r="BTW49"/>
      <c r="BTX49"/>
      <c r="BTY49"/>
      <c r="BTZ49"/>
      <c r="BUA49"/>
      <c r="BUB49"/>
      <c r="BUC49"/>
      <c r="BUD49"/>
      <c r="BUE49"/>
      <c r="BUF49"/>
      <c r="BUG49"/>
      <c r="BUH49"/>
      <c r="BUI49"/>
      <c r="BUJ49"/>
      <c r="BUK49"/>
      <c r="BUL49"/>
      <c r="BUM49"/>
      <c r="BUN49"/>
      <c r="BUO49"/>
      <c r="BUP49"/>
      <c r="BUQ49"/>
      <c r="BUR49"/>
      <c r="BUS49"/>
      <c r="BUT49"/>
      <c r="BUU49"/>
      <c r="BUV49"/>
      <c r="BUW49"/>
      <c r="BUX49"/>
      <c r="BUY49"/>
      <c r="BUZ49"/>
      <c r="BVA49"/>
      <c r="BVB49"/>
      <c r="BVC49"/>
      <c r="BVD49"/>
      <c r="BVE49"/>
      <c r="BVF49"/>
      <c r="BVG49"/>
      <c r="BVH49"/>
      <c r="BVI49"/>
      <c r="BVJ49"/>
      <c r="BVK49"/>
      <c r="BVL49"/>
      <c r="BVM49"/>
      <c r="BVN49"/>
      <c r="BVO49"/>
      <c r="BVP49"/>
      <c r="BVQ49"/>
      <c r="BVR49"/>
      <c r="BVS49"/>
      <c r="BVT49"/>
      <c r="BVU49"/>
      <c r="BVV49"/>
      <c r="BVW49"/>
      <c r="BVX49"/>
      <c r="BVY49"/>
      <c r="BVZ49"/>
      <c r="BWA49"/>
      <c r="BWB49"/>
      <c r="BWC49"/>
      <c r="BWD49"/>
      <c r="BWE49"/>
      <c r="BWF49"/>
      <c r="BWG49"/>
      <c r="BWH49"/>
      <c r="BWI49"/>
      <c r="BWJ49"/>
      <c r="BWK49"/>
      <c r="BWL49"/>
      <c r="BWM49"/>
      <c r="BWN49"/>
      <c r="BWO49"/>
      <c r="BWP49"/>
      <c r="BWQ49"/>
      <c r="BWR49"/>
      <c r="BWS49"/>
      <c r="BWT49"/>
      <c r="BWU49"/>
      <c r="BWV49"/>
      <c r="BWW49"/>
      <c r="BWX49"/>
      <c r="BWY49"/>
      <c r="BWZ49"/>
      <c r="BXA49"/>
      <c r="BXB49"/>
      <c r="BXC49"/>
      <c r="BXD49"/>
      <c r="BXE49"/>
      <c r="BXF49"/>
      <c r="BXG49"/>
      <c r="BXH49"/>
      <c r="BXI49"/>
      <c r="BXJ49"/>
      <c r="BXK49"/>
      <c r="BXL49"/>
      <c r="BXM49"/>
      <c r="BXN49"/>
      <c r="BXO49"/>
      <c r="BXP49"/>
      <c r="BXQ49"/>
      <c r="BXR49"/>
      <c r="BXS49"/>
      <c r="BXT49"/>
      <c r="BXU49"/>
      <c r="BXV49"/>
      <c r="BXW49"/>
      <c r="BXX49"/>
      <c r="BXY49"/>
      <c r="BXZ49"/>
      <c r="BYA49"/>
      <c r="BYB49"/>
      <c r="BYC49"/>
      <c r="BYD49"/>
      <c r="BYE49"/>
      <c r="BYF49"/>
      <c r="BYG49"/>
      <c r="BYH49"/>
      <c r="BYI49"/>
      <c r="BYJ49"/>
      <c r="BYK49"/>
      <c r="BYL49"/>
      <c r="BYM49"/>
      <c r="BYN49"/>
      <c r="BYO49"/>
      <c r="BYP49"/>
      <c r="BYQ49"/>
      <c r="BYR49"/>
      <c r="BYS49"/>
      <c r="BYT49"/>
      <c r="BYU49"/>
      <c r="BYV49"/>
      <c r="BYW49"/>
      <c r="BYX49"/>
      <c r="BYY49"/>
      <c r="BYZ49"/>
      <c r="BZA49"/>
      <c r="BZB49"/>
      <c r="BZC49"/>
      <c r="BZD49"/>
      <c r="BZE49"/>
      <c r="BZF49"/>
      <c r="BZG49"/>
      <c r="BZH49"/>
      <c r="BZI49"/>
      <c r="BZJ49"/>
      <c r="BZK49"/>
      <c r="BZL49"/>
      <c r="BZM49"/>
      <c r="BZN49"/>
      <c r="BZO49"/>
      <c r="BZP49"/>
      <c r="BZQ49"/>
      <c r="BZR49"/>
      <c r="BZS49"/>
      <c r="BZT49"/>
      <c r="BZU49"/>
      <c r="BZV49"/>
      <c r="BZW49"/>
      <c r="BZX49"/>
      <c r="BZY49"/>
      <c r="BZZ49"/>
      <c r="CAA49"/>
      <c r="CAB49"/>
      <c r="CAC49"/>
      <c r="CAD49"/>
      <c r="CAE49"/>
      <c r="CAF49"/>
      <c r="CAG49"/>
      <c r="CAH49"/>
      <c r="CAI49"/>
      <c r="CAJ49"/>
      <c r="CAK49"/>
      <c r="CAL49"/>
      <c r="CAM49"/>
      <c r="CAN49"/>
      <c r="CAO49"/>
      <c r="CAP49"/>
      <c r="CAQ49"/>
      <c r="CAR49"/>
      <c r="CAS49"/>
      <c r="CAT49"/>
      <c r="CAU49"/>
      <c r="CAV49"/>
      <c r="CAW49"/>
      <c r="CAX49"/>
      <c r="CAY49"/>
      <c r="CAZ49"/>
      <c r="CBA49"/>
      <c r="CBB49"/>
      <c r="CBC49"/>
      <c r="CBD49"/>
      <c r="CBE49"/>
      <c r="CBF49"/>
      <c r="CBG49"/>
      <c r="CBH49"/>
      <c r="CBI49"/>
      <c r="CBJ49"/>
      <c r="CBK49"/>
      <c r="CBL49"/>
      <c r="CBM49"/>
      <c r="CBN49"/>
      <c r="CBO49"/>
      <c r="CBP49"/>
      <c r="CBQ49"/>
      <c r="CBR49"/>
      <c r="CBS49"/>
      <c r="CBT49"/>
      <c r="CBU49"/>
      <c r="CBV49"/>
      <c r="CBW49"/>
      <c r="CBX49"/>
      <c r="CBY49"/>
      <c r="CBZ49"/>
      <c r="CCA49"/>
      <c r="CCB49"/>
      <c r="CCC49"/>
      <c r="CCD49"/>
      <c r="CCE49"/>
      <c r="CCF49"/>
      <c r="CCG49"/>
      <c r="CCH49"/>
      <c r="CCI49"/>
      <c r="CCJ49"/>
      <c r="CCK49"/>
      <c r="CCL49"/>
      <c r="CCM49"/>
      <c r="CCN49"/>
      <c r="CCO49"/>
      <c r="CCP49"/>
      <c r="CCQ49"/>
      <c r="CCR49"/>
      <c r="CCS49"/>
      <c r="CCT49"/>
      <c r="CCU49"/>
      <c r="CCV49"/>
      <c r="CCW49"/>
      <c r="CCX49"/>
      <c r="CCY49"/>
      <c r="CCZ49"/>
      <c r="CDA49"/>
      <c r="CDB49"/>
      <c r="CDC49"/>
      <c r="CDD49"/>
      <c r="CDE49"/>
      <c r="CDF49"/>
      <c r="CDG49"/>
      <c r="CDH49"/>
      <c r="CDI49"/>
      <c r="CDJ49"/>
      <c r="CDK49"/>
      <c r="CDL49"/>
      <c r="CDM49"/>
      <c r="CDN49"/>
      <c r="CDO49"/>
      <c r="CDP49"/>
      <c r="CDQ49"/>
      <c r="CDR49"/>
      <c r="CDS49"/>
      <c r="CDT49"/>
      <c r="CDU49"/>
      <c r="CDV49"/>
      <c r="CDW49"/>
      <c r="CDX49"/>
      <c r="CDY49"/>
      <c r="CDZ49"/>
      <c r="CEA49"/>
      <c r="CEB49"/>
      <c r="CEC49"/>
      <c r="CED49"/>
      <c r="CEE49"/>
      <c r="CEF49"/>
      <c r="CEG49"/>
      <c r="CEH49"/>
      <c r="CEI49"/>
      <c r="CEJ49"/>
      <c r="CEK49"/>
      <c r="CEL49"/>
      <c r="CEM49"/>
      <c r="CEN49"/>
      <c r="CEO49"/>
      <c r="CEP49"/>
      <c r="CEQ49"/>
      <c r="CER49"/>
      <c r="CES49"/>
      <c r="CET49"/>
      <c r="CEU49"/>
      <c r="CEV49"/>
      <c r="CEW49"/>
      <c r="CEX49"/>
      <c r="CEY49"/>
      <c r="CEZ49"/>
      <c r="CFA49"/>
      <c r="CFB49"/>
      <c r="CFC49"/>
      <c r="CFD49"/>
      <c r="CFE49"/>
      <c r="CFF49"/>
      <c r="CFG49"/>
      <c r="CFH49"/>
      <c r="CFI49"/>
      <c r="CFJ49"/>
      <c r="CFK49"/>
      <c r="CFL49"/>
      <c r="CFM49"/>
      <c r="CFN49"/>
      <c r="CFO49"/>
      <c r="CFP49"/>
      <c r="CFQ49"/>
      <c r="CFR49"/>
      <c r="CFS49"/>
      <c r="CFT49"/>
      <c r="CFU49"/>
      <c r="CFV49"/>
      <c r="CFW49"/>
      <c r="CFX49"/>
      <c r="CFY49"/>
      <c r="CFZ49"/>
      <c r="CGA49"/>
      <c r="CGB49"/>
      <c r="CGC49"/>
      <c r="CGD49"/>
      <c r="CGE49"/>
      <c r="CGF49"/>
      <c r="CGG49"/>
      <c r="CGH49"/>
      <c r="CGI49"/>
      <c r="CGJ49"/>
      <c r="CGK49"/>
      <c r="CGL49"/>
      <c r="CGM49"/>
      <c r="CGN49"/>
      <c r="CGO49"/>
      <c r="CGP49"/>
      <c r="CGQ49"/>
      <c r="CGR49"/>
      <c r="CGS49"/>
      <c r="CGT49"/>
      <c r="CGU49"/>
      <c r="CGV49"/>
      <c r="CGW49"/>
      <c r="CGX49"/>
      <c r="CGY49"/>
      <c r="CGZ49"/>
      <c r="CHA49"/>
      <c r="CHB49"/>
      <c r="CHC49"/>
      <c r="CHD49"/>
      <c r="CHE49"/>
      <c r="CHF49"/>
      <c r="CHG49"/>
      <c r="CHH49"/>
      <c r="CHI49"/>
      <c r="CHJ49"/>
      <c r="CHK49"/>
      <c r="CHL49"/>
      <c r="CHM49"/>
      <c r="CHN49"/>
      <c r="CHO49"/>
      <c r="CHP49"/>
      <c r="CHQ49"/>
      <c r="CHR49"/>
      <c r="CHS49"/>
      <c r="CHT49"/>
      <c r="CHU49"/>
      <c r="CHV49"/>
      <c r="CHW49"/>
      <c r="CHX49"/>
      <c r="CHY49"/>
      <c r="CHZ49"/>
      <c r="CIA49"/>
      <c r="CIB49"/>
      <c r="CIC49"/>
      <c r="CID49"/>
      <c r="CIE49"/>
      <c r="CIF49"/>
      <c r="CIG49"/>
      <c r="CIH49"/>
      <c r="CII49"/>
      <c r="CIJ49"/>
      <c r="CIK49"/>
      <c r="CIL49"/>
      <c r="CIM49"/>
      <c r="CIN49"/>
      <c r="CIO49"/>
      <c r="CIP49"/>
      <c r="CIQ49"/>
      <c r="CIR49"/>
      <c r="CIS49"/>
      <c r="CIT49"/>
      <c r="CIU49"/>
      <c r="CIV49"/>
      <c r="CIW49"/>
      <c r="CIX49"/>
      <c r="CIY49"/>
      <c r="CIZ49"/>
      <c r="CJA49"/>
      <c r="CJB49"/>
      <c r="CJC49"/>
      <c r="CJD49"/>
      <c r="CJE49"/>
      <c r="CJF49"/>
      <c r="CJG49"/>
      <c r="CJH49"/>
      <c r="CJI49"/>
      <c r="CJJ49"/>
      <c r="CJK49"/>
      <c r="CJL49"/>
      <c r="CJM49"/>
      <c r="CJN49"/>
      <c r="CJO49"/>
      <c r="CJP49"/>
      <c r="CJQ49"/>
      <c r="CJR49"/>
      <c r="CJS49"/>
      <c r="CJT49"/>
      <c r="CJU49"/>
      <c r="CJV49"/>
      <c r="CJW49"/>
      <c r="CJX49"/>
      <c r="CJY49"/>
      <c r="CJZ49"/>
      <c r="CKA49"/>
      <c r="CKB49"/>
      <c r="CKC49"/>
      <c r="CKD49"/>
      <c r="CKE49"/>
      <c r="CKF49"/>
      <c r="CKG49"/>
      <c r="CKH49"/>
      <c r="CKI49"/>
      <c r="CKJ49"/>
      <c r="CKK49"/>
      <c r="CKL49"/>
      <c r="CKM49"/>
      <c r="CKN49"/>
      <c r="CKO49"/>
      <c r="CKP49"/>
      <c r="CKQ49"/>
      <c r="CKR49"/>
      <c r="CKS49"/>
      <c r="CKT49"/>
      <c r="CKU49"/>
      <c r="CKV49"/>
      <c r="CKW49"/>
      <c r="CKX49"/>
      <c r="CKY49"/>
      <c r="CKZ49"/>
      <c r="CLA49"/>
      <c r="CLB49"/>
      <c r="CLC49"/>
      <c r="CLD49"/>
      <c r="CLE49"/>
      <c r="CLF49"/>
      <c r="CLG49"/>
      <c r="CLH49"/>
      <c r="CLI49"/>
      <c r="CLJ49"/>
      <c r="CLK49"/>
      <c r="CLL49"/>
      <c r="CLM49"/>
      <c r="CLN49"/>
      <c r="CLO49"/>
      <c r="CLP49"/>
      <c r="CLQ49"/>
      <c r="CLR49"/>
      <c r="CLS49"/>
      <c r="CLT49"/>
      <c r="CLU49"/>
      <c r="CLV49"/>
      <c r="CLW49"/>
      <c r="CLX49"/>
      <c r="CLY49"/>
      <c r="CLZ49"/>
      <c r="CMA49"/>
      <c r="CMB49"/>
      <c r="CMC49"/>
      <c r="CMD49"/>
      <c r="CME49"/>
      <c r="CMF49"/>
      <c r="CMG49"/>
      <c r="CMH49"/>
      <c r="CMI49"/>
      <c r="CMJ49"/>
      <c r="CMK49"/>
      <c r="CML49"/>
      <c r="CMM49"/>
      <c r="CMN49"/>
      <c r="CMO49"/>
      <c r="CMP49"/>
      <c r="CMQ49"/>
      <c r="CMR49"/>
      <c r="CMS49"/>
      <c r="CMT49"/>
      <c r="CMU49"/>
      <c r="CMV49"/>
      <c r="CMW49"/>
      <c r="CMX49"/>
      <c r="CMY49"/>
      <c r="CMZ49"/>
      <c r="CNA49"/>
      <c r="CNB49"/>
      <c r="CNC49"/>
      <c r="CND49"/>
      <c r="CNE49"/>
      <c r="CNF49"/>
      <c r="CNG49"/>
      <c r="CNH49"/>
      <c r="CNI49"/>
      <c r="CNJ49"/>
      <c r="CNK49"/>
      <c r="CNL49"/>
      <c r="CNM49"/>
      <c r="CNN49"/>
      <c r="CNO49"/>
      <c r="CNP49"/>
      <c r="CNQ49"/>
      <c r="CNR49"/>
      <c r="CNS49"/>
      <c r="CNT49"/>
      <c r="CNU49"/>
      <c r="CNV49"/>
      <c r="CNW49"/>
      <c r="CNX49"/>
      <c r="CNY49"/>
      <c r="CNZ49"/>
      <c r="COA49"/>
      <c r="COB49"/>
      <c r="COC49"/>
      <c r="COD49"/>
      <c r="COE49"/>
      <c r="COF49"/>
      <c r="COG49"/>
      <c r="COH49"/>
      <c r="COI49"/>
      <c r="COJ49"/>
      <c r="COK49"/>
      <c r="COL49"/>
      <c r="COM49"/>
      <c r="CON49"/>
      <c r="COO49"/>
      <c r="COP49"/>
      <c r="COQ49"/>
      <c r="COR49"/>
      <c r="COS49"/>
      <c r="COT49"/>
      <c r="COU49"/>
      <c r="COV49"/>
      <c r="COW49"/>
      <c r="COX49"/>
      <c r="COY49"/>
      <c r="COZ49"/>
      <c r="CPA49"/>
      <c r="CPB49"/>
      <c r="CPC49"/>
      <c r="CPD49"/>
      <c r="CPE49"/>
      <c r="CPF49"/>
      <c r="CPG49"/>
      <c r="CPH49"/>
      <c r="CPI49"/>
      <c r="CPJ49"/>
      <c r="CPK49"/>
      <c r="CPL49"/>
      <c r="CPM49"/>
      <c r="CPN49"/>
      <c r="CPO49"/>
      <c r="CPP49"/>
      <c r="CPQ49"/>
      <c r="CPR49"/>
      <c r="CPS49"/>
      <c r="CPT49"/>
      <c r="CPU49"/>
      <c r="CPV49"/>
      <c r="CPW49"/>
      <c r="CPX49"/>
      <c r="CPY49"/>
      <c r="CPZ49"/>
      <c r="CQA49"/>
      <c r="CQB49"/>
      <c r="CQC49"/>
      <c r="CQD49"/>
      <c r="CQE49"/>
      <c r="CQF49"/>
      <c r="CQG49"/>
      <c r="CQH49"/>
      <c r="CQI49"/>
      <c r="CQJ49"/>
      <c r="CQK49"/>
      <c r="CQL49"/>
      <c r="CQM49"/>
      <c r="CQN49"/>
      <c r="CQO49"/>
      <c r="CQP49"/>
      <c r="CQQ49"/>
      <c r="CQR49"/>
      <c r="CQS49"/>
      <c r="CQT49"/>
      <c r="CQU49"/>
      <c r="CQV49"/>
      <c r="CQW49"/>
      <c r="CQX49"/>
      <c r="CQY49"/>
      <c r="CQZ49"/>
      <c r="CRA49"/>
      <c r="CRB49"/>
      <c r="CRC49"/>
      <c r="CRD49"/>
      <c r="CRE49"/>
      <c r="CRF49"/>
      <c r="CRG49"/>
      <c r="CRH49"/>
      <c r="CRI49"/>
      <c r="CRJ49"/>
      <c r="CRK49"/>
      <c r="CRL49"/>
      <c r="CRM49"/>
      <c r="CRN49"/>
      <c r="CRO49"/>
      <c r="CRP49"/>
      <c r="CRQ49"/>
      <c r="CRR49"/>
      <c r="CRS49"/>
      <c r="CRT49"/>
      <c r="CRU49"/>
      <c r="CRV49"/>
      <c r="CRW49"/>
      <c r="CRX49"/>
      <c r="CRY49"/>
      <c r="CRZ49"/>
      <c r="CSA49"/>
      <c r="CSB49"/>
      <c r="CSC49"/>
      <c r="CSD49"/>
      <c r="CSE49"/>
      <c r="CSF49"/>
      <c r="CSG49"/>
      <c r="CSH49"/>
      <c r="CSI49"/>
      <c r="CSJ49"/>
      <c r="CSK49"/>
      <c r="CSL49"/>
      <c r="CSM49"/>
      <c r="CSN49"/>
      <c r="CSO49"/>
      <c r="CSP49"/>
      <c r="CSQ49"/>
      <c r="CSR49"/>
      <c r="CSS49"/>
      <c r="CST49"/>
      <c r="CSU49"/>
      <c r="CSV49"/>
      <c r="CSW49"/>
      <c r="CSX49"/>
      <c r="CSY49"/>
      <c r="CSZ49"/>
      <c r="CTA49"/>
      <c r="CTB49"/>
      <c r="CTC49"/>
      <c r="CTD49"/>
      <c r="CTE49"/>
      <c r="CTF49"/>
      <c r="CTG49"/>
      <c r="CTH49"/>
      <c r="CTI49"/>
      <c r="CTJ49"/>
      <c r="CTK49"/>
      <c r="CTL49"/>
      <c r="CTM49"/>
      <c r="CTN49"/>
      <c r="CTO49"/>
      <c r="CTP49"/>
      <c r="CTQ49"/>
      <c r="CTR49"/>
      <c r="CTS49"/>
      <c r="CTT49"/>
      <c r="CTU49"/>
      <c r="CTV49"/>
      <c r="CTW49"/>
      <c r="CTX49"/>
      <c r="CTY49"/>
      <c r="CTZ49"/>
      <c r="CUA49"/>
      <c r="CUB49"/>
      <c r="CUC49"/>
      <c r="CUD49"/>
      <c r="CUE49"/>
      <c r="CUF49"/>
      <c r="CUG49"/>
      <c r="CUH49"/>
      <c r="CUI49"/>
      <c r="CUJ49"/>
      <c r="CUK49"/>
      <c r="CUL49"/>
      <c r="CUM49"/>
      <c r="CUN49"/>
      <c r="CUO49"/>
      <c r="CUP49"/>
      <c r="CUQ49"/>
      <c r="CUR49"/>
      <c r="CUS49"/>
      <c r="CUT49"/>
      <c r="CUU49"/>
      <c r="CUV49"/>
      <c r="CUW49"/>
      <c r="CUX49"/>
      <c r="CUY49"/>
      <c r="CUZ49"/>
      <c r="CVA49"/>
      <c r="CVB49"/>
      <c r="CVC49"/>
      <c r="CVD49"/>
      <c r="CVE49"/>
      <c r="CVF49"/>
      <c r="CVG49"/>
      <c r="CVH49"/>
      <c r="CVI49"/>
      <c r="CVJ49"/>
      <c r="CVK49"/>
      <c r="CVL49"/>
      <c r="CVM49"/>
      <c r="CVN49"/>
      <c r="CVO49"/>
      <c r="CVP49"/>
      <c r="CVQ49"/>
      <c r="CVR49"/>
      <c r="CVS49"/>
      <c r="CVT49"/>
      <c r="CVU49"/>
      <c r="CVV49"/>
      <c r="CVW49"/>
      <c r="CVX49"/>
      <c r="CVY49"/>
      <c r="CVZ49"/>
      <c r="CWA49"/>
      <c r="CWB49"/>
      <c r="CWC49"/>
      <c r="CWD49"/>
      <c r="CWE49"/>
      <c r="CWF49"/>
      <c r="CWG49"/>
      <c r="CWH49"/>
      <c r="CWI49"/>
      <c r="CWJ49"/>
      <c r="CWK49"/>
      <c r="CWL49"/>
      <c r="CWM49"/>
      <c r="CWN49"/>
      <c r="CWO49"/>
      <c r="CWP49"/>
      <c r="CWQ49"/>
      <c r="CWR49"/>
      <c r="CWS49"/>
      <c r="CWT49"/>
      <c r="CWU49"/>
      <c r="CWV49"/>
      <c r="CWW49"/>
      <c r="CWX49"/>
      <c r="CWY49"/>
      <c r="CWZ49"/>
      <c r="CXA49"/>
      <c r="CXB49"/>
      <c r="CXC49"/>
      <c r="CXD49"/>
      <c r="CXE49"/>
      <c r="CXF49"/>
      <c r="CXG49"/>
      <c r="CXH49"/>
      <c r="CXI49"/>
      <c r="CXJ49"/>
      <c r="CXK49"/>
      <c r="CXL49"/>
      <c r="CXM49"/>
      <c r="CXN49"/>
      <c r="CXO49"/>
      <c r="CXP49"/>
      <c r="CXQ49"/>
      <c r="CXR49"/>
      <c r="CXS49"/>
      <c r="CXT49"/>
      <c r="CXU49"/>
      <c r="CXV49"/>
      <c r="CXW49"/>
      <c r="CXX49"/>
      <c r="CXY49"/>
      <c r="CXZ49"/>
      <c r="CYA49"/>
      <c r="CYB49"/>
      <c r="CYC49"/>
      <c r="CYD49"/>
      <c r="CYE49"/>
      <c r="CYF49"/>
      <c r="CYG49"/>
      <c r="CYH49"/>
      <c r="CYI49"/>
      <c r="CYJ49"/>
      <c r="CYK49"/>
      <c r="CYL49"/>
      <c r="CYM49"/>
      <c r="CYN49"/>
      <c r="CYO49"/>
      <c r="CYP49"/>
      <c r="CYQ49"/>
      <c r="CYR49"/>
      <c r="CYS49"/>
      <c r="CYT49"/>
      <c r="CYU49"/>
      <c r="CYV49"/>
      <c r="CYW49"/>
      <c r="CYX49"/>
      <c r="CYY49"/>
      <c r="CYZ49"/>
      <c r="CZA49"/>
      <c r="CZB49"/>
      <c r="CZC49"/>
      <c r="CZD49"/>
      <c r="CZE49"/>
      <c r="CZF49"/>
      <c r="CZG49"/>
      <c r="CZH49"/>
      <c r="CZI49"/>
      <c r="CZJ49"/>
      <c r="CZK49"/>
      <c r="CZL49"/>
      <c r="CZM49"/>
      <c r="CZN49"/>
      <c r="CZO49"/>
      <c r="CZP49"/>
      <c r="CZQ49"/>
      <c r="CZR49"/>
      <c r="CZS49"/>
      <c r="CZT49"/>
      <c r="CZU49"/>
      <c r="CZV49"/>
      <c r="CZW49"/>
      <c r="CZX49"/>
      <c r="CZY49"/>
      <c r="CZZ49"/>
      <c r="DAA49"/>
      <c r="DAB49"/>
      <c r="DAC49"/>
      <c r="DAD49"/>
      <c r="DAE49"/>
      <c r="DAF49"/>
      <c r="DAG49"/>
      <c r="DAH49"/>
      <c r="DAI49"/>
      <c r="DAJ49"/>
      <c r="DAK49"/>
      <c r="DAL49"/>
      <c r="DAM49"/>
      <c r="DAN49"/>
      <c r="DAO49"/>
      <c r="DAP49"/>
      <c r="DAQ49"/>
      <c r="DAR49"/>
      <c r="DAS49"/>
      <c r="DAT49"/>
      <c r="DAU49"/>
      <c r="DAV49"/>
      <c r="DAW49"/>
      <c r="DAX49"/>
      <c r="DAY49"/>
      <c r="DAZ49"/>
      <c r="DBA49"/>
      <c r="DBB49"/>
      <c r="DBC49"/>
      <c r="DBD49"/>
      <c r="DBE49"/>
      <c r="DBF49"/>
      <c r="DBG49"/>
      <c r="DBH49"/>
      <c r="DBI49"/>
      <c r="DBJ49"/>
      <c r="DBK49"/>
      <c r="DBL49"/>
      <c r="DBM49"/>
      <c r="DBN49"/>
      <c r="DBO49"/>
      <c r="DBP49"/>
      <c r="DBQ49"/>
      <c r="DBR49"/>
      <c r="DBS49"/>
      <c r="DBT49"/>
      <c r="DBU49"/>
      <c r="DBV49"/>
      <c r="DBW49"/>
      <c r="DBX49"/>
      <c r="DBY49"/>
      <c r="DBZ49"/>
      <c r="DCA49"/>
      <c r="DCB49"/>
      <c r="DCC49"/>
      <c r="DCD49"/>
      <c r="DCE49"/>
      <c r="DCF49"/>
      <c r="DCG49"/>
      <c r="DCH49"/>
      <c r="DCI49"/>
      <c r="DCJ49"/>
      <c r="DCK49"/>
      <c r="DCL49"/>
      <c r="DCM49"/>
      <c r="DCN49"/>
      <c r="DCO49"/>
      <c r="DCP49"/>
      <c r="DCQ49"/>
      <c r="DCR49"/>
      <c r="DCS49"/>
      <c r="DCT49"/>
      <c r="DCU49"/>
      <c r="DCV49"/>
      <c r="DCW49"/>
      <c r="DCX49"/>
      <c r="DCY49"/>
      <c r="DCZ49"/>
      <c r="DDA49"/>
      <c r="DDB49"/>
      <c r="DDC49"/>
      <c r="DDD49"/>
      <c r="DDE49"/>
      <c r="DDF49"/>
      <c r="DDG49"/>
      <c r="DDH49"/>
      <c r="DDI49"/>
      <c r="DDJ49"/>
      <c r="DDK49"/>
      <c r="DDL49"/>
      <c r="DDM49"/>
      <c r="DDN49"/>
      <c r="DDO49"/>
      <c r="DDP49"/>
      <c r="DDQ49"/>
      <c r="DDR49"/>
      <c r="DDS49"/>
      <c r="DDT49"/>
      <c r="DDU49"/>
      <c r="DDV49"/>
      <c r="DDW49"/>
      <c r="DDX49"/>
      <c r="DDY49"/>
      <c r="DDZ49"/>
      <c r="DEA49"/>
      <c r="DEB49"/>
      <c r="DEC49"/>
      <c r="DED49"/>
      <c r="DEE49"/>
      <c r="DEF49"/>
      <c r="DEG49"/>
      <c r="DEH49"/>
      <c r="DEI49"/>
      <c r="DEJ49"/>
      <c r="DEK49"/>
      <c r="DEL49"/>
      <c r="DEM49"/>
      <c r="DEN49"/>
      <c r="DEO49"/>
      <c r="DEP49"/>
      <c r="DEQ49"/>
      <c r="DER49"/>
      <c r="DES49"/>
      <c r="DET49"/>
      <c r="DEU49"/>
      <c r="DEV49"/>
      <c r="DEW49"/>
      <c r="DEX49"/>
      <c r="DEY49"/>
      <c r="DEZ49"/>
      <c r="DFA49"/>
      <c r="DFB49"/>
      <c r="DFC49"/>
      <c r="DFD49"/>
      <c r="DFE49"/>
      <c r="DFF49"/>
      <c r="DFG49"/>
      <c r="DFH49"/>
      <c r="DFI49"/>
      <c r="DFJ49"/>
      <c r="DFK49"/>
      <c r="DFL49"/>
      <c r="DFM49"/>
      <c r="DFN49"/>
      <c r="DFO49"/>
      <c r="DFP49"/>
      <c r="DFQ49"/>
      <c r="DFR49"/>
      <c r="DFS49"/>
      <c r="DFT49"/>
      <c r="DFU49"/>
      <c r="DFV49"/>
      <c r="DFW49"/>
      <c r="DFX49"/>
      <c r="DFY49"/>
      <c r="DFZ49"/>
      <c r="DGA49"/>
      <c r="DGB49"/>
      <c r="DGC49"/>
      <c r="DGD49"/>
      <c r="DGE49"/>
      <c r="DGF49"/>
      <c r="DGG49"/>
      <c r="DGH49"/>
      <c r="DGI49"/>
      <c r="DGJ49"/>
      <c r="DGK49"/>
      <c r="DGL49"/>
      <c r="DGM49"/>
      <c r="DGN49"/>
      <c r="DGO49"/>
      <c r="DGP49"/>
      <c r="DGQ49"/>
      <c r="DGR49"/>
      <c r="DGS49"/>
      <c r="DGT49"/>
      <c r="DGU49"/>
      <c r="DGV49"/>
      <c r="DGW49"/>
      <c r="DGX49"/>
      <c r="DGY49"/>
      <c r="DGZ49"/>
      <c r="DHA49"/>
      <c r="DHB49"/>
      <c r="DHC49"/>
      <c r="DHD49"/>
      <c r="DHE49"/>
      <c r="DHF49"/>
      <c r="DHG49"/>
      <c r="DHH49"/>
      <c r="DHI49"/>
      <c r="DHJ49"/>
      <c r="DHK49"/>
      <c r="DHL49"/>
      <c r="DHM49"/>
      <c r="DHN49"/>
      <c r="DHO49"/>
      <c r="DHP49"/>
      <c r="DHQ49"/>
      <c r="DHR49"/>
      <c r="DHS49"/>
      <c r="DHT49"/>
      <c r="DHU49"/>
      <c r="DHV49"/>
      <c r="DHW49"/>
      <c r="DHX49"/>
      <c r="DHY49"/>
      <c r="DHZ49"/>
      <c r="DIA49"/>
      <c r="DIB49"/>
      <c r="DIC49"/>
      <c r="DID49"/>
      <c r="DIE49"/>
      <c r="DIF49"/>
      <c r="DIG49"/>
      <c r="DIH49"/>
      <c r="DII49"/>
      <c r="DIJ49"/>
      <c r="DIK49"/>
      <c r="DIL49"/>
      <c r="DIM49"/>
      <c r="DIN49"/>
      <c r="DIO49"/>
      <c r="DIP49"/>
      <c r="DIQ49"/>
      <c r="DIR49"/>
      <c r="DIS49"/>
      <c r="DIT49"/>
      <c r="DIU49"/>
      <c r="DIV49"/>
      <c r="DIW49"/>
      <c r="DIX49"/>
      <c r="DIY49"/>
      <c r="DIZ49"/>
      <c r="DJA49"/>
      <c r="DJB49"/>
      <c r="DJC49"/>
      <c r="DJD49"/>
      <c r="DJE49"/>
      <c r="DJF49"/>
      <c r="DJG49"/>
      <c r="DJH49"/>
      <c r="DJI49"/>
      <c r="DJJ49"/>
      <c r="DJK49"/>
      <c r="DJL49"/>
      <c r="DJM49"/>
      <c r="DJN49"/>
      <c r="DJO49"/>
      <c r="DJP49"/>
      <c r="DJQ49"/>
      <c r="DJR49"/>
      <c r="DJS49"/>
      <c r="DJT49"/>
      <c r="DJU49"/>
      <c r="DJV49"/>
      <c r="DJW49"/>
      <c r="DJX49"/>
      <c r="DJY49"/>
      <c r="DJZ49"/>
      <c r="DKA49"/>
      <c r="DKB49"/>
      <c r="DKC49"/>
      <c r="DKD49"/>
      <c r="DKE49"/>
      <c r="DKF49"/>
      <c r="DKG49"/>
      <c r="DKH49"/>
      <c r="DKI49"/>
      <c r="DKJ49"/>
      <c r="DKK49"/>
      <c r="DKL49"/>
      <c r="DKM49"/>
      <c r="DKN49"/>
      <c r="DKO49"/>
      <c r="DKP49"/>
      <c r="DKQ49"/>
      <c r="DKR49"/>
      <c r="DKS49"/>
      <c r="DKT49"/>
      <c r="DKU49"/>
      <c r="DKV49"/>
      <c r="DKW49"/>
      <c r="DKX49"/>
      <c r="DKY49"/>
      <c r="DKZ49"/>
      <c r="DLA49"/>
      <c r="DLB49"/>
      <c r="DLC49"/>
      <c r="DLD49"/>
      <c r="DLE49"/>
      <c r="DLF49"/>
      <c r="DLG49"/>
      <c r="DLH49"/>
      <c r="DLI49"/>
      <c r="DLJ49"/>
      <c r="DLK49"/>
      <c r="DLL49"/>
      <c r="DLM49"/>
      <c r="DLN49"/>
      <c r="DLO49"/>
      <c r="DLP49"/>
      <c r="DLQ49"/>
      <c r="DLR49"/>
      <c r="DLS49"/>
      <c r="DLT49"/>
      <c r="DLU49"/>
      <c r="DLV49"/>
      <c r="DLW49"/>
      <c r="DLX49"/>
      <c r="DLY49"/>
      <c r="DLZ49"/>
      <c r="DMA49"/>
      <c r="DMB49"/>
      <c r="DMC49"/>
      <c r="DMD49"/>
      <c r="DME49"/>
      <c r="DMF49"/>
      <c r="DMG49"/>
      <c r="DMH49"/>
      <c r="DMI49"/>
      <c r="DMJ49"/>
      <c r="DMK49"/>
      <c r="DML49"/>
      <c r="DMM49"/>
      <c r="DMN49"/>
      <c r="DMO49"/>
      <c r="DMP49"/>
      <c r="DMQ49"/>
      <c r="DMR49"/>
      <c r="DMS49"/>
      <c r="DMT49"/>
      <c r="DMU49"/>
      <c r="DMV49"/>
      <c r="DMW49"/>
      <c r="DMX49"/>
      <c r="DMY49"/>
      <c r="DMZ49"/>
      <c r="DNA49"/>
      <c r="DNB49"/>
      <c r="DNC49"/>
      <c r="DND49"/>
      <c r="DNE49"/>
      <c r="DNF49"/>
      <c r="DNG49"/>
      <c r="DNH49"/>
      <c r="DNI49"/>
      <c r="DNJ49"/>
      <c r="DNK49"/>
      <c r="DNL49"/>
      <c r="DNM49"/>
      <c r="DNN49"/>
      <c r="DNO49"/>
      <c r="DNP49"/>
      <c r="DNQ49"/>
      <c r="DNR49"/>
      <c r="DNS49"/>
      <c r="DNT49"/>
      <c r="DNU49"/>
      <c r="DNV49"/>
      <c r="DNW49"/>
      <c r="DNX49"/>
      <c r="DNY49"/>
      <c r="DNZ49"/>
      <c r="DOA49"/>
      <c r="DOB49"/>
      <c r="DOC49"/>
      <c r="DOD49"/>
      <c r="DOE49"/>
      <c r="DOF49"/>
      <c r="DOG49"/>
      <c r="DOH49"/>
      <c r="DOI49"/>
      <c r="DOJ49"/>
      <c r="DOK49"/>
      <c r="DOL49"/>
      <c r="DOM49"/>
      <c r="DON49"/>
      <c r="DOO49"/>
      <c r="DOP49"/>
      <c r="DOQ49"/>
      <c r="DOR49"/>
      <c r="DOS49"/>
      <c r="DOT49"/>
      <c r="DOU49"/>
      <c r="DOV49"/>
      <c r="DOW49"/>
      <c r="DOX49"/>
      <c r="DOY49"/>
      <c r="DOZ49"/>
      <c r="DPA49"/>
      <c r="DPB49"/>
      <c r="DPC49"/>
      <c r="DPD49"/>
      <c r="DPE49"/>
      <c r="DPF49"/>
      <c r="DPG49"/>
      <c r="DPH49"/>
      <c r="DPI49"/>
      <c r="DPJ49"/>
      <c r="DPK49"/>
      <c r="DPL49"/>
      <c r="DPM49"/>
      <c r="DPN49"/>
      <c r="DPO49"/>
      <c r="DPP49"/>
      <c r="DPQ49"/>
      <c r="DPR49"/>
      <c r="DPS49"/>
      <c r="DPT49"/>
      <c r="DPU49"/>
      <c r="DPV49"/>
      <c r="DPW49"/>
      <c r="DPX49"/>
      <c r="DPY49"/>
      <c r="DPZ49"/>
      <c r="DQA49"/>
      <c r="DQB49"/>
      <c r="DQC49"/>
      <c r="DQD49"/>
      <c r="DQE49"/>
      <c r="DQF49"/>
      <c r="DQG49"/>
      <c r="DQH49"/>
      <c r="DQI49"/>
      <c r="DQJ49"/>
      <c r="DQK49"/>
      <c r="DQL49"/>
      <c r="DQM49"/>
      <c r="DQN49"/>
      <c r="DQO49"/>
      <c r="DQP49"/>
      <c r="DQQ49"/>
      <c r="DQR49"/>
      <c r="DQS49"/>
      <c r="DQT49"/>
      <c r="DQU49"/>
      <c r="DQV49"/>
      <c r="DQW49"/>
      <c r="DQX49"/>
      <c r="DQY49"/>
      <c r="DQZ49"/>
      <c r="DRA49"/>
      <c r="DRB49"/>
      <c r="DRC49"/>
      <c r="DRD49"/>
      <c r="DRE49"/>
      <c r="DRF49"/>
      <c r="DRG49"/>
      <c r="DRH49"/>
      <c r="DRI49"/>
      <c r="DRJ49"/>
      <c r="DRK49"/>
      <c r="DRL49"/>
      <c r="DRM49"/>
      <c r="DRN49"/>
      <c r="DRO49"/>
      <c r="DRP49"/>
      <c r="DRQ49"/>
      <c r="DRR49"/>
      <c r="DRS49"/>
      <c r="DRT49"/>
      <c r="DRU49"/>
      <c r="DRV49"/>
      <c r="DRW49"/>
      <c r="DRX49"/>
      <c r="DRY49"/>
      <c r="DRZ49"/>
      <c r="DSA49"/>
      <c r="DSB49"/>
      <c r="DSC49"/>
      <c r="DSD49"/>
      <c r="DSE49"/>
      <c r="DSF49"/>
      <c r="DSG49"/>
      <c r="DSH49"/>
      <c r="DSI49"/>
      <c r="DSJ49"/>
      <c r="DSK49"/>
      <c r="DSL49"/>
      <c r="DSM49"/>
      <c r="DSN49"/>
      <c r="DSO49"/>
      <c r="DSP49"/>
      <c r="DSQ49"/>
      <c r="DSR49"/>
      <c r="DSS49"/>
      <c r="DST49"/>
      <c r="DSU49"/>
      <c r="DSV49"/>
      <c r="DSW49"/>
      <c r="DSX49"/>
      <c r="DSY49"/>
      <c r="DSZ49"/>
      <c r="DTA49"/>
      <c r="DTB49"/>
      <c r="DTC49"/>
      <c r="DTD49"/>
      <c r="DTE49"/>
      <c r="DTF49"/>
      <c r="DTG49"/>
      <c r="DTH49"/>
      <c r="DTI49"/>
      <c r="DTJ49"/>
      <c r="DTK49"/>
      <c r="DTL49"/>
      <c r="DTM49"/>
      <c r="DTN49"/>
      <c r="DTO49"/>
      <c r="DTP49"/>
      <c r="DTQ49"/>
      <c r="DTR49"/>
      <c r="DTS49"/>
      <c r="DTT49"/>
      <c r="DTU49"/>
      <c r="DTV49"/>
      <c r="DTW49"/>
      <c r="DTX49"/>
      <c r="DTY49"/>
      <c r="DTZ49"/>
      <c r="DUA49"/>
      <c r="DUB49"/>
      <c r="DUC49"/>
      <c r="DUD49"/>
      <c r="DUE49"/>
      <c r="DUF49"/>
      <c r="DUG49"/>
      <c r="DUH49"/>
      <c r="DUI49"/>
      <c r="DUJ49"/>
      <c r="DUK49"/>
      <c r="DUL49"/>
      <c r="DUM49"/>
      <c r="DUN49"/>
      <c r="DUO49"/>
      <c r="DUP49"/>
      <c r="DUQ49"/>
      <c r="DUR49"/>
      <c r="DUS49"/>
      <c r="DUT49"/>
      <c r="DUU49"/>
      <c r="DUV49"/>
      <c r="DUW49"/>
      <c r="DUX49"/>
      <c r="DUY49"/>
      <c r="DUZ49"/>
      <c r="DVA49"/>
      <c r="DVB49"/>
      <c r="DVC49"/>
      <c r="DVD49"/>
      <c r="DVE49"/>
      <c r="DVF49"/>
      <c r="DVG49"/>
      <c r="DVH49"/>
      <c r="DVI49"/>
      <c r="DVJ49"/>
      <c r="DVK49"/>
      <c r="DVL49"/>
      <c r="DVM49"/>
      <c r="DVN49"/>
      <c r="DVO49"/>
      <c r="DVP49"/>
      <c r="DVQ49"/>
      <c r="DVR49"/>
      <c r="DVS49"/>
      <c r="DVT49"/>
      <c r="DVU49"/>
      <c r="DVV49"/>
      <c r="DVW49"/>
      <c r="DVX49"/>
      <c r="DVY49"/>
      <c r="DVZ49"/>
      <c r="DWA49"/>
      <c r="DWB49"/>
      <c r="DWC49"/>
      <c r="DWD49"/>
      <c r="DWE49"/>
      <c r="DWF49"/>
      <c r="DWG49"/>
      <c r="DWH49"/>
      <c r="DWI49"/>
      <c r="DWJ49"/>
      <c r="DWK49"/>
      <c r="DWL49"/>
      <c r="DWM49"/>
      <c r="DWN49"/>
      <c r="DWO49"/>
      <c r="DWP49"/>
      <c r="DWQ49"/>
      <c r="DWR49"/>
      <c r="DWS49"/>
      <c r="DWT49"/>
      <c r="DWU49"/>
      <c r="DWV49"/>
      <c r="DWW49"/>
      <c r="DWX49"/>
      <c r="DWY49"/>
      <c r="DWZ49"/>
      <c r="DXA49"/>
      <c r="DXB49"/>
      <c r="DXC49"/>
      <c r="DXD49"/>
      <c r="DXE49"/>
      <c r="DXF49"/>
      <c r="DXG49"/>
      <c r="DXH49"/>
      <c r="DXI49"/>
      <c r="DXJ49"/>
      <c r="DXK49"/>
      <c r="DXL49"/>
      <c r="DXM49"/>
      <c r="DXN49"/>
      <c r="DXO49"/>
      <c r="DXP49"/>
      <c r="DXQ49"/>
      <c r="DXR49"/>
      <c r="DXS49"/>
      <c r="DXT49"/>
      <c r="DXU49"/>
      <c r="DXV49"/>
      <c r="DXW49"/>
      <c r="DXX49"/>
      <c r="DXY49"/>
      <c r="DXZ49"/>
      <c r="DYA49"/>
      <c r="DYB49"/>
      <c r="DYC49"/>
      <c r="DYD49"/>
      <c r="DYE49"/>
      <c r="DYF49"/>
      <c r="DYG49"/>
      <c r="DYH49"/>
      <c r="DYI49"/>
      <c r="DYJ49"/>
      <c r="DYK49"/>
      <c r="DYL49"/>
      <c r="DYM49"/>
      <c r="DYN49"/>
      <c r="DYO49"/>
      <c r="DYP49"/>
      <c r="DYQ49"/>
      <c r="DYR49"/>
      <c r="DYS49"/>
      <c r="DYT49"/>
      <c r="DYU49"/>
      <c r="DYV49"/>
      <c r="DYW49"/>
      <c r="DYX49"/>
      <c r="DYY49"/>
      <c r="DYZ49"/>
      <c r="DZA49"/>
      <c r="DZB49"/>
      <c r="DZC49"/>
      <c r="DZD49"/>
      <c r="DZE49"/>
      <c r="DZF49"/>
      <c r="DZG49"/>
      <c r="DZH49"/>
      <c r="DZI49"/>
      <c r="DZJ49"/>
      <c r="DZK49"/>
      <c r="DZL49"/>
      <c r="DZM49"/>
      <c r="DZN49"/>
      <c r="DZO49"/>
      <c r="DZP49"/>
      <c r="DZQ49"/>
      <c r="DZR49"/>
      <c r="DZS49"/>
      <c r="DZT49"/>
      <c r="DZU49"/>
      <c r="DZV49"/>
      <c r="DZW49"/>
      <c r="DZX49"/>
      <c r="DZY49"/>
      <c r="DZZ49"/>
      <c r="EAA49"/>
      <c r="EAB49"/>
      <c r="EAC49"/>
      <c r="EAD49"/>
      <c r="EAE49"/>
      <c r="EAF49"/>
      <c r="EAG49"/>
      <c r="EAH49"/>
      <c r="EAI49"/>
      <c r="EAJ49"/>
      <c r="EAK49"/>
      <c r="EAL49"/>
      <c r="EAM49"/>
      <c r="EAN49"/>
      <c r="EAO49"/>
      <c r="EAP49"/>
      <c r="EAQ49"/>
      <c r="EAR49"/>
      <c r="EAS49"/>
      <c r="EAT49"/>
      <c r="EAU49"/>
      <c r="EAV49"/>
      <c r="EAW49"/>
      <c r="EAX49"/>
      <c r="EAY49"/>
      <c r="EAZ49"/>
      <c r="EBA49"/>
      <c r="EBB49"/>
      <c r="EBC49"/>
      <c r="EBD49"/>
      <c r="EBE49"/>
      <c r="EBF49"/>
      <c r="EBG49"/>
      <c r="EBH49"/>
      <c r="EBI49"/>
      <c r="EBJ49"/>
      <c r="EBK49"/>
      <c r="EBL49"/>
      <c r="EBM49"/>
      <c r="EBN49"/>
      <c r="EBO49"/>
      <c r="EBP49"/>
      <c r="EBQ49"/>
      <c r="EBR49"/>
      <c r="EBS49"/>
      <c r="EBT49"/>
      <c r="EBU49"/>
      <c r="EBV49"/>
      <c r="EBW49"/>
      <c r="EBX49"/>
      <c r="EBY49"/>
      <c r="EBZ49"/>
      <c r="ECA49"/>
      <c r="ECB49"/>
      <c r="ECC49"/>
      <c r="ECD49"/>
      <c r="ECE49"/>
      <c r="ECF49"/>
      <c r="ECG49"/>
      <c r="ECH49"/>
      <c r="ECI49"/>
      <c r="ECJ49"/>
      <c r="ECK49"/>
      <c r="ECL49"/>
      <c r="ECM49"/>
      <c r="ECN49"/>
      <c r="ECO49"/>
      <c r="ECP49"/>
      <c r="ECQ49"/>
      <c r="ECR49"/>
      <c r="ECS49"/>
      <c r="ECT49"/>
      <c r="ECU49"/>
      <c r="ECV49"/>
      <c r="ECW49"/>
      <c r="ECX49"/>
      <c r="ECY49"/>
      <c r="ECZ49"/>
      <c r="EDA49"/>
      <c r="EDB49"/>
      <c r="EDC49"/>
      <c r="EDD49"/>
      <c r="EDE49"/>
      <c r="EDF49"/>
      <c r="EDG49"/>
      <c r="EDH49"/>
      <c r="EDI49"/>
      <c r="EDJ49"/>
      <c r="EDK49"/>
      <c r="EDL49"/>
      <c r="EDM49"/>
      <c r="EDN49"/>
      <c r="EDO49"/>
      <c r="EDP49"/>
      <c r="EDQ49"/>
      <c r="EDR49"/>
      <c r="EDS49"/>
      <c r="EDT49"/>
      <c r="EDU49"/>
      <c r="EDV49"/>
      <c r="EDW49"/>
      <c r="EDX49"/>
      <c r="EDY49"/>
      <c r="EDZ49"/>
      <c r="EEA49"/>
      <c r="EEB49"/>
      <c r="EEC49"/>
      <c r="EED49"/>
      <c r="EEE49"/>
      <c r="EEF49"/>
      <c r="EEG49"/>
      <c r="EEH49"/>
      <c r="EEI49"/>
      <c r="EEJ49"/>
      <c r="EEK49"/>
      <c r="EEL49"/>
      <c r="EEM49"/>
      <c r="EEN49"/>
      <c r="EEO49"/>
      <c r="EEP49"/>
      <c r="EEQ49"/>
      <c r="EER49"/>
      <c r="EES49"/>
      <c r="EET49"/>
      <c r="EEU49"/>
      <c r="EEV49"/>
      <c r="EEW49"/>
      <c r="EEX49"/>
      <c r="EEY49"/>
      <c r="EEZ49"/>
      <c r="EFA49"/>
      <c r="EFB49"/>
      <c r="EFC49"/>
      <c r="EFD49"/>
      <c r="EFE49"/>
      <c r="EFF49"/>
      <c r="EFG49"/>
      <c r="EFH49"/>
      <c r="EFI49"/>
      <c r="EFJ49"/>
      <c r="EFK49"/>
      <c r="EFL49"/>
      <c r="EFM49"/>
      <c r="EFN49"/>
      <c r="EFO49"/>
      <c r="EFP49"/>
      <c r="EFQ49"/>
      <c r="EFR49"/>
      <c r="EFS49"/>
      <c r="EFT49"/>
      <c r="EFU49"/>
      <c r="EFV49"/>
      <c r="EFW49"/>
      <c r="EFX49"/>
      <c r="EFY49"/>
      <c r="EFZ49"/>
      <c r="EGA49"/>
      <c r="EGB49"/>
      <c r="EGC49"/>
      <c r="EGD49"/>
      <c r="EGE49"/>
      <c r="EGF49"/>
      <c r="EGG49"/>
      <c r="EGH49"/>
      <c r="EGI49"/>
      <c r="EGJ49"/>
      <c r="EGK49"/>
      <c r="EGL49"/>
      <c r="EGM49"/>
      <c r="EGN49"/>
      <c r="EGO49"/>
      <c r="EGP49"/>
      <c r="EGQ49"/>
      <c r="EGR49"/>
      <c r="EGS49"/>
      <c r="EGT49"/>
      <c r="EGU49"/>
      <c r="EGV49"/>
      <c r="EGW49"/>
      <c r="EGX49"/>
      <c r="EGY49"/>
      <c r="EGZ49"/>
      <c r="EHA49"/>
      <c r="EHB49"/>
      <c r="EHC49"/>
      <c r="EHD49"/>
      <c r="EHE49"/>
      <c r="EHF49"/>
      <c r="EHG49"/>
      <c r="EHH49"/>
      <c r="EHI49"/>
      <c r="EHJ49"/>
      <c r="EHK49"/>
      <c r="EHL49"/>
      <c r="EHM49"/>
      <c r="EHN49"/>
      <c r="EHO49"/>
      <c r="EHP49"/>
      <c r="EHQ49"/>
      <c r="EHR49"/>
      <c r="EHS49"/>
      <c r="EHT49"/>
      <c r="EHU49"/>
      <c r="EHV49"/>
      <c r="EHW49"/>
      <c r="EHX49"/>
      <c r="EHY49"/>
      <c r="EHZ49"/>
      <c r="EIA49"/>
      <c r="EIB49"/>
      <c r="EIC49"/>
      <c r="EID49"/>
      <c r="EIE49"/>
      <c r="EIF49"/>
      <c r="EIG49"/>
      <c r="EIH49"/>
      <c r="EII49"/>
      <c r="EIJ49"/>
      <c r="EIK49"/>
      <c r="EIL49"/>
      <c r="EIM49"/>
      <c r="EIN49"/>
      <c r="EIO49"/>
      <c r="EIP49"/>
      <c r="EIQ49"/>
      <c r="EIR49"/>
      <c r="EIS49"/>
      <c r="EIT49"/>
      <c r="EIU49"/>
      <c r="EIV49"/>
      <c r="EIW49"/>
      <c r="EIX49"/>
      <c r="EIY49"/>
      <c r="EIZ49"/>
      <c r="EJA49"/>
      <c r="EJB49"/>
      <c r="EJC49"/>
      <c r="EJD49"/>
      <c r="EJE49"/>
      <c r="EJF49"/>
      <c r="EJG49"/>
      <c r="EJH49"/>
      <c r="EJI49"/>
      <c r="EJJ49"/>
      <c r="EJK49"/>
      <c r="EJL49"/>
      <c r="EJM49"/>
      <c r="EJN49"/>
      <c r="EJO49"/>
      <c r="EJP49"/>
      <c r="EJQ49"/>
      <c r="EJR49"/>
      <c r="EJS49"/>
      <c r="EJT49"/>
      <c r="EJU49"/>
      <c r="EJV49"/>
      <c r="EJW49"/>
      <c r="EJX49"/>
      <c r="EJY49"/>
      <c r="EJZ49"/>
      <c r="EKA49"/>
      <c r="EKB49"/>
      <c r="EKC49"/>
      <c r="EKD49"/>
      <c r="EKE49"/>
      <c r="EKF49"/>
      <c r="EKG49"/>
      <c r="EKH49"/>
      <c r="EKI49"/>
      <c r="EKJ49"/>
      <c r="EKK49"/>
      <c r="EKL49"/>
      <c r="EKM49"/>
      <c r="EKN49"/>
      <c r="EKO49"/>
      <c r="EKP49"/>
      <c r="EKQ49"/>
      <c r="EKR49"/>
      <c r="EKS49"/>
      <c r="EKT49"/>
      <c r="EKU49"/>
      <c r="EKV49"/>
      <c r="EKW49"/>
      <c r="EKX49"/>
      <c r="EKY49"/>
      <c r="EKZ49"/>
      <c r="ELA49"/>
      <c r="ELB49"/>
      <c r="ELC49"/>
      <c r="ELD49"/>
      <c r="ELE49"/>
      <c r="ELF49"/>
      <c r="ELG49"/>
      <c r="ELH49"/>
      <c r="ELI49"/>
      <c r="ELJ49"/>
      <c r="ELK49"/>
      <c r="ELL49"/>
      <c r="ELM49"/>
      <c r="ELN49"/>
      <c r="ELO49"/>
      <c r="ELP49"/>
      <c r="ELQ49"/>
      <c r="ELR49"/>
      <c r="ELS49"/>
      <c r="ELT49"/>
      <c r="ELU49"/>
      <c r="ELV49"/>
      <c r="ELW49"/>
      <c r="ELX49"/>
      <c r="ELY49"/>
      <c r="ELZ49"/>
      <c r="EMA49"/>
      <c r="EMB49"/>
      <c r="EMC49"/>
      <c r="EMD49"/>
      <c r="EME49"/>
      <c r="EMF49"/>
      <c r="EMG49"/>
      <c r="EMH49"/>
      <c r="EMI49"/>
      <c r="EMJ49"/>
      <c r="EMK49"/>
      <c r="EML49"/>
      <c r="EMM49"/>
      <c r="EMN49"/>
      <c r="EMO49"/>
      <c r="EMP49"/>
      <c r="EMQ49"/>
      <c r="EMR49"/>
      <c r="EMS49"/>
      <c r="EMT49"/>
      <c r="EMU49"/>
      <c r="EMV49"/>
      <c r="EMW49"/>
      <c r="EMX49"/>
      <c r="EMY49"/>
      <c r="EMZ49"/>
      <c r="ENA49"/>
      <c r="ENB49"/>
      <c r="ENC49"/>
      <c r="END49"/>
      <c r="ENE49"/>
      <c r="ENF49"/>
      <c r="ENG49"/>
      <c r="ENH49"/>
      <c r="ENI49"/>
      <c r="ENJ49"/>
      <c r="ENK49"/>
      <c r="ENL49"/>
      <c r="ENM49"/>
      <c r="ENN49"/>
      <c r="ENO49"/>
      <c r="ENP49"/>
      <c r="ENQ49"/>
      <c r="ENR49"/>
      <c r="ENS49"/>
      <c r="ENT49"/>
      <c r="ENU49"/>
      <c r="ENV49"/>
      <c r="ENW49"/>
      <c r="ENX49"/>
      <c r="ENY49"/>
      <c r="ENZ49"/>
      <c r="EOA49"/>
      <c r="EOB49"/>
      <c r="EOC49"/>
      <c r="EOD49"/>
      <c r="EOE49"/>
      <c r="EOF49"/>
      <c r="EOG49"/>
      <c r="EOH49"/>
      <c r="EOI49"/>
      <c r="EOJ49"/>
      <c r="EOK49"/>
      <c r="EOL49"/>
      <c r="EOM49"/>
      <c r="EON49"/>
      <c r="EOO49"/>
      <c r="EOP49"/>
      <c r="EOQ49"/>
      <c r="EOR49"/>
      <c r="EOS49"/>
      <c r="EOT49"/>
      <c r="EOU49"/>
      <c r="EOV49"/>
      <c r="EOW49"/>
      <c r="EOX49"/>
      <c r="EOY49"/>
      <c r="EOZ49"/>
      <c r="EPA49"/>
      <c r="EPB49"/>
      <c r="EPC49"/>
      <c r="EPD49"/>
      <c r="EPE49"/>
      <c r="EPF49"/>
      <c r="EPG49"/>
      <c r="EPH49"/>
      <c r="EPI49"/>
      <c r="EPJ49"/>
      <c r="EPK49"/>
      <c r="EPL49"/>
      <c r="EPM49"/>
      <c r="EPN49"/>
      <c r="EPO49"/>
      <c r="EPP49"/>
      <c r="EPQ49"/>
      <c r="EPR49"/>
      <c r="EPS49"/>
      <c r="EPT49"/>
      <c r="EPU49"/>
      <c r="EPV49"/>
      <c r="EPW49"/>
      <c r="EPX49"/>
      <c r="EPY49"/>
      <c r="EPZ49"/>
      <c r="EQA49"/>
      <c r="EQB49"/>
      <c r="EQC49"/>
      <c r="EQD49"/>
      <c r="EQE49"/>
      <c r="EQF49"/>
      <c r="EQG49"/>
      <c r="EQH49"/>
      <c r="EQI49"/>
      <c r="EQJ49"/>
      <c r="EQK49"/>
      <c r="EQL49"/>
      <c r="EQM49"/>
      <c r="EQN49"/>
      <c r="EQO49"/>
      <c r="EQP49"/>
      <c r="EQQ49"/>
      <c r="EQR49"/>
      <c r="EQS49"/>
      <c r="EQT49"/>
      <c r="EQU49"/>
      <c r="EQV49"/>
      <c r="EQW49"/>
      <c r="EQX49"/>
      <c r="EQY49"/>
      <c r="EQZ49"/>
      <c r="ERA49"/>
      <c r="ERB49"/>
      <c r="ERC49"/>
      <c r="ERD49"/>
      <c r="ERE49"/>
      <c r="ERF49"/>
      <c r="ERG49"/>
      <c r="ERH49"/>
      <c r="ERI49"/>
      <c r="ERJ49"/>
      <c r="ERK49"/>
      <c r="ERL49"/>
      <c r="ERM49"/>
      <c r="ERN49"/>
      <c r="ERO49"/>
      <c r="ERP49"/>
      <c r="ERQ49"/>
      <c r="ERR49"/>
      <c r="ERS49"/>
      <c r="ERT49"/>
      <c r="ERU49"/>
      <c r="ERV49"/>
      <c r="ERW49"/>
      <c r="ERX49"/>
      <c r="ERY49"/>
      <c r="ERZ49"/>
      <c r="ESA49"/>
      <c r="ESB49"/>
      <c r="ESC49"/>
      <c r="ESD49"/>
      <c r="ESE49"/>
      <c r="ESF49"/>
      <c r="ESG49"/>
      <c r="ESH49"/>
      <c r="ESI49"/>
      <c r="ESJ49"/>
      <c r="ESK49"/>
      <c r="ESL49"/>
      <c r="ESM49"/>
      <c r="ESN49"/>
      <c r="ESO49"/>
      <c r="ESP49"/>
      <c r="ESQ49"/>
      <c r="ESR49"/>
      <c r="ESS49"/>
      <c r="EST49"/>
      <c r="ESU49"/>
      <c r="ESV49"/>
      <c r="ESW49"/>
      <c r="ESX49"/>
      <c r="ESY49"/>
      <c r="ESZ49"/>
      <c r="ETA49"/>
      <c r="ETB49"/>
      <c r="ETC49"/>
      <c r="ETD49"/>
      <c r="ETE49"/>
      <c r="ETF49"/>
      <c r="ETG49"/>
      <c r="ETH49"/>
      <c r="ETI49"/>
      <c r="ETJ49"/>
      <c r="ETK49"/>
      <c r="ETL49"/>
      <c r="ETM49"/>
      <c r="ETN49"/>
      <c r="ETO49"/>
      <c r="ETP49"/>
      <c r="ETQ49"/>
      <c r="ETR49"/>
      <c r="ETS49"/>
      <c r="ETT49"/>
      <c r="ETU49"/>
      <c r="ETV49"/>
      <c r="ETW49"/>
      <c r="ETX49"/>
      <c r="ETY49"/>
      <c r="ETZ49"/>
      <c r="EUA49"/>
      <c r="EUB49"/>
      <c r="EUC49"/>
      <c r="EUD49"/>
      <c r="EUE49"/>
      <c r="EUF49"/>
      <c r="EUG49"/>
      <c r="EUH49"/>
      <c r="EUI49"/>
      <c r="EUJ49"/>
      <c r="EUK49"/>
      <c r="EUL49"/>
      <c r="EUM49"/>
      <c r="EUN49"/>
      <c r="EUO49"/>
      <c r="EUP49"/>
      <c r="EUQ49"/>
      <c r="EUR49"/>
      <c r="EUS49"/>
      <c r="EUT49"/>
      <c r="EUU49"/>
      <c r="EUV49"/>
      <c r="EUW49"/>
      <c r="EUX49"/>
      <c r="EUY49"/>
      <c r="EUZ49"/>
      <c r="EVA49"/>
      <c r="EVB49"/>
      <c r="EVC49"/>
      <c r="EVD49"/>
      <c r="EVE49"/>
      <c r="EVF49"/>
      <c r="EVG49"/>
      <c r="EVH49"/>
      <c r="EVI49"/>
      <c r="EVJ49"/>
      <c r="EVK49"/>
      <c r="EVL49"/>
      <c r="EVM49"/>
      <c r="EVN49"/>
      <c r="EVO49"/>
      <c r="EVP49"/>
      <c r="EVQ49"/>
      <c r="EVR49"/>
      <c r="EVS49"/>
      <c r="EVT49"/>
      <c r="EVU49"/>
      <c r="EVV49"/>
      <c r="EVW49"/>
      <c r="EVX49"/>
      <c r="EVY49"/>
      <c r="EVZ49"/>
      <c r="EWA49"/>
      <c r="EWB49"/>
      <c r="EWC49"/>
      <c r="EWD49"/>
      <c r="EWE49"/>
      <c r="EWF49"/>
      <c r="EWG49"/>
      <c r="EWH49"/>
      <c r="EWI49"/>
      <c r="EWJ49"/>
      <c r="EWK49"/>
      <c r="EWL49"/>
      <c r="EWM49"/>
      <c r="EWN49"/>
      <c r="EWO49"/>
      <c r="EWP49"/>
      <c r="EWQ49"/>
      <c r="EWR49"/>
      <c r="EWS49"/>
      <c r="EWT49"/>
      <c r="EWU49"/>
      <c r="EWV49"/>
      <c r="EWW49"/>
      <c r="EWX49"/>
      <c r="EWY49"/>
      <c r="EWZ49"/>
      <c r="EXA49"/>
      <c r="EXB49"/>
      <c r="EXC49"/>
      <c r="EXD49"/>
      <c r="EXE49"/>
      <c r="EXF49"/>
      <c r="EXG49"/>
      <c r="EXH49"/>
      <c r="EXI49"/>
      <c r="EXJ49"/>
      <c r="EXK49"/>
      <c r="EXL49"/>
      <c r="EXM49"/>
      <c r="EXN49"/>
      <c r="EXO49"/>
      <c r="EXP49"/>
      <c r="EXQ49"/>
      <c r="EXR49"/>
      <c r="EXS49"/>
      <c r="EXT49"/>
      <c r="EXU49"/>
      <c r="EXV49"/>
      <c r="EXW49"/>
      <c r="EXX49"/>
      <c r="EXY49"/>
      <c r="EXZ49"/>
      <c r="EYA49"/>
      <c r="EYB49"/>
      <c r="EYC49"/>
      <c r="EYD49"/>
      <c r="EYE49"/>
      <c r="EYF49"/>
      <c r="EYG49"/>
      <c r="EYH49"/>
      <c r="EYI49"/>
      <c r="EYJ49"/>
      <c r="EYK49"/>
      <c r="EYL49"/>
      <c r="EYM49"/>
      <c r="EYN49"/>
      <c r="EYO49"/>
      <c r="EYP49"/>
      <c r="EYQ49"/>
      <c r="EYR49"/>
      <c r="EYS49"/>
      <c r="EYT49"/>
      <c r="EYU49"/>
      <c r="EYV49"/>
      <c r="EYW49"/>
      <c r="EYX49"/>
      <c r="EYY49"/>
      <c r="EYZ49"/>
      <c r="EZA49"/>
      <c r="EZB49"/>
      <c r="EZC49"/>
      <c r="EZD49"/>
      <c r="EZE49"/>
      <c r="EZF49"/>
      <c r="EZG49"/>
      <c r="EZH49"/>
      <c r="EZI49"/>
      <c r="EZJ49"/>
      <c r="EZK49"/>
      <c r="EZL49"/>
      <c r="EZM49"/>
      <c r="EZN49"/>
      <c r="EZO49"/>
      <c r="EZP49"/>
      <c r="EZQ49"/>
      <c r="EZR49"/>
      <c r="EZS49"/>
      <c r="EZT49"/>
      <c r="EZU49"/>
      <c r="EZV49"/>
      <c r="EZW49"/>
      <c r="EZX49"/>
      <c r="EZY49"/>
      <c r="EZZ49"/>
      <c r="FAA49"/>
      <c r="FAB49"/>
      <c r="FAC49"/>
      <c r="FAD49"/>
      <c r="FAE49"/>
      <c r="FAF49"/>
      <c r="FAG49"/>
      <c r="FAH49"/>
      <c r="FAI49"/>
      <c r="FAJ49"/>
      <c r="FAK49"/>
      <c r="FAL49"/>
      <c r="FAM49"/>
      <c r="FAN49"/>
      <c r="FAO49"/>
      <c r="FAP49"/>
      <c r="FAQ49"/>
      <c r="FAR49"/>
      <c r="FAS49"/>
      <c r="FAT49"/>
      <c r="FAU49"/>
      <c r="FAV49"/>
      <c r="FAW49"/>
      <c r="FAX49"/>
      <c r="FAY49"/>
      <c r="FAZ49"/>
      <c r="FBA49"/>
      <c r="FBB49"/>
      <c r="FBC49"/>
      <c r="FBD49"/>
      <c r="FBE49"/>
      <c r="FBF49"/>
      <c r="FBG49"/>
      <c r="FBH49"/>
      <c r="FBI49"/>
      <c r="FBJ49"/>
      <c r="FBK49"/>
      <c r="FBL49"/>
      <c r="FBM49"/>
      <c r="FBN49"/>
      <c r="FBO49"/>
      <c r="FBP49"/>
      <c r="FBQ49"/>
      <c r="FBR49"/>
      <c r="FBS49"/>
      <c r="FBT49"/>
      <c r="FBU49"/>
      <c r="FBV49"/>
      <c r="FBW49"/>
      <c r="FBX49"/>
      <c r="FBY49"/>
      <c r="FBZ49"/>
      <c r="FCA49"/>
      <c r="FCB49"/>
      <c r="FCC49"/>
      <c r="FCD49"/>
      <c r="FCE49"/>
      <c r="FCF49"/>
      <c r="FCG49"/>
      <c r="FCH49"/>
      <c r="FCI49"/>
      <c r="FCJ49"/>
      <c r="FCK49"/>
      <c r="FCL49"/>
      <c r="FCM49"/>
      <c r="FCN49"/>
      <c r="FCO49"/>
      <c r="FCP49"/>
      <c r="FCQ49"/>
      <c r="FCR49"/>
      <c r="FCS49"/>
      <c r="FCT49"/>
      <c r="FCU49"/>
      <c r="FCV49"/>
      <c r="FCW49"/>
      <c r="FCX49"/>
      <c r="FCY49"/>
      <c r="FCZ49"/>
      <c r="FDA49"/>
      <c r="FDB49"/>
      <c r="FDC49"/>
      <c r="FDD49"/>
      <c r="FDE49"/>
      <c r="FDF49"/>
      <c r="FDG49"/>
      <c r="FDH49"/>
      <c r="FDI49"/>
      <c r="FDJ49"/>
      <c r="FDK49"/>
      <c r="FDL49"/>
      <c r="FDM49"/>
      <c r="FDN49"/>
      <c r="FDO49"/>
      <c r="FDP49"/>
      <c r="FDQ49"/>
      <c r="FDR49"/>
      <c r="FDS49"/>
      <c r="FDT49"/>
      <c r="FDU49"/>
      <c r="FDV49"/>
      <c r="FDW49"/>
      <c r="FDX49"/>
      <c r="FDY49"/>
      <c r="FDZ49"/>
      <c r="FEA49"/>
      <c r="FEB49"/>
      <c r="FEC49"/>
      <c r="FED49"/>
      <c r="FEE49"/>
      <c r="FEF49"/>
      <c r="FEG49"/>
      <c r="FEH49"/>
      <c r="FEI49"/>
      <c r="FEJ49"/>
      <c r="FEK49"/>
      <c r="FEL49"/>
      <c r="FEM49"/>
      <c r="FEN49"/>
      <c r="FEO49"/>
      <c r="FEP49"/>
      <c r="FEQ49"/>
      <c r="FER49"/>
      <c r="FES49"/>
      <c r="FET49"/>
      <c r="FEU49"/>
      <c r="FEV49"/>
      <c r="FEW49"/>
      <c r="FEX49"/>
      <c r="FEY49"/>
      <c r="FEZ49"/>
      <c r="FFA49"/>
      <c r="FFB49"/>
      <c r="FFC49"/>
      <c r="FFD49"/>
      <c r="FFE49"/>
      <c r="FFF49"/>
      <c r="FFG49"/>
      <c r="FFH49"/>
      <c r="FFI49"/>
      <c r="FFJ49"/>
      <c r="FFK49"/>
      <c r="FFL49"/>
      <c r="FFM49"/>
      <c r="FFN49"/>
      <c r="FFO49"/>
      <c r="FFP49"/>
      <c r="FFQ49"/>
      <c r="FFR49"/>
      <c r="FFS49"/>
      <c r="FFT49"/>
      <c r="FFU49"/>
      <c r="FFV49"/>
      <c r="FFW49"/>
      <c r="FFX49"/>
      <c r="FFY49"/>
      <c r="FFZ49"/>
      <c r="FGA49"/>
      <c r="FGB49"/>
      <c r="FGC49"/>
      <c r="FGD49"/>
      <c r="FGE49"/>
      <c r="FGF49"/>
      <c r="FGG49"/>
      <c r="FGH49"/>
      <c r="FGI49"/>
      <c r="FGJ49"/>
      <c r="FGK49"/>
      <c r="FGL49"/>
      <c r="FGM49"/>
      <c r="FGN49"/>
      <c r="FGO49"/>
      <c r="FGP49"/>
      <c r="FGQ49"/>
      <c r="FGR49"/>
      <c r="FGS49"/>
      <c r="FGT49"/>
      <c r="FGU49"/>
      <c r="FGV49"/>
      <c r="FGW49"/>
      <c r="FGX49"/>
      <c r="FGY49"/>
      <c r="FGZ49"/>
      <c r="FHA49"/>
      <c r="FHB49"/>
      <c r="FHC49"/>
      <c r="FHD49"/>
      <c r="FHE49"/>
      <c r="FHF49"/>
      <c r="FHG49"/>
      <c r="FHH49"/>
      <c r="FHI49"/>
      <c r="FHJ49"/>
      <c r="FHK49"/>
      <c r="FHL49"/>
      <c r="FHM49"/>
      <c r="FHN49"/>
      <c r="FHO49"/>
      <c r="FHP49"/>
      <c r="FHQ49"/>
      <c r="FHR49"/>
      <c r="FHS49"/>
      <c r="FHT49"/>
      <c r="FHU49"/>
      <c r="FHV49"/>
      <c r="FHW49"/>
      <c r="FHX49"/>
      <c r="FHY49"/>
      <c r="FHZ49"/>
      <c r="FIA49"/>
      <c r="FIB49"/>
      <c r="FIC49"/>
      <c r="FID49"/>
      <c r="FIE49"/>
      <c r="FIF49"/>
      <c r="FIG49"/>
      <c r="FIH49"/>
      <c r="FII49"/>
      <c r="FIJ49"/>
      <c r="FIK49"/>
      <c r="FIL49"/>
      <c r="FIM49"/>
      <c r="FIN49"/>
      <c r="FIO49"/>
      <c r="FIP49"/>
      <c r="FIQ49"/>
      <c r="FIR49"/>
      <c r="FIS49"/>
      <c r="FIT49"/>
      <c r="FIU49"/>
      <c r="FIV49"/>
      <c r="FIW49"/>
      <c r="FIX49"/>
      <c r="FIY49"/>
      <c r="FIZ49"/>
      <c r="FJA49"/>
      <c r="FJB49"/>
      <c r="FJC49"/>
      <c r="FJD49"/>
      <c r="FJE49"/>
      <c r="FJF49"/>
      <c r="FJG49"/>
      <c r="FJH49"/>
      <c r="FJI49"/>
      <c r="FJJ49"/>
      <c r="FJK49"/>
      <c r="FJL49"/>
      <c r="FJM49"/>
      <c r="FJN49"/>
      <c r="FJO49"/>
      <c r="FJP49"/>
      <c r="FJQ49"/>
      <c r="FJR49"/>
      <c r="FJS49"/>
      <c r="FJT49"/>
      <c r="FJU49"/>
      <c r="FJV49"/>
      <c r="FJW49"/>
      <c r="FJX49"/>
      <c r="FJY49"/>
      <c r="FJZ49"/>
      <c r="FKA49"/>
      <c r="FKB49"/>
      <c r="FKC49"/>
      <c r="FKD49"/>
      <c r="FKE49"/>
      <c r="FKF49"/>
      <c r="FKG49"/>
      <c r="FKH49"/>
      <c r="FKI49"/>
      <c r="FKJ49"/>
      <c r="FKK49"/>
      <c r="FKL49"/>
      <c r="FKM49"/>
      <c r="FKN49"/>
      <c r="FKO49"/>
      <c r="FKP49"/>
      <c r="FKQ49"/>
      <c r="FKR49"/>
      <c r="FKS49"/>
      <c r="FKT49"/>
      <c r="FKU49"/>
      <c r="FKV49"/>
      <c r="FKW49"/>
      <c r="FKX49"/>
      <c r="FKY49"/>
      <c r="FKZ49"/>
      <c r="FLA49"/>
      <c r="FLB49"/>
      <c r="FLC49"/>
      <c r="FLD49"/>
      <c r="FLE49"/>
      <c r="FLF49"/>
      <c r="FLG49"/>
      <c r="FLH49"/>
      <c r="FLI49"/>
      <c r="FLJ49"/>
      <c r="FLK49"/>
      <c r="FLL49"/>
      <c r="FLM49"/>
      <c r="FLN49"/>
      <c r="FLO49"/>
      <c r="FLP49"/>
      <c r="FLQ49"/>
      <c r="FLR49"/>
      <c r="FLS49"/>
      <c r="FLT49"/>
      <c r="FLU49"/>
      <c r="FLV49"/>
      <c r="FLW49"/>
      <c r="FLX49"/>
      <c r="FLY49"/>
      <c r="FLZ49"/>
      <c r="FMA49"/>
      <c r="FMB49"/>
      <c r="FMC49"/>
      <c r="FMD49"/>
      <c r="FME49"/>
      <c r="FMF49"/>
      <c r="FMG49"/>
      <c r="FMH49"/>
      <c r="FMI49"/>
      <c r="FMJ49"/>
      <c r="FMK49"/>
      <c r="FML49"/>
      <c r="FMM49"/>
      <c r="FMN49"/>
      <c r="FMO49"/>
      <c r="FMP49"/>
      <c r="FMQ49"/>
      <c r="FMR49"/>
      <c r="FMS49"/>
      <c r="FMT49"/>
      <c r="FMU49"/>
      <c r="FMV49"/>
      <c r="FMW49"/>
      <c r="FMX49"/>
      <c r="FMY49"/>
      <c r="FMZ49"/>
      <c r="FNA49"/>
      <c r="FNB49"/>
      <c r="FNC49"/>
      <c r="FND49"/>
      <c r="FNE49"/>
      <c r="FNF49"/>
      <c r="FNG49"/>
      <c r="FNH49"/>
      <c r="FNI49"/>
      <c r="FNJ49"/>
      <c r="FNK49"/>
      <c r="FNL49"/>
      <c r="FNM49"/>
      <c r="FNN49"/>
      <c r="FNO49"/>
      <c r="FNP49"/>
      <c r="FNQ49"/>
      <c r="FNR49"/>
      <c r="FNS49"/>
      <c r="FNT49"/>
      <c r="FNU49"/>
      <c r="FNV49"/>
      <c r="FNW49"/>
      <c r="FNX49"/>
      <c r="FNY49"/>
      <c r="FNZ49"/>
      <c r="FOA49"/>
      <c r="FOB49"/>
      <c r="FOC49"/>
      <c r="FOD49"/>
      <c r="FOE49"/>
      <c r="FOF49"/>
      <c r="FOG49"/>
      <c r="FOH49"/>
      <c r="FOI49"/>
      <c r="FOJ49"/>
      <c r="FOK49"/>
      <c r="FOL49"/>
      <c r="FOM49"/>
      <c r="FON49"/>
      <c r="FOO49"/>
      <c r="FOP49"/>
      <c r="FOQ49"/>
      <c r="FOR49"/>
      <c r="FOS49"/>
      <c r="FOT49"/>
      <c r="FOU49"/>
      <c r="FOV49"/>
      <c r="FOW49"/>
      <c r="FOX49"/>
      <c r="FOY49"/>
      <c r="FOZ49"/>
      <c r="FPA49"/>
      <c r="FPB49"/>
      <c r="FPC49"/>
      <c r="FPD49"/>
      <c r="FPE49"/>
      <c r="FPF49"/>
      <c r="FPG49"/>
      <c r="FPH49"/>
      <c r="FPI49"/>
      <c r="FPJ49"/>
      <c r="FPK49"/>
      <c r="FPL49"/>
      <c r="FPM49"/>
      <c r="FPN49"/>
      <c r="FPO49"/>
      <c r="FPP49"/>
      <c r="FPQ49"/>
      <c r="FPR49"/>
      <c r="FPS49"/>
      <c r="FPT49"/>
      <c r="FPU49"/>
      <c r="FPV49"/>
      <c r="FPW49"/>
      <c r="FPX49"/>
      <c r="FPY49"/>
      <c r="FPZ49"/>
      <c r="FQA49"/>
      <c r="FQB49"/>
      <c r="FQC49"/>
      <c r="FQD49"/>
      <c r="FQE49"/>
      <c r="FQF49"/>
      <c r="FQG49"/>
      <c r="FQH49"/>
      <c r="FQI49"/>
      <c r="FQJ49"/>
      <c r="FQK49"/>
      <c r="FQL49"/>
      <c r="FQM49"/>
      <c r="FQN49"/>
      <c r="FQO49"/>
      <c r="FQP49"/>
      <c r="FQQ49"/>
      <c r="FQR49"/>
      <c r="FQS49"/>
      <c r="FQT49"/>
      <c r="FQU49"/>
      <c r="FQV49"/>
      <c r="FQW49"/>
      <c r="FQX49"/>
      <c r="FQY49"/>
      <c r="FQZ49"/>
      <c r="FRA49"/>
      <c r="FRB49"/>
      <c r="FRC49"/>
      <c r="FRD49"/>
      <c r="FRE49"/>
      <c r="FRF49"/>
      <c r="FRG49"/>
      <c r="FRH49"/>
      <c r="FRI49"/>
      <c r="FRJ49"/>
      <c r="FRK49"/>
      <c r="FRL49"/>
      <c r="FRM49"/>
      <c r="FRN49"/>
      <c r="FRO49"/>
      <c r="FRP49"/>
      <c r="FRQ49"/>
      <c r="FRR49"/>
      <c r="FRS49"/>
      <c r="FRT49"/>
      <c r="FRU49"/>
      <c r="FRV49"/>
      <c r="FRW49"/>
      <c r="FRX49"/>
      <c r="FRY49"/>
      <c r="FRZ49"/>
      <c r="FSA49"/>
      <c r="FSB49"/>
      <c r="FSC49"/>
      <c r="FSD49"/>
      <c r="FSE49"/>
      <c r="FSF49"/>
      <c r="FSG49"/>
      <c r="FSH49"/>
      <c r="FSI49"/>
      <c r="FSJ49"/>
      <c r="FSK49"/>
      <c r="FSL49"/>
      <c r="FSM49"/>
      <c r="FSN49"/>
      <c r="FSO49"/>
      <c r="FSP49"/>
      <c r="FSQ49"/>
      <c r="FSR49"/>
      <c r="FSS49"/>
      <c r="FST49"/>
      <c r="FSU49"/>
      <c r="FSV49"/>
      <c r="FSW49"/>
      <c r="FSX49"/>
      <c r="FSY49"/>
      <c r="FSZ49"/>
      <c r="FTA49"/>
      <c r="FTB49"/>
      <c r="FTC49"/>
      <c r="FTD49"/>
      <c r="FTE49"/>
      <c r="FTF49"/>
      <c r="FTG49"/>
      <c r="FTH49"/>
      <c r="FTI49"/>
      <c r="FTJ49"/>
      <c r="FTK49"/>
      <c r="FTL49"/>
      <c r="FTM49"/>
      <c r="FTN49"/>
      <c r="FTO49"/>
      <c r="FTP49"/>
      <c r="FTQ49"/>
      <c r="FTR49"/>
      <c r="FTS49"/>
      <c r="FTT49"/>
      <c r="FTU49"/>
      <c r="FTV49"/>
      <c r="FTW49"/>
      <c r="FTX49"/>
      <c r="FTY49"/>
      <c r="FTZ49"/>
      <c r="FUA49"/>
      <c r="FUB49"/>
      <c r="FUC49"/>
      <c r="FUD49"/>
      <c r="FUE49"/>
      <c r="FUF49"/>
      <c r="FUG49"/>
      <c r="FUH49"/>
      <c r="FUI49"/>
      <c r="FUJ49"/>
      <c r="FUK49"/>
      <c r="FUL49"/>
      <c r="FUM49"/>
      <c r="FUN49"/>
      <c r="FUO49"/>
      <c r="FUP49"/>
      <c r="FUQ49"/>
      <c r="FUR49"/>
      <c r="FUS49"/>
      <c r="FUT49"/>
      <c r="FUU49"/>
      <c r="FUV49"/>
      <c r="FUW49"/>
      <c r="FUX49"/>
      <c r="FUY49"/>
      <c r="FUZ49"/>
      <c r="FVA49"/>
      <c r="FVB49"/>
      <c r="FVC49"/>
      <c r="FVD49"/>
      <c r="FVE49"/>
      <c r="FVF49"/>
      <c r="FVG49"/>
      <c r="FVH49"/>
      <c r="FVI49"/>
      <c r="FVJ49"/>
      <c r="FVK49"/>
      <c r="FVL49"/>
      <c r="FVM49"/>
      <c r="FVN49"/>
      <c r="FVO49"/>
      <c r="FVP49"/>
      <c r="FVQ49"/>
      <c r="FVR49"/>
      <c r="FVS49"/>
      <c r="FVT49"/>
      <c r="FVU49"/>
      <c r="FVV49"/>
      <c r="FVW49"/>
      <c r="FVX49"/>
      <c r="FVY49"/>
      <c r="FVZ49"/>
      <c r="FWA49"/>
      <c r="FWB49"/>
      <c r="FWC49"/>
      <c r="FWD49"/>
      <c r="FWE49"/>
      <c r="FWF49"/>
      <c r="FWG49"/>
      <c r="FWH49"/>
      <c r="FWI49"/>
      <c r="FWJ49"/>
      <c r="FWK49"/>
      <c r="FWL49"/>
      <c r="FWM49"/>
      <c r="FWN49"/>
      <c r="FWO49"/>
      <c r="FWP49"/>
      <c r="FWQ49"/>
      <c r="FWR49"/>
      <c r="FWS49"/>
      <c r="FWT49"/>
      <c r="FWU49"/>
      <c r="FWV49"/>
      <c r="FWW49"/>
      <c r="FWX49"/>
      <c r="FWY49"/>
      <c r="FWZ49"/>
      <c r="FXA49"/>
      <c r="FXB49"/>
      <c r="FXC49"/>
      <c r="FXD49"/>
      <c r="FXE49"/>
      <c r="FXF49"/>
      <c r="FXG49"/>
      <c r="FXH49"/>
      <c r="FXI49"/>
      <c r="FXJ49"/>
      <c r="FXK49"/>
      <c r="FXL49"/>
      <c r="FXM49"/>
      <c r="FXN49"/>
      <c r="FXO49"/>
      <c r="FXP49"/>
      <c r="FXQ49"/>
      <c r="FXR49"/>
      <c r="FXS49"/>
      <c r="FXT49"/>
      <c r="FXU49"/>
      <c r="FXV49"/>
      <c r="FXW49"/>
      <c r="FXX49"/>
      <c r="FXY49"/>
      <c r="FXZ49"/>
      <c r="FYA49"/>
      <c r="FYB49"/>
      <c r="FYC49"/>
      <c r="FYD49"/>
      <c r="FYE49"/>
      <c r="FYF49"/>
      <c r="FYG49"/>
      <c r="FYH49"/>
      <c r="FYI49"/>
      <c r="FYJ49"/>
      <c r="FYK49"/>
      <c r="FYL49"/>
      <c r="FYM49"/>
      <c r="FYN49"/>
      <c r="FYO49"/>
      <c r="FYP49"/>
      <c r="FYQ49"/>
      <c r="FYR49"/>
      <c r="FYS49"/>
      <c r="FYT49"/>
      <c r="FYU49"/>
      <c r="FYV49"/>
      <c r="FYW49"/>
      <c r="FYX49"/>
      <c r="FYY49"/>
      <c r="FYZ49"/>
      <c r="FZA49"/>
      <c r="FZB49"/>
      <c r="FZC49"/>
      <c r="FZD49"/>
      <c r="FZE49"/>
      <c r="FZF49"/>
      <c r="FZG49"/>
      <c r="FZH49"/>
      <c r="FZI49"/>
      <c r="FZJ49"/>
      <c r="FZK49"/>
      <c r="FZL49"/>
      <c r="FZM49"/>
      <c r="FZN49"/>
      <c r="FZO49"/>
      <c r="FZP49"/>
      <c r="FZQ49"/>
      <c r="FZR49"/>
      <c r="FZS49"/>
      <c r="FZT49"/>
      <c r="FZU49"/>
      <c r="FZV49"/>
      <c r="FZW49"/>
      <c r="FZX49"/>
      <c r="FZY49"/>
      <c r="FZZ49"/>
      <c r="GAA49"/>
      <c r="GAB49"/>
      <c r="GAC49"/>
      <c r="GAD49"/>
      <c r="GAE49"/>
      <c r="GAF49"/>
      <c r="GAG49"/>
      <c r="GAH49"/>
      <c r="GAI49"/>
      <c r="GAJ49"/>
      <c r="GAK49"/>
      <c r="GAL49"/>
      <c r="GAM49"/>
      <c r="GAN49"/>
      <c r="GAO49"/>
      <c r="GAP49"/>
      <c r="GAQ49"/>
      <c r="GAR49"/>
      <c r="GAS49"/>
      <c r="GAT49"/>
      <c r="GAU49"/>
      <c r="GAV49"/>
      <c r="GAW49"/>
      <c r="GAX49"/>
      <c r="GAY49"/>
      <c r="GAZ49"/>
      <c r="GBA49"/>
      <c r="GBB49"/>
      <c r="GBC49"/>
      <c r="GBD49"/>
      <c r="GBE49"/>
      <c r="GBF49"/>
      <c r="GBG49"/>
      <c r="GBH49"/>
      <c r="GBI49"/>
      <c r="GBJ49"/>
      <c r="GBK49"/>
      <c r="GBL49"/>
      <c r="GBM49"/>
      <c r="GBN49"/>
      <c r="GBO49"/>
      <c r="GBP49"/>
      <c r="GBQ49"/>
      <c r="GBR49"/>
      <c r="GBS49"/>
      <c r="GBT49"/>
      <c r="GBU49"/>
      <c r="GBV49"/>
      <c r="GBW49"/>
      <c r="GBX49"/>
      <c r="GBY49"/>
      <c r="GBZ49"/>
      <c r="GCA49"/>
      <c r="GCB49"/>
      <c r="GCC49"/>
      <c r="GCD49"/>
      <c r="GCE49"/>
      <c r="GCF49"/>
      <c r="GCG49"/>
      <c r="GCH49"/>
      <c r="GCI49"/>
      <c r="GCJ49"/>
      <c r="GCK49"/>
      <c r="GCL49"/>
      <c r="GCM49"/>
      <c r="GCN49"/>
      <c r="GCO49"/>
      <c r="GCP49"/>
      <c r="GCQ49"/>
      <c r="GCR49"/>
      <c r="GCS49"/>
      <c r="GCT49"/>
      <c r="GCU49"/>
      <c r="GCV49"/>
      <c r="GCW49"/>
      <c r="GCX49"/>
      <c r="GCY49"/>
      <c r="GCZ49"/>
      <c r="GDA49"/>
      <c r="GDB49"/>
      <c r="GDC49"/>
      <c r="GDD49"/>
      <c r="GDE49"/>
      <c r="GDF49"/>
      <c r="GDG49"/>
      <c r="GDH49"/>
      <c r="GDI49"/>
      <c r="GDJ49"/>
      <c r="GDK49"/>
      <c r="GDL49"/>
      <c r="GDM49"/>
      <c r="GDN49"/>
      <c r="GDO49"/>
      <c r="GDP49"/>
      <c r="GDQ49"/>
      <c r="GDR49"/>
      <c r="GDS49"/>
      <c r="GDT49"/>
      <c r="GDU49"/>
      <c r="GDV49"/>
      <c r="GDW49"/>
      <c r="GDX49"/>
      <c r="GDY49"/>
      <c r="GDZ49"/>
      <c r="GEA49"/>
      <c r="GEB49"/>
      <c r="GEC49"/>
      <c r="GED49"/>
      <c r="GEE49"/>
      <c r="GEF49"/>
      <c r="GEG49"/>
      <c r="GEH49"/>
      <c r="GEI49"/>
      <c r="GEJ49"/>
      <c r="GEK49"/>
      <c r="GEL49"/>
      <c r="GEM49"/>
      <c r="GEN49"/>
      <c r="GEO49"/>
      <c r="GEP49"/>
      <c r="GEQ49"/>
      <c r="GER49"/>
      <c r="GES49"/>
      <c r="GET49"/>
      <c r="GEU49"/>
      <c r="GEV49"/>
      <c r="GEW49"/>
      <c r="GEX49"/>
      <c r="GEY49"/>
      <c r="GEZ49"/>
      <c r="GFA49"/>
      <c r="GFB49"/>
      <c r="GFC49"/>
      <c r="GFD49"/>
      <c r="GFE49"/>
      <c r="GFF49"/>
      <c r="GFG49"/>
      <c r="GFH49"/>
      <c r="GFI49"/>
      <c r="GFJ49"/>
      <c r="GFK49"/>
      <c r="GFL49"/>
      <c r="GFM49"/>
      <c r="GFN49"/>
      <c r="GFO49"/>
      <c r="GFP49"/>
      <c r="GFQ49"/>
      <c r="GFR49"/>
      <c r="GFS49"/>
      <c r="GFT49"/>
      <c r="GFU49"/>
      <c r="GFV49"/>
      <c r="GFW49"/>
      <c r="GFX49"/>
      <c r="GFY49"/>
      <c r="GFZ49"/>
      <c r="GGA49"/>
      <c r="GGB49"/>
      <c r="GGC49"/>
      <c r="GGD49"/>
      <c r="GGE49"/>
      <c r="GGF49"/>
      <c r="GGG49"/>
      <c r="GGH49"/>
      <c r="GGI49"/>
      <c r="GGJ49"/>
      <c r="GGK49"/>
      <c r="GGL49"/>
      <c r="GGM49"/>
      <c r="GGN49"/>
      <c r="GGO49"/>
      <c r="GGP49"/>
      <c r="GGQ49"/>
      <c r="GGR49"/>
      <c r="GGS49"/>
      <c r="GGT49"/>
      <c r="GGU49"/>
      <c r="GGV49"/>
      <c r="GGW49"/>
      <c r="GGX49"/>
      <c r="GGY49"/>
      <c r="GGZ49"/>
      <c r="GHA49"/>
      <c r="GHB49"/>
      <c r="GHC49"/>
      <c r="GHD49"/>
      <c r="GHE49"/>
      <c r="GHF49"/>
      <c r="GHG49"/>
      <c r="GHH49"/>
      <c r="GHI49"/>
      <c r="GHJ49"/>
      <c r="GHK49"/>
      <c r="GHL49"/>
      <c r="GHM49"/>
      <c r="GHN49"/>
      <c r="GHO49"/>
      <c r="GHP49"/>
      <c r="GHQ49"/>
      <c r="GHR49"/>
      <c r="GHS49"/>
      <c r="GHT49"/>
      <c r="GHU49"/>
      <c r="GHV49"/>
      <c r="GHW49"/>
      <c r="GHX49"/>
      <c r="GHY49"/>
      <c r="GHZ49"/>
      <c r="GIA49"/>
      <c r="GIB49"/>
      <c r="GIC49"/>
      <c r="GID49"/>
      <c r="GIE49"/>
      <c r="GIF49"/>
      <c r="GIG49"/>
      <c r="GIH49"/>
      <c r="GII49"/>
      <c r="GIJ49"/>
      <c r="GIK49"/>
      <c r="GIL49"/>
      <c r="GIM49"/>
      <c r="GIN49"/>
      <c r="GIO49"/>
      <c r="GIP49"/>
      <c r="GIQ49"/>
      <c r="GIR49"/>
      <c r="GIS49"/>
      <c r="GIT49"/>
      <c r="GIU49"/>
      <c r="GIV49"/>
      <c r="GIW49"/>
      <c r="GIX49"/>
      <c r="GIY49"/>
      <c r="GIZ49"/>
      <c r="GJA49"/>
      <c r="GJB49"/>
      <c r="GJC49"/>
      <c r="GJD49"/>
      <c r="GJE49"/>
      <c r="GJF49"/>
      <c r="GJG49"/>
      <c r="GJH49"/>
      <c r="GJI49"/>
      <c r="GJJ49"/>
      <c r="GJK49"/>
      <c r="GJL49"/>
      <c r="GJM49"/>
      <c r="GJN49"/>
      <c r="GJO49"/>
      <c r="GJP49"/>
      <c r="GJQ49"/>
      <c r="GJR49"/>
      <c r="GJS49"/>
      <c r="GJT49"/>
      <c r="GJU49"/>
      <c r="GJV49"/>
      <c r="GJW49"/>
      <c r="GJX49"/>
      <c r="GJY49"/>
      <c r="GJZ49"/>
      <c r="GKA49"/>
      <c r="GKB49"/>
      <c r="GKC49"/>
      <c r="GKD49"/>
      <c r="GKE49"/>
      <c r="GKF49"/>
      <c r="GKG49"/>
      <c r="GKH49"/>
      <c r="GKI49"/>
      <c r="GKJ49"/>
      <c r="GKK49"/>
      <c r="GKL49"/>
      <c r="GKM49"/>
      <c r="GKN49"/>
      <c r="GKO49"/>
      <c r="GKP49"/>
      <c r="GKQ49"/>
      <c r="GKR49"/>
      <c r="GKS49"/>
      <c r="GKT49"/>
      <c r="GKU49"/>
      <c r="GKV49"/>
      <c r="GKW49"/>
      <c r="GKX49"/>
      <c r="GKY49"/>
      <c r="GKZ49"/>
      <c r="GLA49"/>
      <c r="GLB49"/>
      <c r="GLC49"/>
      <c r="GLD49"/>
      <c r="GLE49"/>
      <c r="GLF49"/>
      <c r="GLG49"/>
      <c r="GLH49"/>
      <c r="GLI49"/>
      <c r="GLJ49"/>
      <c r="GLK49"/>
      <c r="GLL49"/>
      <c r="GLM49"/>
      <c r="GLN49"/>
      <c r="GLO49"/>
      <c r="GLP49"/>
      <c r="GLQ49"/>
      <c r="GLR49"/>
      <c r="GLS49"/>
      <c r="GLT49"/>
      <c r="GLU49"/>
      <c r="GLV49"/>
      <c r="GLW49"/>
      <c r="GLX49"/>
      <c r="GLY49"/>
      <c r="GLZ49"/>
      <c r="GMA49"/>
      <c r="GMB49"/>
      <c r="GMC49"/>
      <c r="GMD49"/>
      <c r="GME49"/>
      <c r="GMF49"/>
      <c r="GMG49"/>
      <c r="GMH49"/>
      <c r="GMI49"/>
      <c r="GMJ49"/>
      <c r="GMK49"/>
      <c r="GML49"/>
      <c r="GMM49"/>
      <c r="GMN49"/>
      <c r="GMO49"/>
      <c r="GMP49"/>
      <c r="GMQ49"/>
      <c r="GMR49"/>
      <c r="GMS49"/>
      <c r="GMT49"/>
      <c r="GMU49"/>
      <c r="GMV49"/>
      <c r="GMW49"/>
      <c r="GMX49"/>
      <c r="GMY49"/>
      <c r="GMZ49"/>
      <c r="GNA49"/>
      <c r="GNB49"/>
      <c r="GNC49"/>
      <c r="GND49"/>
      <c r="GNE49"/>
      <c r="GNF49"/>
      <c r="GNG49"/>
      <c r="GNH49"/>
      <c r="GNI49"/>
      <c r="GNJ49"/>
      <c r="GNK49"/>
      <c r="GNL49"/>
      <c r="GNM49"/>
      <c r="GNN49"/>
      <c r="GNO49"/>
      <c r="GNP49"/>
      <c r="GNQ49"/>
      <c r="GNR49"/>
      <c r="GNS49"/>
      <c r="GNT49"/>
      <c r="GNU49"/>
      <c r="GNV49"/>
      <c r="GNW49"/>
      <c r="GNX49"/>
      <c r="GNY49"/>
      <c r="GNZ49"/>
      <c r="GOA49"/>
      <c r="GOB49"/>
      <c r="GOC49"/>
      <c r="GOD49"/>
      <c r="GOE49"/>
      <c r="GOF49"/>
      <c r="GOG49"/>
      <c r="GOH49"/>
      <c r="GOI49"/>
      <c r="GOJ49"/>
      <c r="GOK49"/>
      <c r="GOL49"/>
      <c r="GOM49"/>
      <c r="GON49"/>
      <c r="GOO49"/>
      <c r="GOP49"/>
      <c r="GOQ49"/>
      <c r="GOR49"/>
      <c r="GOS49"/>
      <c r="GOT49"/>
      <c r="GOU49"/>
      <c r="GOV49"/>
      <c r="GOW49"/>
      <c r="GOX49"/>
      <c r="GOY49"/>
      <c r="GOZ49"/>
      <c r="GPA49"/>
      <c r="GPB49"/>
      <c r="GPC49"/>
      <c r="GPD49"/>
      <c r="GPE49"/>
      <c r="GPF49"/>
      <c r="GPG49"/>
      <c r="GPH49"/>
      <c r="GPI49"/>
      <c r="GPJ49"/>
      <c r="GPK49"/>
      <c r="GPL49"/>
      <c r="GPM49"/>
      <c r="GPN49"/>
      <c r="GPO49"/>
      <c r="GPP49"/>
      <c r="GPQ49"/>
      <c r="GPR49"/>
      <c r="GPS49"/>
      <c r="GPT49"/>
      <c r="GPU49"/>
      <c r="GPV49"/>
      <c r="GPW49"/>
      <c r="GPX49"/>
      <c r="GPY49"/>
      <c r="GPZ49"/>
      <c r="GQA49"/>
      <c r="GQB49"/>
      <c r="GQC49"/>
      <c r="GQD49"/>
      <c r="GQE49"/>
      <c r="GQF49"/>
      <c r="GQG49"/>
      <c r="GQH49"/>
      <c r="GQI49"/>
      <c r="GQJ49"/>
      <c r="GQK49"/>
      <c r="GQL49"/>
      <c r="GQM49"/>
      <c r="GQN49"/>
      <c r="GQO49"/>
      <c r="GQP49"/>
      <c r="GQQ49"/>
      <c r="GQR49"/>
      <c r="GQS49"/>
      <c r="GQT49"/>
      <c r="GQU49"/>
      <c r="GQV49"/>
      <c r="GQW49"/>
      <c r="GQX49"/>
      <c r="GQY49"/>
      <c r="GQZ49"/>
      <c r="GRA49"/>
      <c r="GRB49"/>
      <c r="GRC49"/>
      <c r="GRD49"/>
      <c r="GRE49"/>
      <c r="GRF49"/>
      <c r="GRG49"/>
      <c r="GRH49"/>
      <c r="GRI49"/>
      <c r="GRJ49"/>
      <c r="GRK49"/>
      <c r="GRL49"/>
      <c r="GRM49"/>
      <c r="GRN49"/>
      <c r="GRO49"/>
      <c r="GRP49"/>
      <c r="GRQ49"/>
      <c r="GRR49"/>
      <c r="GRS49"/>
      <c r="GRT49"/>
      <c r="GRU49"/>
      <c r="GRV49"/>
      <c r="GRW49"/>
      <c r="GRX49"/>
      <c r="GRY49"/>
      <c r="GRZ49"/>
      <c r="GSA49"/>
      <c r="GSB49"/>
      <c r="GSC49"/>
      <c r="GSD49"/>
      <c r="GSE49"/>
      <c r="GSF49"/>
      <c r="GSG49"/>
      <c r="GSH49"/>
      <c r="GSI49"/>
      <c r="GSJ49"/>
      <c r="GSK49"/>
      <c r="GSL49"/>
      <c r="GSM49"/>
      <c r="GSN49"/>
      <c r="GSO49"/>
      <c r="GSP49"/>
      <c r="GSQ49"/>
      <c r="GSR49"/>
      <c r="GSS49"/>
      <c r="GST49"/>
      <c r="GSU49"/>
      <c r="GSV49"/>
      <c r="GSW49"/>
      <c r="GSX49"/>
      <c r="GSY49"/>
      <c r="GSZ49"/>
      <c r="GTA49"/>
      <c r="GTB49"/>
      <c r="GTC49"/>
      <c r="GTD49"/>
      <c r="GTE49"/>
      <c r="GTF49"/>
      <c r="GTG49"/>
      <c r="GTH49"/>
      <c r="GTI49"/>
      <c r="GTJ49"/>
      <c r="GTK49"/>
      <c r="GTL49"/>
      <c r="GTM49"/>
      <c r="GTN49"/>
      <c r="GTO49"/>
      <c r="GTP49"/>
      <c r="GTQ49"/>
      <c r="GTR49"/>
      <c r="GTS49"/>
      <c r="GTT49"/>
      <c r="GTU49"/>
      <c r="GTV49"/>
      <c r="GTW49"/>
      <c r="GTX49"/>
      <c r="GTY49"/>
      <c r="GTZ49"/>
      <c r="GUA49"/>
      <c r="GUB49"/>
      <c r="GUC49"/>
      <c r="GUD49"/>
      <c r="GUE49"/>
      <c r="GUF49"/>
      <c r="GUG49"/>
      <c r="GUH49"/>
      <c r="GUI49"/>
      <c r="GUJ49"/>
      <c r="GUK49"/>
      <c r="GUL49"/>
      <c r="GUM49"/>
      <c r="GUN49"/>
      <c r="GUO49"/>
      <c r="GUP49"/>
      <c r="GUQ49"/>
      <c r="GUR49"/>
      <c r="GUS49"/>
      <c r="GUT49"/>
      <c r="GUU49"/>
      <c r="GUV49"/>
      <c r="GUW49"/>
      <c r="GUX49"/>
      <c r="GUY49"/>
      <c r="GUZ49"/>
      <c r="GVA49"/>
      <c r="GVB49"/>
      <c r="GVC49"/>
      <c r="GVD49"/>
      <c r="GVE49"/>
      <c r="GVF49"/>
      <c r="GVG49"/>
      <c r="GVH49"/>
      <c r="GVI49"/>
      <c r="GVJ49"/>
      <c r="GVK49"/>
      <c r="GVL49"/>
      <c r="GVM49"/>
      <c r="GVN49"/>
      <c r="GVO49"/>
      <c r="GVP49"/>
      <c r="GVQ49"/>
      <c r="GVR49"/>
      <c r="GVS49"/>
      <c r="GVT49"/>
      <c r="GVU49"/>
      <c r="GVV49"/>
      <c r="GVW49"/>
      <c r="GVX49"/>
      <c r="GVY49"/>
      <c r="GVZ49"/>
      <c r="GWA49"/>
      <c r="GWB49"/>
      <c r="GWC49"/>
      <c r="GWD49"/>
      <c r="GWE49"/>
      <c r="GWF49"/>
      <c r="GWG49"/>
      <c r="GWH49"/>
      <c r="GWI49"/>
      <c r="GWJ49"/>
      <c r="GWK49"/>
      <c r="GWL49"/>
      <c r="GWM49"/>
      <c r="GWN49"/>
      <c r="GWO49"/>
      <c r="GWP49"/>
      <c r="GWQ49"/>
      <c r="GWR49"/>
      <c r="GWS49"/>
      <c r="GWT49"/>
      <c r="GWU49"/>
      <c r="GWV49"/>
      <c r="GWW49"/>
      <c r="GWX49"/>
      <c r="GWY49"/>
      <c r="GWZ49"/>
      <c r="GXA49"/>
      <c r="GXB49"/>
      <c r="GXC49"/>
      <c r="GXD49"/>
      <c r="GXE49"/>
      <c r="GXF49"/>
      <c r="GXG49"/>
      <c r="GXH49"/>
      <c r="GXI49"/>
      <c r="GXJ49"/>
      <c r="GXK49"/>
      <c r="GXL49"/>
      <c r="GXM49"/>
      <c r="GXN49"/>
      <c r="GXO49"/>
      <c r="GXP49"/>
      <c r="GXQ49"/>
      <c r="GXR49"/>
      <c r="GXS49"/>
      <c r="GXT49"/>
      <c r="GXU49"/>
      <c r="GXV49"/>
      <c r="GXW49"/>
      <c r="GXX49"/>
      <c r="GXY49"/>
      <c r="GXZ49"/>
      <c r="GYA49"/>
      <c r="GYB49"/>
      <c r="GYC49"/>
      <c r="GYD49"/>
      <c r="GYE49"/>
      <c r="GYF49"/>
      <c r="GYG49"/>
      <c r="GYH49"/>
      <c r="GYI49"/>
      <c r="GYJ49"/>
      <c r="GYK49"/>
      <c r="GYL49"/>
      <c r="GYM49"/>
      <c r="GYN49"/>
      <c r="GYO49"/>
      <c r="GYP49"/>
      <c r="GYQ49"/>
      <c r="GYR49"/>
      <c r="GYS49"/>
      <c r="GYT49"/>
      <c r="GYU49"/>
      <c r="GYV49"/>
      <c r="GYW49"/>
      <c r="GYX49"/>
      <c r="GYY49"/>
      <c r="GYZ49"/>
      <c r="GZA49"/>
      <c r="GZB49"/>
      <c r="GZC49"/>
      <c r="GZD49"/>
      <c r="GZE49"/>
      <c r="GZF49"/>
      <c r="GZG49"/>
      <c r="GZH49"/>
      <c r="GZI49"/>
      <c r="GZJ49"/>
      <c r="GZK49"/>
      <c r="GZL49"/>
      <c r="GZM49"/>
      <c r="GZN49"/>
      <c r="GZO49"/>
      <c r="GZP49"/>
      <c r="GZQ49"/>
      <c r="GZR49"/>
      <c r="GZS49"/>
      <c r="GZT49"/>
      <c r="GZU49"/>
      <c r="GZV49"/>
      <c r="GZW49"/>
      <c r="GZX49"/>
      <c r="GZY49"/>
      <c r="GZZ49"/>
      <c r="HAA49"/>
      <c r="HAB49"/>
      <c r="HAC49"/>
      <c r="HAD49"/>
      <c r="HAE49"/>
      <c r="HAF49"/>
      <c r="HAG49"/>
      <c r="HAH49"/>
      <c r="HAI49"/>
      <c r="HAJ49"/>
      <c r="HAK49"/>
      <c r="HAL49"/>
      <c r="HAM49"/>
      <c r="HAN49"/>
      <c r="HAO49"/>
      <c r="HAP49"/>
      <c r="HAQ49"/>
      <c r="HAR49"/>
      <c r="HAS49"/>
      <c r="HAT49"/>
      <c r="HAU49"/>
      <c r="HAV49"/>
      <c r="HAW49"/>
      <c r="HAX49"/>
      <c r="HAY49"/>
      <c r="HAZ49"/>
      <c r="HBA49"/>
      <c r="HBB49"/>
      <c r="HBC49"/>
      <c r="HBD49"/>
      <c r="HBE49"/>
      <c r="HBF49"/>
      <c r="HBG49"/>
      <c r="HBH49"/>
      <c r="HBI49"/>
      <c r="HBJ49"/>
      <c r="HBK49"/>
      <c r="HBL49"/>
      <c r="HBM49"/>
      <c r="HBN49"/>
      <c r="HBO49"/>
      <c r="HBP49"/>
      <c r="HBQ49"/>
      <c r="HBR49"/>
      <c r="HBS49"/>
      <c r="HBT49"/>
      <c r="HBU49"/>
      <c r="HBV49"/>
      <c r="HBW49"/>
      <c r="HBX49"/>
      <c r="HBY49"/>
      <c r="HBZ49"/>
      <c r="HCA49"/>
      <c r="HCB49"/>
      <c r="HCC49"/>
      <c r="HCD49"/>
      <c r="HCE49"/>
      <c r="HCF49"/>
      <c r="HCG49"/>
      <c r="HCH49"/>
      <c r="HCI49"/>
      <c r="HCJ49"/>
      <c r="HCK49"/>
      <c r="HCL49"/>
      <c r="HCM49"/>
      <c r="HCN49"/>
      <c r="HCO49"/>
      <c r="HCP49"/>
      <c r="HCQ49"/>
      <c r="HCR49"/>
      <c r="HCS49"/>
      <c r="HCT49"/>
      <c r="HCU49"/>
      <c r="HCV49"/>
      <c r="HCW49"/>
      <c r="HCX49"/>
      <c r="HCY49"/>
      <c r="HCZ49"/>
      <c r="HDA49"/>
      <c r="HDB49"/>
      <c r="HDC49"/>
      <c r="HDD49"/>
      <c r="HDE49"/>
      <c r="HDF49"/>
      <c r="HDG49"/>
      <c r="HDH49"/>
      <c r="HDI49"/>
      <c r="HDJ49"/>
      <c r="HDK49"/>
      <c r="HDL49"/>
      <c r="HDM49"/>
      <c r="HDN49"/>
      <c r="HDO49"/>
      <c r="HDP49"/>
      <c r="HDQ49"/>
      <c r="HDR49"/>
      <c r="HDS49"/>
      <c r="HDT49"/>
      <c r="HDU49"/>
      <c r="HDV49"/>
      <c r="HDW49"/>
      <c r="HDX49"/>
      <c r="HDY49"/>
      <c r="HDZ49"/>
      <c r="HEA49"/>
      <c r="HEB49"/>
      <c r="HEC49"/>
      <c r="HED49"/>
      <c r="HEE49"/>
      <c r="HEF49"/>
      <c r="HEG49"/>
      <c r="HEH49"/>
      <c r="HEI49"/>
      <c r="HEJ49"/>
      <c r="HEK49"/>
      <c r="HEL49"/>
      <c r="HEM49"/>
      <c r="HEN49"/>
      <c r="HEO49"/>
      <c r="HEP49"/>
      <c r="HEQ49"/>
      <c r="HER49"/>
      <c r="HES49"/>
      <c r="HET49"/>
      <c r="HEU49"/>
      <c r="HEV49"/>
      <c r="HEW49"/>
      <c r="HEX49"/>
      <c r="HEY49"/>
      <c r="HEZ49"/>
      <c r="HFA49"/>
      <c r="HFB49"/>
      <c r="HFC49"/>
      <c r="HFD49"/>
      <c r="HFE49"/>
      <c r="HFF49"/>
      <c r="HFG49"/>
      <c r="HFH49"/>
      <c r="HFI49"/>
      <c r="HFJ49"/>
      <c r="HFK49"/>
      <c r="HFL49"/>
      <c r="HFM49"/>
      <c r="HFN49"/>
      <c r="HFO49"/>
      <c r="HFP49"/>
      <c r="HFQ49"/>
      <c r="HFR49"/>
      <c r="HFS49"/>
      <c r="HFT49"/>
      <c r="HFU49"/>
      <c r="HFV49"/>
      <c r="HFW49"/>
      <c r="HFX49"/>
      <c r="HFY49"/>
      <c r="HFZ49"/>
      <c r="HGA49"/>
      <c r="HGB49"/>
      <c r="HGC49"/>
      <c r="HGD49"/>
      <c r="HGE49"/>
      <c r="HGF49"/>
      <c r="HGG49"/>
      <c r="HGH49"/>
      <c r="HGI49"/>
      <c r="HGJ49"/>
      <c r="HGK49"/>
      <c r="HGL49"/>
      <c r="HGM49"/>
      <c r="HGN49"/>
      <c r="HGO49"/>
      <c r="HGP49"/>
      <c r="HGQ49"/>
      <c r="HGR49"/>
      <c r="HGS49"/>
      <c r="HGT49"/>
      <c r="HGU49"/>
      <c r="HGV49"/>
      <c r="HGW49"/>
      <c r="HGX49"/>
      <c r="HGY49"/>
      <c r="HGZ49"/>
      <c r="HHA49"/>
      <c r="HHB49"/>
      <c r="HHC49"/>
      <c r="HHD49"/>
      <c r="HHE49"/>
      <c r="HHF49"/>
      <c r="HHG49"/>
      <c r="HHH49"/>
      <c r="HHI49"/>
      <c r="HHJ49"/>
      <c r="HHK49"/>
      <c r="HHL49"/>
      <c r="HHM49"/>
      <c r="HHN49"/>
      <c r="HHO49"/>
      <c r="HHP49"/>
      <c r="HHQ49"/>
      <c r="HHR49"/>
      <c r="HHS49"/>
      <c r="HHT49"/>
      <c r="HHU49"/>
      <c r="HHV49"/>
      <c r="HHW49"/>
      <c r="HHX49"/>
      <c r="HHY49"/>
      <c r="HHZ49"/>
      <c r="HIA49"/>
      <c r="HIB49"/>
      <c r="HIC49"/>
      <c r="HID49"/>
      <c r="HIE49"/>
      <c r="HIF49"/>
      <c r="HIG49"/>
      <c r="HIH49"/>
      <c r="HII49"/>
      <c r="HIJ49"/>
      <c r="HIK49"/>
      <c r="HIL49"/>
      <c r="HIM49"/>
      <c r="HIN49"/>
      <c r="HIO49"/>
      <c r="HIP49"/>
      <c r="HIQ49"/>
      <c r="HIR49"/>
      <c r="HIS49"/>
      <c r="HIT49"/>
      <c r="HIU49"/>
      <c r="HIV49"/>
      <c r="HIW49"/>
      <c r="HIX49"/>
      <c r="HIY49"/>
      <c r="HIZ49"/>
      <c r="HJA49"/>
      <c r="HJB49"/>
      <c r="HJC49"/>
      <c r="HJD49"/>
      <c r="HJE49"/>
      <c r="HJF49"/>
      <c r="HJG49"/>
      <c r="HJH49"/>
      <c r="HJI49"/>
      <c r="HJJ49"/>
      <c r="HJK49"/>
      <c r="HJL49"/>
      <c r="HJM49"/>
      <c r="HJN49"/>
      <c r="HJO49"/>
      <c r="HJP49"/>
      <c r="HJQ49"/>
      <c r="HJR49"/>
      <c r="HJS49"/>
      <c r="HJT49"/>
      <c r="HJU49"/>
      <c r="HJV49"/>
      <c r="HJW49"/>
      <c r="HJX49"/>
      <c r="HJY49"/>
      <c r="HJZ49"/>
      <c r="HKA49"/>
      <c r="HKB49"/>
      <c r="HKC49"/>
      <c r="HKD49"/>
      <c r="HKE49"/>
      <c r="HKF49"/>
      <c r="HKG49"/>
      <c r="HKH49"/>
      <c r="HKI49"/>
      <c r="HKJ49"/>
      <c r="HKK49"/>
      <c r="HKL49"/>
      <c r="HKM49"/>
      <c r="HKN49"/>
      <c r="HKO49"/>
      <c r="HKP49"/>
      <c r="HKQ49"/>
      <c r="HKR49"/>
      <c r="HKS49"/>
      <c r="HKT49"/>
      <c r="HKU49"/>
      <c r="HKV49"/>
      <c r="HKW49"/>
      <c r="HKX49"/>
      <c r="HKY49"/>
      <c r="HKZ49"/>
      <c r="HLA49"/>
      <c r="HLB49"/>
      <c r="HLC49"/>
      <c r="HLD49"/>
      <c r="HLE49"/>
      <c r="HLF49"/>
      <c r="HLG49"/>
      <c r="HLH49"/>
      <c r="HLI49"/>
      <c r="HLJ49"/>
      <c r="HLK49"/>
      <c r="HLL49"/>
      <c r="HLM49"/>
      <c r="HLN49"/>
      <c r="HLO49"/>
      <c r="HLP49"/>
      <c r="HLQ49"/>
      <c r="HLR49"/>
      <c r="HLS49"/>
      <c r="HLT49"/>
      <c r="HLU49"/>
      <c r="HLV49"/>
      <c r="HLW49"/>
      <c r="HLX49"/>
      <c r="HLY49"/>
      <c r="HLZ49"/>
      <c r="HMA49"/>
      <c r="HMB49"/>
      <c r="HMC49"/>
      <c r="HMD49"/>
      <c r="HME49"/>
      <c r="HMF49"/>
      <c r="HMG49"/>
      <c r="HMH49"/>
      <c r="HMI49"/>
      <c r="HMJ49"/>
      <c r="HMK49"/>
      <c r="HML49"/>
      <c r="HMM49"/>
      <c r="HMN49"/>
      <c r="HMO49"/>
      <c r="HMP49"/>
      <c r="HMQ49"/>
      <c r="HMR49"/>
      <c r="HMS49"/>
      <c r="HMT49"/>
      <c r="HMU49"/>
      <c r="HMV49"/>
      <c r="HMW49"/>
      <c r="HMX49"/>
      <c r="HMY49"/>
      <c r="HMZ49"/>
      <c r="HNA49"/>
      <c r="HNB49"/>
      <c r="HNC49"/>
      <c r="HND49"/>
      <c r="HNE49"/>
      <c r="HNF49"/>
      <c r="HNG49"/>
      <c r="HNH49"/>
      <c r="HNI49"/>
      <c r="HNJ49"/>
      <c r="HNK49"/>
      <c r="HNL49"/>
      <c r="HNM49"/>
      <c r="HNN49"/>
      <c r="HNO49"/>
      <c r="HNP49"/>
      <c r="HNQ49"/>
      <c r="HNR49"/>
      <c r="HNS49"/>
      <c r="HNT49"/>
      <c r="HNU49"/>
      <c r="HNV49"/>
      <c r="HNW49"/>
      <c r="HNX49"/>
      <c r="HNY49"/>
      <c r="HNZ49"/>
      <c r="HOA49"/>
      <c r="HOB49"/>
      <c r="HOC49"/>
      <c r="HOD49"/>
      <c r="HOE49"/>
      <c r="HOF49"/>
      <c r="HOG49"/>
      <c r="HOH49"/>
      <c r="HOI49"/>
      <c r="HOJ49"/>
      <c r="HOK49"/>
      <c r="HOL49"/>
      <c r="HOM49"/>
      <c r="HON49"/>
      <c r="HOO49"/>
      <c r="HOP49"/>
      <c r="HOQ49"/>
      <c r="HOR49"/>
      <c r="HOS49"/>
      <c r="HOT49"/>
      <c r="HOU49"/>
      <c r="HOV49"/>
      <c r="HOW49"/>
      <c r="HOX49"/>
      <c r="HOY49"/>
      <c r="HOZ49"/>
      <c r="HPA49"/>
      <c r="HPB49"/>
      <c r="HPC49"/>
      <c r="HPD49"/>
      <c r="HPE49"/>
      <c r="HPF49"/>
      <c r="HPG49"/>
      <c r="HPH49"/>
      <c r="HPI49"/>
      <c r="HPJ49"/>
      <c r="HPK49"/>
      <c r="HPL49"/>
      <c r="HPM49"/>
      <c r="HPN49"/>
      <c r="HPO49"/>
      <c r="HPP49"/>
      <c r="HPQ49"/>
      <c r="HPR49"/>
      <c r="HPS49"/>
      <c r="HPT49"/>
      <c r="HPU49"/>
      <c r="HPV49"/>
      <c r="HPW49"/>
      <c r="HPX49"/>
      <c r="HPY49"/>
      <c r="HPZ49"/>
      <c r="HQA49"/>
      <c r="HQB49"/>
      <c r="HQC49"/>
      <c r="HQD49"/>
      <c r="HQE49"/>
      <c r="HQF49"/>
      <c r="HQG49"/>
      <c r="HQH49"/>
      <c r="HQI49"/>
      <c r="HQJ49"/>
      <c r="HQK49"/>
      <c r="HQL49"/>
      <c r="HQM49"/>
      <c r="HQN49"/>
      <c r="HQO49"/>
      <c r="HQP49"/>
      <c r="HQQ49"/>
      <c r="HQR49"/>
      <c r="HQS49"/>
      <c r="HQT49"/>
      <c r="HQU49"/>
      <c r="HQV49"/>
      <c r="HQW49"/>
      <c r="HQX49"/>
      <c r="HQY49"/>
      <c r="HQZ49"/>
      <c r="HRA49"/>
      <c r="HRB49"/>
      <c r="HRC49"/>
      <c r="HRD49"/>
      <c r="HRE49"/>
      <c r="HRF49"/>
      <c r="HRG49"/>
      <c r="HRH49"/>
      <c r="HRI49"/>
      <c r="HRJ49"/>
      <c r="HRK49"/>
      <c r="HRL49"/>
      <c r="HRM49"/>
      <c r="HRN49"/>
      <c r="HRO49"/>
      <c r="HRP49"/>
      <c r="HRQ49"/>
      <c r="HRR49"/>
      <c r="HRS49"/>
      <c r="HRT49"/>
      <c r="HRU49"/>
      <c r="HRV49"/>
      <c r="HRW49"/>
      <c r="HRX49"/>
      <c r="HRY49"/>
      <c r="HRZ49"/>
      <c r="HSA49"/>
      <c r="HSB49"/>
      <c r="HSC49"/>
      <c r="HSD49"/>
      <c r="HSE49"/>
      <c r="HSF49"/>
      <c r="HSG49"/>
      <c r="HSH49"/>
      <c r="HSI49"/>
      <c r="HSJ49"/>
      <c r="HSK49"/>
      <c r="HSL49"/>
      <c r="HSM49"/>
      <c r="HSN49"/>
      <c r="HSO49"/>
      <c r="HSP49"/>
      <c r="HSQ49"/>
      <c r="HSR49"/>
      <c r="HSS49"/>
      <c r="HST49"/>
      <c r="HSU49"/>
      <c r="HSV49"/>
      <c r="HSW49"/>
      <c r="HSX49"/>
      <c r="HSY49"/>
      <c r="HSZ49"/>
      <c r="HTA49"/>
      <c r="HTB49"/>
      <c r="HTC49"/>
      <c r="HTD49"/>
      <c r="HTE49"/>
      <c r="HTF49"/>
      <c r="HTG49"/>
      <c r="HTH49"/>
      <c r="HTI49"/>
      <c r="HTJ49"/>
      <c r="HTK49"/>
      <c r="HTL49"/>
      <c r="HTM49"/>
      <c r="HTN49"/>
      <c r="HTO49"/>
      <c r="HTP49"/>
      <c r="HTQ49"/>
      <c r="HTR49"/>
      <c r="HTS49"/>
      <c r="HTT49"/>
      <c r="HTU49"/>
      <c r="HTV49"/>
      <c r="HTW49"/>
      <c r="HTX49"/>
      <c r="HTY49"/>
      <c r="HTZ49"/>
      <c r="HUA49"/>
      <c r="HUB49"/>
      <c r="HUC49"/>
      <c r="HUD49"/>
      <c r="HUE49"/>
      <c r="HUF49"/>
      <c r="HUG49"/>
      <c r="HUH49"/>
      <c r="HUI49"/>
      <c r="HUJ49"/>
      <c r="HUK49"/>
      <c r="HUL49"/>
      <c r="HUM49"/>
      <c r="HUN49"/>
      <c r="HUO49"/>
      <c r="HUP49"/>
      <c r="HUQ49"/>
      <c r="HUR49"/>
      <c r="HUS49"/>
      <c r="HUT49"/>
      <c r="HUU49"/>
      <c r="HUV49"/>
      <c r="HUW49"/>
      <c r="HUX49"/>
      <c r="HUY49"/>
      <c r="HUZ49"/>
      <c r="HVA49"/>
      <c r="HVB49"/>
      <c r="HVC49"/>
      <c r="HVD49"/>
      <c r="HVE49"/>
      <c r="HVF49"/>
      <c r="HVG49"/>
      <c r="HVH49"/>
      <c r="HVI49"/>
      <c r="HVJ49"/>
      <c r="HVK49"/>
      <c r="HVL49"/>
      <c r="HVM49"/>
      <c r="HVN49"/>
      <c r="HVO49"/>
      <c r="HVP49"/>
      <c r="HVQ49"/>
      <c r="HVR49"/>
      <c r="HVS49"/>
      <c r="HVT49"/>
      <c r="HVU49"/>
      <c r="HVV49"/>
      <c r="HVW49"/>
      <c r="HVX49"/>
      <c r="HVY49"/>
      <c r="HVZ49"/>
      <c r="HWA49"/>
      <c r="HWB49"/>
      <c r="HWC49"/>
      <c r="HWD49"/>
      <c r="HWE49"/>
      <c r="HWF49"/>
      <c r="HWG49"/>
      <c r="HWH49"/>
      <c r="HWI49"/>
      <c r="HWJ49"/>
      <c r="HWK49"/>
      <c r="HWL49"/>
      <c r="HWM49"/>
      <c r="HWN49"/>
      <c r="HWO49"/>
      <c r="HWP49"/>
      <c r="HWQ49"/>
      <c r="HWR49"/>
      <c r="HWS49"/>
      <c r="HWT49"/>
      <c r="HWU49"/>
      <c r="HWV49"/>
      <c r="HWW49"/>
      <c r="HWX49"/>
      <c r="HWY49"/>
      <c r="HWZ49"/>
      <c r="HXA49"/>
      <c r="HXB49"/>
      <c r="HXC49"/>
      <c r="HXD49"/>
      <c r="HXE49"/>
      <c r="HXF49"/>
      <c r="HXG49"/>
      <c r="HXH49"/>
      <c r="HXI49"/>
      <c r="HXJ49"/>
      <c r="HXK49"/>
      <c r="HXL49"/>
      <c r="HXM49"/>
      <c r="HXN49"/>
      <c r="HXO49"/>
      <c r="HXP49"/>
      <c r="HXQ49"/>
      <c r="HXR49"/>
      <c r="HXS49"/>
      <c r="HXT49"/>
      <c r="HXU49"/>
      <c r="HXV49"/>
      <c r="HXW49"/>
      <c r="HXX49"/>
      <c r="HXY49"/>
      <c r="HXZ49"/>
      <c r="HYA49"/>
      <c r="HYB49"/>
      <c r="HYC49"/>
      <c r="HYD49"/>
      <c r="HYE49"/>
      <c r="HYF49"/>
      <c r="HYG49"/>
      <c r="HYH49"/>
      <c r="HYI49"/>
      <c r="HYJ49"/>
      <c r="HYK49"/>
      <c r="HYL49"/>
      <c r="HYM49"/>
      <c r="HYN49"/>
      <c r="HYO49"/>
      <c r="HYP49"/>
      <c r="HYQ49"/>
      <c r="HYR49"/>
      <c r="HYS49"/>
      <c r="HYT49"/>
      <c r="HYU49"/>
      <c r="HYV49"/>
      <c r="HYW49"/>
      <c r="HYX49"/>
      <c r="HYY49"/>
      <c r="HYZ49"/>
      <c r="HZA49"/>
      <c r="HZB49"/>
      <c r="HZC49"/>
      <c r="HZD49"/>
      <c r="HZE49"/>
      <c r="HZF49"/>
      <c r="HZG49"/>
      <c r="HZH49"/>
      <c r="HZI49"/>
      <c r="HZJ49"/>
      <c r="HZK49"/>
      <c r="HZL49"/>
      <c r="HZM49"/>
      <c r="HZN49"/>
      <c r="HZO49"/>
      <c r="HZP49"/>
      <c r="HZQ49"/>
      <c r="HZR49"/>
      <c r="HZS49"/>
      <c r="HZT49"/>
      <c r="HZU49"/>
      <c r="HZV49"/>
      <c r="HZW49"/>
      <c r="HZX49"/>
      <c r="HZY49"/>
      <c r="HZZ49"/>
      <c r="IAA49"/>
      <c r="IAB49"/>
      <c r="IAC49"/>
      <c r="IAD49"/>
      <c r="IAE49"/>
      <c r="IAF49"/>
      <c r="IAG49"/>
      <c r="IAH49"/>
      <c r="IAI49"/>
      <c r="IAJ49"/>
      <c r="IAK49"/>
      <c r="IAL49"/>
      <c r="IAM49"/>
      <c r="IAN49"/>
      <c r="IAO49"/>
      <c r="IAP49"/>
      <c r="IAQ49"/>
      <c r="IAR49"/>
      <c r="IAS49"/>
      <c r="IAT49"/>
      <c r="IAU49"/>
      <c r="IAV49"/>
      <c r="IAW49"/>
      <c r="IAX49"/>
      <c r="IAY49"/>
      <c r="IAZ49"/>
      <c r="IBA49"/>
      <c r="IBB49"/>
      <c r="IBC49"/>
      <c r="IBD49"/>
      <c r="IBE49"/>
      <c r="IBF49"/>
      <c r="IBG49"/>
      <c r="IBH49"/>
      <c r="IBI49"/>
      <c r="IBJ49"/>
      <c r="IBK49"/>
      <c r="IBL49"/>
      <c r="IBM49"/>
      <c r="IBN49"/>
      <c r="IBO49"/>
      <c r="IBP49"/>
      <c r="IBQ49"/>
      <c r="IBR49"/>
      <c r="IBS49"/>
      <c r="IBT49"/>
      <c r="IBU49"/>
      <c r="IBV49"/>
      <c r="IBW49"/>
      <c r="IBX49"/>
      <c r="IBY49"/>
      <c r="IBZ49"/>
      <c r="ICA49"/>
      <c r="ICB49"/>
      <c r="ICC49"/>
      <c r="ICD49"/>
      <c r="ICE49"/>
      <c r="ICF49"/>
      <c r="ICG49"/>
      <c r="ICH49"/>
      <c r="ICI49"/>
      <c r="ICJ49"/>
      <c r="ICK49"/>
      <c r="ICL49"/>
      <c r="ICM49"/>
      <c r="ICN49"/>
      <c r="ICO49"/>
      <c r="ICP49"/>
      <c r="ICQ49"/>
      <c r="ICR49"/>
      <c r="ICS49"/>
      <c r="ICT49"/>
      <c r="ICU49"/>
      <c r="ICV49"/>
      <c r="ICW49"/>
      <c r="ICX49"/>
      <c r="ICY49"/>
      <c r="ICZ49"/>
      <c r="IDA49"/>
      <c r="IDB49"/>
      <c r="IDC49"/>
      <c r="IDD49"/>
      <c r="IDE49"/>
      <c r="IDF49"/>
      <c r="IDG49"/>
      <c r="IDH49"/>
      <c r="IDI49"/>
      <c r="IDJ49"/>
      <c r="IDK49"/>
      <c r="IDL49"/>
      <c r="IDM49"/>
      <c r="IDN49"/>
      <c r="IDO49"/>
      <c r="IDP49"/>
      <c r="IDQ49"/>
      <c r="IDR49"/>
      <c r="IDS49"/>
      <c r="IDT49"/>
      <c r="IDU49"/>
      <c r="IDV49"/>
      <c r="IDW49"/>
      <c r="IDX49"/>
      <c r="IDY49"/>
      <c r="IDZ49"/>
      <c r="IEA49"/>
      <c r="IEB49"/>
      <c r="IEC49"/>
      <c r="IED49"/>
      <c r="IEE49"/>
      <c r="IEF49"/>
      <c r="IEG49"/>
      <c r="IEH49"/>
      <c r="IEI49"/>
      <c r="IEJ49"/>
      <c r="IEK49"/>
      <c r="IEL49"/>
      <c r="IEM49"/>
      <c r="IEN49"/>
      <c r="IEO49"/>
      <c r="IEP49"/>
      <c r="IEQ49"/>
      <c r="IER49"/>
      <c r="IES49"/>
      <c r="IET49"/>
      <c r="IEU49"/>
      <c r="IEV49"/>
      <c r="IEW49"/>
      <c r="IEX49"/>
      <c r="IEY49"/>
      <c r="IEZ49"/>
      <c r="IFA49"/>
      <c r="IFB49"/>
      <c r="IFC49"/>
      <c r="IFD49"/>
      <c r="IFE49"/>
      <c r="IFF49"/>
      <c r="IFG49"/>
      <c r="IFH49"/>
      <c r="IFI49"/>
      <c r="IFJ49"/>
      <c r="IFK49"/>
      <c r="IFL49"/>
      <c r="IFM49"/>
      <c r="IFN49"/>
      <c r="IFO49"/>
      <c r="IFP49"/>
      <c r="IFQ49"/>
      <c r="IFR49"/>
      <c r="IFS49"/>
      <c r="IFT49"/>
      <c r="IFU49"/>
      <c r="IFV49"/>
      <c r="IFW49"/>
      <c r="IFX49"/>
      <c r="IFY49"/>
      <c r="IFZ49"/>
      <c r="IGA49"/>
      <c r="IGB49"/>
      <c r="IGC49"/>
      <c r="IGD49"/>
      <c r="IGE49"/>
      <c r="IGF49"/>
      <c r="IGG49"/>
      <c r="IGH49"/>
      <c r="IGI49"/>
      <c r="IGJ49"/>
      <c r="IGK49"/>
      <c r="IGL49"/>
      <c r="IGM49"/>
      <c r="IGN49"/>
      <c r="IGO49"/>
      <c r="IGP49"/>
      <c r="IGQ49"/>
      <c r="IGR49"/>
      <c r="IGS49"/>
      <c r="IGT49"/>
      <c r="IGU49"/>
      <c r="IGV49"/>
      <c r="IGW49"/>
      <c r="IGX49"/>
      <c r="IGY49"/>
      <c r="IGZ49"/>
      <c r="IHA49"/>
      <c r="IHB49"/>
      <c r="IHC49"/>
      <c r="IHD49"/>
      <c r="IHE49"/>
      <c r="IHF49"/>
      <c r="IHG49"/>
      <c r="IHH49"/>
      <c r="IHI49"/>
      <c r="IHJ49"/>
      <c r="IHK49"/>
      <c r="IHL49"/>
      <c r="IHM49"/>
      <c r="IHN49"/>
      <c r="IHO49"/>
      <c r="IHP49"/>
      <c r="IHQ49"/>
      <c r="IHR49"/>
      <c r="IHS49"/>
      <c r="IHT49"/>
      <c r="IHU49"/>
      <c r="IHV49"/>
      <c r="IHW49"/>
      <c r="IHX49"/>
      <c r="IHY49"/>
      <c r="IHZ49"/>
      <c r="IIA49"/>
      <c r="IIB49"/>
      <c r="IIC49"/>
      <c r="IID49"/>
      <c r="IIE49"/>
      <c r="IIF49"/>
      <c r="IIG49"/>
      <c r="IIH49"/>
      <c r="III49"/>
      <c r="IIJ49"/>
      <c r="IIK49"/>
      <c r="IIL49"/>
      <c r="IIM49"/>
      <c r="IIN49"/>
      <c r="IIO49"/>
      <c r="IIP49"/>
      <c r="IIQ49"/>
      <c r="IIR49"/>
      <c r="IIS49"/>
      <c r="IIT49"/>
      <c r="IIU49"/>
      <c r="IIV49"/>
      <c r="IIW49"/>
      <c r="IIX49"/>
      <c r="IIY49"/>
      <c r="IIZ49"/>
      <c r="IJA49"/>
      <c r="IJB49"/>
      <c r="IJC49"/>
      <c r="IJD49"/>
      <c r="IJE49"/>
      <c r="IJF49"/>
      <c r="IJG49"/>
      <c r="IJH49"/>
      <c r="IJI49"/>
      <c r="IJJ49"/>
      <c r="IJK49"/>
      <c r="IJL49"/>
      <c r="IJM49"/>
      <c r="IJN49"/>
      <c r="IJO49"/>
      <c r="IJP49"/>
      <c r="IJQ49"/>
      <c r="IJR49"/>
      <c r="IJS49"/>
      <c r="IJT49"/>
      <c r="IJU49"/>
      <c r="IJV49"/>
      <c r="IJW49"/>
      <c r="IJX49"/>
      <c r="IJY49"/>
      <c r="IJZ49"/>
      <c r="IKA49"/>
      <c r="IKB49"/>
      <c r="IKC49"/>
      <c r="IKD49"/>
      <c r="IKE49"/>
      <c r="IKF49"/>
      <c r="IKG49"/>
      <c r="IKH49"/>
      <c r="IKI49"/>
      <c r="IKJ49"/>
      <c r="IKK49"/>
      <c r="IKL49"/>
      <c r="IKM49"/>
      <c r="IKN49"/>
      <c r="IKO49"/>
      <c r="IKP49"/>
      <c r="IKQ49"/>
      <c r="IKR49"/>
      <c r="IKS49"/>
      <c r="IKT49"/>
      <c r="IKU49"/>
      <c r="IKV49"/>
      <c r="IKW49"/>
      <c r="IKX49"/>
      <c r="IKY49"/>
      <c r="IKZ49"/>
      <c r="ILA49"/>
      <c r="ILB49"/>
      <c r="ILC49"/>
      <c r="ILD49"/>
      <c r="ILE49"/>
      <c r="ILF49"/>
      <c r="ILG49"/>
      <c r="ILH49"/>
      <c r="ILI49"/>
      <c r="ILJ49"/>
      <c r="ILK49"/>
      <c r="ILL49"/>
      <c r="ILM49"/>
      <c r="ILN49"/>
      <c r="ILO49"/>
      <c r="ILP49"/>
      <c r="ILQ49"/>
      <c r="ILR49"/>
      <c r="ILS49"/>
      <c r="ILT49"/>
      <c r="ILU49"/>
      <c r="ILV49"/>
      <c r="ILW49"/>
      <c r="ILX49"/>
      <c r="ILY49"/>
      <c r="ILZ49"/>
      <c r="IMA49"/>
      <c r="IMB49"/>
      <c r="IMC49"/>
      <c r="IMD49"/>
      <c r="IME49"/>
      <c r="IMF49"/>
      <c r="IMG49"/>
      <c r="IMH49"/>
      <c r="IMI49"/>
      <c r="IMJ49"/>
      <c r="IMK49"/>
      <c r="IML49"/>
      <c r="IMM49"/>
      <c r="IMN49"/>
      <c r="IMO49"/>
      <c r="IMP49"/>
      <c r="IMQ49"/>
      <c r="IMR49"/>
      <c r="IMS49"/>
      <c r="IMT49"/>
      <c r="IMU49"/>
      <c r="IMV49"/>
      <c r="IMW49"/>
      <c r="IMX49"/>
      <c r="IMY49"/>
      <c r="IMZ49"/>
      <c r="INA49"/>
      <c r="INB49"/>
      <c r="INC49"/>
      <c r="IND49"/>
      <c r="INE49"/>
      <c r="INF49"/>
      <c r="ING49"/>
      <c r="INH49"/>
      <c r="INI49"/>
      <c r="INJ49"/>
      <c r="INK49"/>
      <c r="INL49"/>
      <c r="INM49"/>
      <c r="INN49"/>
      <c r="INO49"/>
      <c r="INP49"/>
      <c r="INQ49"/>
      <c r="INR49"/>
      <c r="INS49"/>
      <c r="INT49"/>
      <c r="INU49"/>
      <c r="INV49"/>
      <c r="INW49"/>
      <c r="INX49"/>
      <c r="INY49"/>
      <c r="INZ49"/>
      <c r="IOA49"/>
      <c r="IOB49"/>
      <c r="IOC49"/>
      <c r="IOD49"/>
      <c r="IOE49"/>
      <c r="IOF49"/>
      <c r="IOG49"/>
      <c r="IOH49"/>
      <c r="IOI49"/>
      <c r="IOJ49"/>
      <c r="IOK49"/>
      <c r="IOL49"/>
      <c r="IOM49"/>
      <c r="ION49"/>
      <c r="IOO49"/>
      <c r="IOP49"/>
      <c r="IOQ49"/>
      <c r="IOR49"/>
      <c r="IOS49"/>
      <c r="IOT49"/>
      <c r="IOU49"/>
      <c r="IOV49"/>
      <c r="IOW49"/>
      <c r="IOX49"/>
      <c r="IOY49"/>
      <c r="IOZ49"/>
      <c r="IPA49"/>
      <c r="IPB49"/>
      <c r="IPC49"/>
      <c r="IPD49"/>
      <c r="IPE49"/>
      <c r="IPF49"/>
      <c r="IPG49"/>
      <c r="IPH49"/>
      <c r="IPI49"/>
      <c r="IPJ49"/>
      <c r="IPK49"/>
      <c r="IPL49"/>
      <c r="IPM49"/>
      <c r="IPN49"/>
      <c r="IPO49"/>
      <c r="IPP49"/>
      <c r="IPQ49"/>
      <c r="IPR49"/>
      <c r="IPS49"/>
      <c r="IPT49"/>
      <c r="IPU49"/>
      <c r="IPV49"/>
      <c r="IPW49"/>
      <c r="IPX49"/>
      <c r="IPY49"/>
      <c r="IPZ49"/>
      <c r="IQA49"/>
      <c r="IQB49"/>
      <c r="IQC49"/>
      <c r="IQD49"/>
      <c r="IQE49"/>
      <c r="IQF49"/>
      <c r="IQG49"/>
      <c r="IQH49"/>
      <c r="IQI49"/>
      <c r="IQJ49"/>
      <c r="IQK49"/>
      <c r="IQL49"/>
      <c r="IQM49"/>
      <c r="IQN49"/>
      <c r="IQO49"/>
      <c r="IQP49"/>
      <c r="IQQ49"/>
      <c r="IQR49"/>
      <c r="IQS49"/>
      <c r="IQT49"/>
      <c r="IQU49"/>
      <c r="IQV49"/>
      <c r="IQW49"/>
      <c r="IQX49"/>
      <c r="IQY49"/>
      <c r="IQZ49"/>
      <c r="IRA49"/>
      <c r="IRB49"/>
      <c r="IRC49"/>
      <c r="IRD49"/>
      <c r="IRE49"/>
      <c r="IRF49"/>
      <c r="IRG49"/>
      <c r="IRH49"/>
      <c r="IRI49"/>
      <c r="IRJ49"/>
      <c r="IRK49"/>
      <c r="IRL49"/>
      <c r="IRM49"/>
      <c r="IRN49"/>
      <c r="IRO49"/>
      <c r="IRP49"/>
      <c r="IRQ49"/>
      <c r="IRR49"/>
      <c r="IRS49"/>
      <c r="IRT49"/>
      <c r="IRU49"/>
      <c r="IRV49"/>
      <c r="IRW49"/>
      <c r="IRX49"/>
      <c r="IRY49"/>
      <c r="IRZ49"/>
      <c r="ISA49"/>
      <c r="ISB49"/>
      <c r="ISC49"/>
      <c r="ISD49"/>
      <c r="ISE49"/>
      <c r="ISF49"/>
      <c r="ISG49"/>
      <c r="ISH49"/>
      <c r="ISI49"/>
      <c r="ISJ49"/>
      <c r="ISK49"/>
      <c r="ISL49"/>
      <c r="ISM49"/>
      <c r="ISN49"/>
      <c r="ISO49"/>
      <c r="ISP49"/>
      <c r="ISQ49"/>
      <c r="ISR49"/>
      <c r="ISS49"/>
      <c r="IST49"/>
      <c r="ISU49"/>
      <c r="ISV49"/>
      <c r="ISW49"/>
      <c r="ISX49"/>
      <c r="ISY49"/>
      <c r="ISZ49"/>
      <c r="ITA49"/>
      <c r="ITB49"/>
      <c r="ITC49"/>
      <c r="ITD49"/>
      <c r="ITE49"/>
      <c r="ITF49"/>
      <c r="ITG49"/>
      <c r="ITH49"/>
      <c r="ITI49"/>
      <c r="ITJ49"/>
      <c r="ITK49"/>
      <c r="ITL49"/>
      <c r="ITM49"/>
      <c r="ITN49"/>
      <c r="ITO49"/>
      <c r="ITP49"/>
      <c r="ITQ49"/>
      <c r="ITR49"/>
      <c r="ITS49"/>
      <c r="ITT49"/>
      <c r="ITU49"/>
      <c r="ITV49"/>
      <c r="ITW49"/>
      <c r="ITX49"/>
      <c r="ITY49"/>
      <c r="ITZ49"/>
      <c r="IUA49"/>
      <c r="IUB49"/>
      <c r="IUC49"/>
      <c r="IUD49"/>
      <c r="IUE49"/>
      <c r="IUF49"/>
      <c r="IUG49"/>
      <c r="IUH49"/>
      <c r="IUI49"/>
      <c r="IUJ49"/>
      <c r="IUK49"/>
      <c r="IUL49"/>
      <c r="IUM49"/>
      <c r="IUN49"/>
      <c r="IUO49"/>
      <c r="IUP49"/>
      <c r="IUQ49"/>
      <c r="IUR49"/>
      <c r="IUS49"/>
      <c r="IUT49"/>
      <c r="IUU49"/>
      <c r="IUV49"/>
      <c r="IUW49"/>
      <c r="IUX49"/>
      <c r="IUY49"/>
      <c r="IUZ49"/>
      <c r="IVA49"/>
      <c r="IVB49"/>
      <c r="IVC49"/>
      <c r="IVD49"/>
      <c r="IVE49"/>
      <c r="IVF49"/>
      <c r="IVG49"/>
      <c r="IVH49"/>
      <c r="IVI49"/>
      <c r="IVJ49"/>
      <c r="IVK49"/>
      <c r="IVL49"/>
      <c r="IVM49"/>
      <c r="IVN49"/>
      <c r="IVO49"/>
      <c r="IVP49"/>
      <c r="IVQ49"/>
      <c r="IVR49"/>
      <c r="IVS49"/>
      <c r="IVT49"/>
      <c r="IVU49"/>
      <c r="IVV49"/>
      <c r="IVW49"/>
      <c r="IVX49"/>
      <c r="IVY49"/>
      <c r="IVZ49"/>
      <c r="IWA49"/>
      <c r="IWB49"/>
      <c r="IWC49"/>
      <c r="IWD49"/>
      <c r="IWE49"/>
      <c r="IWF49"/>
      <c r="IWG49"/>
      <c r="IWH49"/>
      <c r="IWI49"/>
      <c r="IWJ49"/>
      <c r="IWK49"/>
      <c r="IWL49"/>
      <c r="IWM49"/>
      <c r="IWN49"/>
      <c r="IWO49"/>
      <c r="IWP49"/>
      <c r="IWQ49"/>
      <c r="IWR49"/>
      <c r="IWS49"/>
      <c r="IWT49"/>
      <c r="IWU49"/>
      <c r="IWV49"/>
      <c r="IWW49"/>
      <c r="IWX49"/>
      <c r="IWY49"/>
      <c r="IWZ49"/>
      <c r="IXA49"/>
      <c r="IXB49"/>
      <c r="IXC49"/>
      <c r="IXD49"/>
      <c r="IXE49"/>
      <c r="IXF49"/>
      <c r="IXG49"/>
      <c r="IXH49"/>
      <c r="IXI49"/>
      <c r="IXJ49"/>
      <c r="IXK49"/>
      <c r="IXL49"/>
      <c r="IXM49"/>
      <c r="IXN49"/>
      <c r="IXO49"/>
      <c r="IXP49"/>
      <c r="IXQ49"/>
      <c r="IXR49"/>
      <c r="IXS49"/>
      <c r="IXT49"/>
      <c r="IXU49"/>
      <c r="IXV49"/>
      <c r="IXW49"/>
      <c r="IXX49"/>
      <c r="IXY49"/>
      <c r="IXZ49"/>
      <c r="IYA49"/>
      <c r="IYB49"/>
      <c r="IYC49"/>
      <c r="IYD49"/>
      <c r="IYE49"/>
      <c r="IYF49"/>
      <c r="IYG49"/>
      <c r="IYH49"/>
      <c r="IYI49"/>
      <c r="IYJ49"/>
      <c r="IYK49"/>
      <c r="IYL49"/>
      <c r="IYM49"/>
      <c r="IYN49"/>
      <c r="IYO49"/>
      <c r="IYP49"/>
      <c r="IYQ49"/>
      <c r="IYR49"/>
      <c r="IYS49"/>
      <c r="IYT49"/>
      <c r="IYU49"/>
      <c r="IYV49"/>
      <c r="IYW49"/>
      <c r="IYX49"/>
      <c r="IYY49"/>
      <c r="IYZ49"/>
      <c r="IZA49"/>
      <c r="IZB49"/>
      <c r="IZC49"/>
      <c r="IZD49"/>
      <c r="IZE49"/>
      <c r="IZF49"/>
      <c r="IZG49"/>
      <c r="IZH49"/>
      <c r="IZI49"/>
      <c r="IZJ49"/>
      <c r="IZK49"/>
      <c r="IZL49"/>
      <c r="IZM49"/>
      <c r="IZN49"/>
      <c r="IZO49"/>
      <c r="IZP49"/>
      <c r="IZQ49"/>
      <c r="IZR49"/>
      <c r="IZS49"/>
      <c r="IZT49"/>
      <c r="IZU49"/>
      <c r="IZV49"/>
      <c r="IZW49"/>
      <c r="IZX49"/>
      <c r="IZY49"/>
      <c r="IZZ49"/>
      <c r="JAA49"/>
      <c r="JAB49"/>
      <c r="JAC49"/>
      <c r="JAD49"/>
      <c r="JAE49"/>
      <c r="JAF49"/>
      <c r="JAG49"/>
      <c r="JAH49"/>
      <c r="JAI49"/>
      <c r="JAJ49"/>
      <c r="JAK49"/>
      <c r="JAL49"/>
      <c r="JAM49"/>
      <c r="JAN49"/>
      <c r="JAO49"/>
      <c r="JAP49"/>
      <c r="JAQ49"/>
      <c r="JAR49"/>
      <c r="JAS49"/>
      <c r="JAT49"/>
      <c r="JAU49"/>
      <c r="JAV49"/>
      <c r="JAW49"/>
      <c r="JAX49"/>
      <c r="JAY49"/>
      <c r="JAZ49"/>
      <c r="JBA49"/>
      <c r="JBB49"/>
      <c r="JBC49"/>
      <c r="JBD49"/>
      <c r="JBE49"/>
      <c r="JBF49"/>
      <c r="JBG49"/>
      <c r="JBH49"/>
      <c r="JBI49"/>
      <c r="JBJ49"/>
      <c r="JBK49"/>
      <c r="JBL49"/>
      <c r="JBM49"/>
      <c r="JBN49"/>
      <c r="JBO49"/>
      <c r="JBP49"/>
      <c r="JBQ49"/>
      <c r="JBR49"/>
      <c r="JBS49"/>
      <c r="JBT49"/>
      <c r="JBU49"/>
      <c r="JBV49"/>
      <c r="JBW49"/>
      <c r="JBX49"/>
      <c r="JBY49"/>
      <c r="JBZ49"/>
      <c r="JCA49"/>
      <c r="JCB49"/>
      <c r="JCC49"/>
      <c r="JCD49"/>
      <c r="JCE49"/>
      <c r="JCF49"/>
      <c r="JCG49"/>
      <c r="JCH49"/>
      <c r="JCI49"/>
      <c r="JCJ49"/>
      <c r="JCK49"/>
      <c r="JCL49"/>
      <c r="JCM49"/>
      <c r="JCN49"/>
      <c r="JCO49"/>
      <c r="JCP49"/>
      <c r="JCQ49"/>
      <c r="JCR49"/>
      <c r="JCS49"/>
      <c r="JCT49"/>
      <c r="JCU49"/>
      <c r="JCV49"/>
      <c r="JCW49"/>
      <c r="JCX49"/>
      <c r="JCY49"/>
      <c r="JCZ49"/>
      <c r="JDA49"/>
      <c r="JDB49"/>
      <c r="JDC49"/>
      <c r="JDD49"/>
      <c r="JDE49"/>
      <c r="JDF49"/>
      <c r="JDG49"/>
      <c r="JDH49"/>
      <c r="JDI49"/>
      <c r="JDJ49"/>
      <c r="JDK49"/>
      <c r="JDL49"/>
      <c r="JDM49"/>
      <c r="JDN49"/>
      <c r="JDO49"/>
      <c r="JDP49"/>
      <c r="JDQ49"/>
      <c r="JDR49"/>
      <c r="JDS49"/>
      <c r="JDT49"/>
      <c r="JDU49"/>
      <c r="JDV49"/>
      <c r="JDW49"/>
      <c r="JDX49"/>
      <c r="JDY49"/>
      <c r="JDZ49"/>
      <c r="JEA49"/>
      <c r="JEB49"/>
      <c r="JEC49"/>
      <c r="JED49"/>
      <c r="JEE49"/>
      <c r="JEF49"/>
      <c r="JEG49"/>
      <c r="JEH49"/>
      <c r="JEI49"/>
      <c r="JEJ49"/>
      <c r="JEK49"/>
      <c r="JEL49"/>
      <c r="JEM49"/>
      <c r="JEN49"/>
      <c r="JEO49"/>
      <c r="JEP49"/>
      <c r="JEQ49"/>
      <c r="JER49"/>
      <c r="JES49"/>
      <c r="JET49"/>
      <c r="JEU49"/>
      <c r="JEV49"/>
      <c r="JEW49"/>
      <c r="JEX49"/>
      <c r="JEY49"/>
      <c r="JEZ49"/>
      <c r="JFA49"/>
      <c r="JFB49"/>
      <c r="JFC49"/>
      <c r="JFD49"/>
      <c r="JFE49"/>
      <c r="JFF49"/>
      <c r="JFG49"/>
      <c r="JFH49"/>
      <c r="JFI49"/>
      <c r="JFJ49"/>
      <c r="JFK49"/>
      <c r="JFL49"/>
      <c r="JFM49"/>
      <c r="JFN49"/>
      <c r="JFO49"/>
      <c r="JFP49"/>
      <c r="JFQ49"/>
      <c r="JFR49"/>
      <c r="JFS49"/>
      <c r="JFT49"/>
      <c r="JFU49"/>
      <c r="JFV49"/>
      <c r="JFW49"/>
      <c r="JFX49"/>
      <c r="JFY49"/>
      <c r="JFZ49"/>
      <c r="JGA49"/>
      <c r="JGB49"/>
      <c r="JGC49"/>
      <c r="JGD49"/>
      <c r="JGE49"/>
      <c r="JGF49"/>
      <c r="JGG49"/>
      <c r="JGH49"/>
      <c r="JGI49"/>
      <c r="JGJ49"/>
      <c r="JGK49"/>
      <c r="JGL49"/>
      <c r="JGM49"/>
      <c r="JGN49"/>
      <c r="JGO49"/>
      <c r="JGP49"/>
      <c r="JGQ49"/>
      <c r="JGR49"/>
      <c r="JGS49"/>
      <c r="JGT49"/>
      <c r="JGU49"/>
      <c r="JGV49"/>
      <c r="JGW49"/>
      <c r="JGX49"/>
      <c r="JGY49"/>
      <c r="JGZ49"/>
      <c r="JHA49"/>
      <c r="JHB49"/>
      <c r="JHC49"/>
      <c r="JHD49"/>
      <c r="JHE49"/>
      <c r="JHF49"/>
      <c r="JHG49"/>
      <c r="JHH49"/>
      <c r="JHI49"/>
      <c r="JHJ49"/>
      <c r="JHK49"/>
      <c r="JHL49"/>
      <c r="JHM49"/>
      <c r="JHN49"/>
      <c r="JHO49"/>
      <c r="JHP49"/>
      <c r="JHQ49"/>
      <c r="JHR49"/>
      <c r="JHS49"/>
      <c r="JHT49"/>
      <c r="JHU49"/>
      <c r="JHV49"/>
      <c r="JHW49"/>
      <c r="JHX49"/>
      <c r="JHY49"/>
      <c r="JHZ49"/>
      <c r="JIA49"/>
      <c r="JIB49"/>
      <c r="JIC49"/>
      <c r="JID49"/>
      <c r="JIE49"/>
      <c r="JIF49"/>
      <c r="JIG49"/>
      <c r="JIH49"/>
      <c r="JII49"/>
      <c r="JIJ49"/>
      <c r="JIK49"/>
      <c r="JIL49"/>
      <c r="JIM49"/>
      <c r="JIN49"/>
      <c r="JIO49"/>
      <c r="JIP49"/>
      <c r="JIQ49"/>
      <c r="JIR49"/>
      <c r="JIS49"/>
      <c r="JIT49"/>
      <c r="JIU49"/>
      <c r="JIV49"/>
      <c r="JIW49"/>
      <c r="JIX49"/>
      <c r="JIY49"/>
      <c r="JIZ49"/>
      <c r="JJA49"/>
      <c r="JJB49"/>
      <c r="JJC49"/>
      <c r="JJD49"/>
      <c r="JJE49"/>
      <c r="JJF49"/>
      <c r="JJG49"/>
      <c r="JJH49"/>
      <c r="JJI49"/>
      <c r="JJJ49"/>
      <c r="JJK49"/>
      <c r="JJL49"/>
      <c r="JJM49"/>
      <c r="JJN49"/>
      <c r="JJO49"/>
      <c r="JJP49"/>
      <c r="JJQ49"/>
      <c r="JJR49"/>
      <c r="JJS49"/>
      <c r="JJT49"/>
      <c r="JJU49"/>
      <c r="JJV49"/>
      <c r="JJW49"/>
      <c r="JJX49"/>
      <c r="JJY49"/>
      <c r="JJZ49"/>
      <c r="JKA49"/>
      <c r="JKB49"/>
      <c r="JKC49"/>
      <c r="JKD49"/>
      <c r="JKE49"/>
      <c r="JKF49"/>
      <c r="JKG49"/>
      <c r="JKH49"/>
      <c r="JKI49"/>
      <c r="JKJ49"/>
      <c r="JKK49"/>
      <c r="JKL49"/>
      <c r="JKM49"/>
      <c r="JKN49"/>
      <c r="JKO49"/>
      <c r="JKP49"/>
      <c r="JKQ49"/>
      <c r="JKR49"/>
      <c r="JKS49"/>
      <c r="JKT49"/>
      <c r="JKU49"/>
      <c r="JKV49"/>
      <c r="JKW49"/>
      <c r="JKX49"/>
      <c r="JKY49"/>
      <c r="JKZ49"/>
      <c r="JLA49"/>
      <c r="JLB49"/>
      <c r="JLC49"/>
      <c r="JLD49"/>
      <c r="JLE49"/>
      <c r="JLF49"/>
      <c r="JLG49"/>
      <c r="JLH49"/>
      <c r="JLI49"/>
      <c r="JLJ49"/>
      <c r="JLK49"/>
      <c r="JLL49"/>
      <c r="JLM49"/>
      <c r="JLN49"/>
      <c r="JLO49"/>
      <c r="JLP49"/>
      <c r="JLQ49"/>
      <c r="JLR49"/>
      <c r="JLS49"/>
      <c r="JLT49"/>
      <c r="JLU49"/>
      <c r="JLV49"/>
      <c r="JLW49"/>
      <c r="JLX49"/>
      <c r="JLY49"/>
      <c r="JLZ49"/>
      <c r="JMA49"/>
      <c r="JMB49"/>
      <c r="JMC49"/>
      <c r="JMD49"/>
      <c r="JME49"/>
      <c r="JMF49"/>
      <c r="JMG49"/>
      <c r="JMH49"/>
      <c r="JMI49"/>
      <c r="JMJ49"/>
      <c r="JMK49"/>
      <c r="JML49"/>
      <c r="JMM49"/>
      <c r="JMN49"/>
      <c r="JMO49"/>
      <c r="JMP49"/>
      <c r="JMQ49"/>
      <c r="JMR49"/>
      <c r="JMS49"/>
      <c r="JMT49"/>
      <c r="JMU49"/>
      <c r="JMV49"/>
      <c r="JMW49"/>
      <c r="JMX49"/>
      <c r="JMY49"/>
      <c r="JMZ49"/>
      <c r="JNA49"/>
      <c r="JNB49"/>
      <c r="JNC49"/>
      <c r="JND49"/>
      <c r="JNE49"/>
      <c r="JNF49"/>
      <c r="JNG49"/>
      <c r="JNH49"/>
      <c r="JNI49"/>
      <c r="JNJ49"/>
      <c r="JNK49"/>
      <c r="JNL49"/>
      <c r="JNM49"/>
      <c r="JNN49"/>
      <c r="JNO49"/>
      <c r="JNP49"/>
      <c r="JNQ49"/>
      <c r="JNR49"/>
      <c r="JNS49"/>
      <c r="JNT49"/>
      <c r="JNU49"/>
      <c r="JNV49"/>
      <c r="JNW49"/>
      <c r="JNX49"/>
      <c r="JNY49"/>
      <c r="JNZ49"/>
      <c r="JOA49"/>
      <c r="JOB49"/>
      <c r="JOC49"/>
      <c r="JOD49"/>
      <c r="JOE49"/>
      <c r="JOF49"/>
      <c r="JOG49"/>
      <c r="JOH49"/>
      <c r="JOI49"/>
      <c r="JOJ49"/>
      <c r="JOK49"/>
      <c r="JOL49"/>
      <c r="JOM49"/>
      <c r="JON49"/>
      <c r="JOO49"/>
      <c r="JOP49"/>
      <c r="JOQ49"/>
      <c r="JOR49"/>
      <c r="JOS49"/>
      <c r="JOT49"/>
      <c r="JOU49"/>
      <c r="JOV49"/>
      <c r="JOW49"/>
      <c r="JOX49"/>
      <c r="JOY49"/>
      <c r="JOZ49"/>
      <c r="JPA49"/>
      <c r="JPB49"/>
      <c r="JPC49"/>
      <c r="JPD49"/>
      <c r="JPE49"/>
      <c r="JPF49"/>
      <c r="JPG49"/>
      <c r="JPH49"/>
      <c r="JPI49"/>
      <c r="JPJ49"/>
      <c r="JPK49"/>
      <c r="JPL49"/>
      <c r="JPM49"/>
      <c r="JPN49"/>
      <c r="JPO49"/>
      <c r="JPP49"/>
      <c r="JPQ49"/>
      <c r="JPR49"/>
      <c r="JPS49"/>
      <c r="JPT49"/>
      <c r="JPU49"/>
      <c r="JPV49"/>
      <c r="JPW49"/>
      <c r="JPX49"/>
      <c r="JPY49"/>
      <c r="JPZ49"/>
      <c r="JQA49"/>
      <c r="JQB49"/>
      <c r="JQC49"/>
      <c r="JQD49"/>
      <c r="JQE49"/>
      <c r="JQF49"/>
      <c r="JQG49"/>
      <c r="JQH49"/>
      <c r="JQI49"/>
      <c r="JQJ49"/>
      <c r="JQK49"/>
      <c r="JQL49"/>
      <c r="JQM49"/>
      <c r="JQN49"/>
      <c r="JQO49"/>
      <c r="JQP49"/>
      <c r="JQQ49"/>
      <c r="JQR49"/>
      <c r="JQS49"/>
      <c r="JQT49"/>
      <c r="JQU49"/>
      <c r="JQV49"/>
      <c r="JQW49"/>
      <c r="JQX49"/>
      <c r="JQY49"/>
      <c r="JQZ49"/>
      <c r="JRA49"/>
      <c r="JRB49"/>
      <c r="JRC49"/>
      <c r="JRD49"/>
      <c r="JRE49"/>
      <c r="JRF49"/>
      <c r="JRG49"/>
      <c r="JRH49"/>
      <c r="JRI49"/>
      <c r="JRJ49"/>
      <c r="JRK49"/>
      <c r="JRL49"/>
      <c r="JRM49"/>
      <c r="JRN49"/>
      <c r="JRO49"/>
      <c r="JRP49"/>
      <c r="JRQ49"/>
      <c r="JRR49"/>
      <c r="JRS49"/>
      <c r="JRT49"/>
      <c r="JRU49"/>
      <c r="JRV49"/>
      <c r="JRW49"/>
      <c r="JRX49"/>
      <c r="JRY49"/>
      <c r="JRZ49"/>
      <c r="JSA49"/>
      <c r="JSB49"/>
      <c r="JSC49"/>
      <c r="JSD49"/>
      <c r="JSE49"/>
      <c r="JSF49"/>
      <c r="JSG49"/>
      <c r="JSH49"/>
      <c r="JSI49"/>
      <c r="JSJ49"/>
      <c r="JSK49"/>
      <c r="JSL49"/>
      <c r="JSM49"/>
      <c r="JSN49"/>
      <c r="JSO49"/>
      <c r="JSP49"/>
      <c r="JSQ49"/>
      <c r="JSR49"/>
      <c r="JSS49"/>
      <c r="JST49"/>
      <c r="JSU49"/>
      <c r="JSV49"/>
      <c r="JSW49"/>
      <c r="JSX49"/>
      <c r="JSY49"/>
      <c r="JSZ49"/>
      <c r="JTA49"/>
      <c r="JTB49"/>
      <c r="JTC49"/>
      <c r="JTD49"/>
      <c r="JTE49"/>
      <c r="JTF49"/>
      <c r="JTG49"/>
      <c r="JTH49"/>
      <c r="JTI49"/>
      <c r="JTJ49"/>
      <c r="JTK49"/>
      <c r="JTL49"/>
      <c r="JTM49"/>
      <c r="JTN49"/>
      <c r="JTO49"/>
      <c r="JTP49"/>
      <c r="JTQ49"/>
      <c r="JTR49"/>
      <c r="JTS49"/>
      <c r="JTT49"/>
      <c r="JTU49"/>
      <c r="JTV49"/>
      <c r="JTW49"/>
      <c r="JTX49"/>
      <c r="JTY49"/>
      <c r="JTZ49"/>
      <c r="JUA49"/>
      <c r="JUB49"/>
      <c r="JUC49"/>
      <c r="JUD49"/>
      <c r="JUE49"/>
      <c r="JUF49"/>
      <c r="JUG49"/>
      <c r="JUH49"/>
      <c r="JUI49"/>
      <c r="JUJ49"/>
      <c r="JUK49"/>
      <c r="JUL49"/>
      <c r="JUM49"/>
      <c r="JUN49"/>
      <c r="JUO49"/>
      <c r="JUP49"/>
      <c r="JUQ49"/>
      <c r="JUR49"/>
      <c r="JUS49"/>
      <c r="JUT49"/>
      <c r="JUU49"/>
      <c r="JUV49"/>
      <c r="JUW49"/>
      <c r="JUX49"/>
      <c r="JUY49"/>
      <c r="JUZ49"/>
      <c r="JVA49"/>
      <c r="JVB49"/>
      <c r="JVC49"/>
      <c r="JVD49"/>
      <c r="JVE49"/>
      <c r="JVF49"/>
      <c r="JVG49"/>
      <c r="JVH49"/>
      <c r="JVI49"/>
      <c r="JVJ49"/>
      <c r="JVK49"/>
      <c r="JVL49"/>
      <c r="JVM49"/>
      <c r="JVN49"/>
      <c r="JVO49"/>
      <c r="JVP49"/>
      <c r="JVQ49"/>
      <c r="JVR49"/>
      <c r="JVS49"/>
      <c r="JVT49"/>
      <c r="JVU49"/>
      <c r="JVV49"/>
      <c r="JVW49"/>
      <c r="JVX49"/>
      <c r="JVY49"/>
      <c r="JVZ49"/>
      <c r="JWA49"/>
      <c r="JWB49"/>
      <c r="JWC49"/>
      <c r="JWD49"/>
      <c r="JWE49"/>
      <c r="JWF49"/>
      <c r="JWG49"/>
      <c r="JWH49"/>
      <c r="JWI49"/>
      <c r="JWJ49"/>
      <c r="JWK49"/>
      <c r="JWL49"/>
      <c r="JWM49"/>
      <c r="JWN49"/>
      <c r="JWO49"/>
      <c r="JWP49"/>
      <c r="JWQ49"/>
      <c r="JWR49"/>
      <c r="JWS49"/>
      <c r="JWT49"/>
      <c r="JWU49"/>
      <c r="JWV49"/>
      <c r="JWW49"/>
      <c r="JWX49"/>
      <c r="JWY49"/>
      <c r="JWZ49"/>
      <c r="JXA49"/>
      <c r="JXB49"/>
      <c r="JXC49"/>
      <c r="JXD49"/>
      <c r="JXE49"/>
      <c r="JXF49"/>
      <c r="JXG49"/>
      <c r="JXH49"/>
      <c r="JXI49"/>
      <c r="JXJ49"/>
      <c r="JXK49"/>
      <c r="JXL49"/>
      <c r="JXM49"/>
      <c r="JXN49"/>
      <c r="JXO49"/>
      <c r="JXP49"/>
      <c r="JXQ49"/>
      <c r="JXR49"/>
      <c r="JXS49"/>
      <c r="JXT49"/>
      <c r="JXU49"/>
      <c r="JXV49"/>
      <c r="JXW49"/>
      <c r="JXX49"/>
      <c r="JXY49"/>
      <c r="JXZ49"/>
      <c r="JYA49"/>
      <c r="JYB49"/>
      <c r="JYC49"/>
      <c r="JYD49"/>
      <c r="JYE49"/>
      <c r="JYF49"/>
      <c r="JYG49"/>
      <c r="JYH49"/>
      <c r="JYI49"/>
      <c r="JYJ49"/>
      <c r="JYK49"/>
      <c r="JYL49"/>
      <c r="JYM49"/>
      <c r="JYN49"/>
      <c r="JYO49"/>
      <c r="JYP49"/>
      <c r="JYQ49"/>
      <c r="JYR49"/>
      <c r="JYS49"/>
      <c r="JYT49"/>
      <c r="JYU49"/>
      <c r="JYV49"/>
      <c r="JYW49"/>
      <c r="JYX49"/>
      <c r="JYY49"/>
      <c r="JYZ49"/>
      <c r="JZA49"/>
      <c r="JZB49"/>
      <c r="JZC49"/>
      <c r="JZD49"/>
      <c r="JZE49"/>
      <c r="JZF49"/>
      <c r="JZG49"/>
      <c r="JZH49"/>
      <c r="JZI49"/>
      <c r="JZJ49"/>
      <c r="JZK49"/>
      <c r="JZL49"/>
      <c r="JZM49"/>
      <c r="JZN49"/>
      <c r="JZO49"/>
      <c r="JZP49"/>
      <c r="JZQ49"/>
      <c r="JZR49"/>
      <c r="JZS49"/>
      <c r="JZT49"/>
      <c r="JZU49"/>
      <c r="JZV49"/>
      <c r="JZW49"/>
      <c r="JZX49"/>
      <c r="JZY49"/>
      <c r="JZZ49"/>
      <c r="KAA49"/>
      <c r="KAB49"/>
      <c r="KAC49"/>
      <c r="KAD49"/>
      <c r="KAE49"/>
      <c r="KAF49"/>
      <c r="KAG49"/>
      <c r="KAH49"/>
      <c r="KAI49"/>
      <c r="KAJ49"/>
      <c r="KAK49"/>
      <c r="KAL49"/>
      <c r="KAM49"/>
      <c r="KAN49"/>
      <c r="KAO49"/>
      <c r="KAP49"/>
      <c r="KAQ49"/>
      <c r="KAR49"/>
      <c r="KAS49"/>
      <c r="KAT49"/>
      <c r="KAU49"/>
      <c r="KAV49"/>
      <c r="KAW49"/>
      <c r="KAX49"/>
      <c r="KAY49"/>
      <c r="KAZ49"/>
      <c r="KBA49"/>
      <c r="KBB49"/>
      <c r="KBC49"/>
      <c r="KBD49"/>
      <c r="KBE49"/>
      <c r="KBF49"/>
      <c r="KBG49"/>
      <c r="KBH49"/>
      <c r="KBI49"/>
      <c r="KBJ49"/>
      <c r="KBK49"/>
      <c r="KBL49"/>
      <c r="KBM49"/>
      <c r="KBN49"/>
      <c r="KBO49"/>
      <c r="KBP49"/>
      <c r="KBQ49"/>
      <c r="KBR49"/>
      <c r="KBS49"/>
      <c r="KBT49"/>
      <c r="KBU49"/>
      <c r="KBV49"/>
      <c r="KBW49"/>
      <c r="KBX49"/>
      <c r="KBY49"/>
      <c r="KBZ49"/>
      <c r="KCA49"/>
      <c r="KCB49"/>
      <c r="KCC49"/>
      <c r="KCD49"/>
      <c r="KCE49"/>
      <c r="KCF49"/>
      <c r="KCG49"/>
      <c r="KCH49"/>
      <c r="KCI49"/>
      <c r="KCJ49"/>
      <c r="KCK49"/>
      <c r="KCL49"/>
      <c r="KCM49"/>
      <c r="KCN49"/>
      <c r="KCO49"/>
      <c r="KCP49"/>
      <c r="KCQ49"/>
      <c r="KCR49"/>
      <c r="KCS49"/>
      <c r="KCT49"/>
      <c r="KCU49"/>
      <c r="KCV49"/>
      <c r="KCW49"/>
      <c r="KCX49"/>
      <c r="KCY49"/>
      <c r="KCZ49"/>
      <c r="KDA49"/>
      <c r="KDB49"/>
      <c r="KDC49"/>
      <c r="KDD49"/>
      <c r="KDE49"/>
      <c r="KDF49"/>
      <c r="KDG49"/>
      <c r="KDH49"/>
      <c r="KDI49"/>
      <c r="KDJ49"/>
      <c r="KDK49"/>
      <c r="KDL49"/>
      <c r="KDM49"/>
      <c r="KDN49"/>
      <c r="KDO49"/>
      <c r="KDP49"/>
      <c r="KDQ49"/>
      <c r="KDR49"/>
      <c r="KDS49"/>
      <c r="KDT49"/>
      <c r="KDU49"/>
      <c r="KDV49"/>
      <c r="KDW49"/>
      <c r="KDX49"/>
      <c r="KDY49"/>
      <c r="KDZ49"/>
      <c r="KEA49"/>
      <c r="KEB49"/>
      <c r="KEC49"/>
      <c r="KED49"/>
      <c r="KEE49"/>
      <c r="KEF49"/>
      <c r="KEG49"/>
      <c r="KEH49"/>
      <c r="KEI49"/>
      <c r="KEJ49"/>
      <c r="KEK49"/>
      <c r="KEL49"/>
      <c r="KEM49"/>
      <c r="KEN49"/>
      <c r="KEO49"/>
      <c r="KEP49"/>
      <c r="KEQ49"/>
      <c r="KER49"/>
      <c r="KES49"/>
      <c r="KET49"/>
      <c r="KEU49"/>
      <c r="KEV49"/>
      <c r="KEW49"/>
      <c r="KEX49"/>
      <c r="KEY49"/>
      <c r="KEZ49"/>
      <c r="KFA49"/>
      <c r="KFB49"/>
      <c r="KFC49"/>
      <c r="KFD49"/>
      <c r="KFE49"/>
      <c r="KFF49"/>
      <c r="KFG49"/>
      <c r="KFH49"/>
      <c r="KFI49"/>
      <c r="KFJ49"/>
      <c r="KFK49"/>
      <c r="KFL49"/>
      <c r="KFM49"/>
      <c r="KFN49"/>
      <c r="KFO49"/>
      <c r="KFP49"/>
      <c r="KFQ49"/>
      <c r="KFR49"/>
      <c r="KFS49"/>
      <c r="KFT49"/>
      <c r="KFU49"/>
      <c r="KFV49"/>
      <c r="KFW49"/>
      <c r="KFX49"/>
      <c r="KFY49"/>
      <c r="KFZ49"/>
      <c r="KGA49"/>
      <c r="KGB49"/>
      <c r="KGC49"/>
      <c r="KGD49"/>
      <c r="KGE49"/>
      <c r="KGF49"/>
      <c r="KGG49"/>
      <c r="KGH49"/>
      <c r="KGI49"/>
      <c r="KGJ49"/>
      <c r="KGK49"/>
      <c r="KGL49"/>
      <c r="KGM49"/>
      <c r="KGN49"/>
      <c r="KGO49"/>
      <c r="KGP49"/>
      <c r="KGQ49"/>
      <c r="KGR49"/>
      <c r="KGS49"/>
      <c r="KGT49"/>
      <c r="KGU49"/>
      <c r="KGV49"/>
      <c r="KGW49"/>
      <c r="KGX49"/>
      <c r="KGY49"/>
      <c r="KGZ49"/>
      <c r="KHA49"/>
      <c r="KHB49"/>
      <c r="KHC49"/>
      <c r="KHD49"/>
      <c r="KHE49"/>
      <c r="KHF49"/>
      <c r="KHG49"/>
      <c r="KHH49"/>
      <c r="KHI49"/>
      <c r="KHJ49"/>
      <c r="KHK49"/>
      <c r="KHL49"/>
      <c r="KHM49"/>
      <c r="KHN49"/>
      <c r="KHO49"/>
      <c r="KHP49"/>
      <c r="KHQ49"/>
      <c r="KHR49"/>
      <c r="KHS49"/>
      <c r="KHT49"/>
      <c r="KHU49"/>
      <c r="KHV49"/>
      <c r="KHW49"/>
      <c r="KHX49"/>
      <c r="KHY49"/>
      <c r="KHZ49"/>
      <c r="KIA49"/>
      <c r="KIB49"/>
      <c r="KIC49"/>
      <c r="KID49"/>
      <c r="KIE49"/>
      <c r="KIF49"/>
      <c r="KIG49"/>
      <c r="KIH49"/>
      <c r="KII49"/>
      <c r="KIJ49"/>
      <c r="KIK49"/>
      <c r="KIL49"/>
      <c r="KIM49"/>
      <c r="KIN49"/>
      <c r="KIO49"/>
      <c r="KIP49"/>
      <c r="KIQ49"/>
      <c r="KIR49"/>
      <c r="KIS49"/>
      <c r="KIT49"/>
      <c r="KIU49"/>
      <c r="KIV49"/>
      <c r="KIW49"/>
      <c r="KIX49"/>
      <c r="KIY49"/>
      <c r="KIZ49"/>
      <c r="KJA49"/>
      <c r="KJB49"/>
      <c r="KJC49"/>
      <c r="KJD49"/>
      <c r="KJE49"/>
      <c r="KJF49"/>
      <c r="KJG49"/>
      <c r="KJH49"/>
      <c r="KJI49"/>
      <c r="KJJ49"/>
      <c r="KJK49"/>
      <c r="KJL49"/>
      <c r="KJM49"/>
      <c r="KJN49"/>
      <c r="KJO49"/>
      <c r="KJP49"/>
      <c r="KJQ49"/>
      <c r="KJR49"/>
      <c r="KJS49"/>
      <c r="KJT49"/>
      <c r="KJU49"/>
      <c r="KJV49"/>
      <c r="KJW49"/>
      <c r="KJX49"/>
      <c r="KJY49"/>
      <c r="KJZ49"/>
      <c r="KKA49"/>
      <c r="KKB49"/>
      <c r="KKC49"/>
      <c r="KKD49"/>
      <c r="KKE49"/>
      <c r="KKF49"/>
      <c r="KKG49"/>
      <c r="KKH49"/>
      <c r="KKI49"/>
      <c r="KKJ49"/>
      <c r="KKK49"/>
      <c r="KKL49"/>
      <c r="KKM49"/>
      <c r="KKN49"/>
      <c r="KKO49"/>
      <c r="KKP49"/>
      <c r="KKQ49"/>
      <c r="KKR49"/>
      <c r="KKS49"/>
      <c r="KKT49"/>
      <c r="KKU49"/>
      <c r="KKV49"/>
      <c r="KKW49"/>
      <c r="KKX49"/>
      <c r="KKY49"/>
      <c r="KKZ49"/>
      <c r="KLA49"/>
      <c r="KLB49"/>
      <c r="KLC49"/>
      <c r="KLD49"/>
      <c r="KLE49"/>
      <c r="KLF49"/>
      <c r="KLG49"/>
      <c r="KLH49"/>
      <c r="KLI49"/>
      <c r="KLJ49"/>
      <c r="KLK49"/>
      <c r="KLL49"/>
      <c r="KLM49"/>
      <c r="KLN49"/>
      <c r="KLO49"/>
      <c r="KLP49"/>
      <c r="KLQ49"/>
      <c r="KLR49"/>
      <c r="KLS49"/>
      <c r="KLT49"/>
      <c r="KLU49"/>
      <c r="KLV49"/>
      <c r="KLW49"/>
      <c r="KLX49"/>
      <c r="KLY49"/>
      <c r="KLZ49"/>
      <c r="KMA49"/>
      <c r="KMB49"/>
      <c r="KMC49"/>
      <c r="KMD49"/>
      <c r="KME49"/>
      <c r="KMF49"/>
      <c r="KMG49"/>
      <c r="KMH49"/>
      <c r="KMI49"/>
      <c r="KMJ49"/>
      <c r="KMK49"/>
      <c r="KML49"/>
      <c r="KMM49"/>
      <c r="KMN49"/>
      <c r="KMO49"/>
      <c r="KMP49"/>
      <c r="KMQ49"/>
      <c r="KMR49"/>
      <c r="KMS49"/>
      <c r="KMT49"/>
      <c r="KMU49"/>
      <c r="KMV49"/>
      <c r="KMW49"/>
      <c r="KMX49"/>
      <c r="KMY49"/>
      <c r="KMZ49"/>
      <c r="KNA49"/>
      <c r="KNB49"/>
      <c r="KNC49"/>
      <c r="KND49"/>
      <c r="KNE49"/>
      <c r="KNF49"/>
      <c r="KNG49"/>
      <c r="KNH49"/>
      <c r="KNI49"/>
      <c r="KNJ49"/>
      <c r="KNK49"/>
      <c r="KNL49"/>
      <c r="KNM49"/>
      <c r="KNN49"/>
      <c r="KNO49"/>
      <c r="KNP49"/>
      <c r="KNQ49"/>
      <c r="KNR49"/>
      <c r="KNS49"/>
      <c r="KNT49"/>
      <c r="KNU49"/>
      <c r="KNV49"/>
      <c r="KNW49"/>
      <c r="KNX49"/>
      <c r="KNY49"/>
      <c r="KNZ49"/>
      <c r="KOA49"/>
      <c r="KOB49"/>
      <c r="KOC49"/>
      <c r="KOD49"/>
      <c r="KOE49"/>
      <c r="KOF49"/>
      <c r="KOG49"/>
      <c r="KOH49"/>
      <c r="KOI49"/>
      <c r="KOJ49"/>
      <c r="KOK49"/>
      <c r="KOL49"/>
      <c r="KOM49"/>
      <c r="KON49"/>
      <c r="KOO49"/>
      <c r="KOP49"/>
      <c r="KOQ49"/>
      <c r="KOR49"/>
      <c r="KOS49"/>
      <c r="KOT49"/>
      <c r="KOU49"/>
      <c r="KOV49"/>
      <c r="KOW49"/>
      <c r="KOX49"/>
      <c r="KOY49"/>
      <c r="KOZ49"/>
      <c r="KPA49"/>
      <c r="KPB49"/>
      <c r="KPC49"/>
      <c r="KPD49"/>
      <c r="KPE49"/>
      <c r="KPF49"/>
      <c r="KPG49"/>
      <c r="KPH49"/>
      <c r="KPI49"/>
      <c r="KPJ49"/>
      <c r="KPK49"/>
      <c r="KPL49"/>
      <c r="KPM49"/>
      <c r="KPN49"/>
      <c r="KPO49"/>
      <c r="KPP49"/>
      <c r="KPQ49"/>
      <c r="KPR49"/>
      <c r="KPS49"/>
      <c r="KPT49"/>
      <c r="KPU49"/>
      <c r="KPV49"/>
      <c r="KPW49"/>
      <c r="KPX49"/>
      <c r="KPY49"/>
      <c r="KPZ49"/>
      <c r="KQA49"/>
      <c r="KQB49"/>
      <c r="KQC49"/>
      <c r="KQD49"/>
      <c r="KQE49"/>
      <c r="KQF49"/>
      <c r="KQG49"/>
      <c r="KQH49"/>
      <c r="KQI49"/>
      <c r="KQJ49"/>
      <c r="KQK49"/>
      <c r="KQL49"/>
      <c r="KQM49"/>
      <c r="KQN49"/>
      <c r="KQO49"/>
      <c r="KQP49"/>
      <c r="KQQ49"/>
      <c r="KQR49"/>
      <c r="KQS49"/>
      <c r="KQT49"/>
      <c r="KQU49"/>
      <c r="KQV49"/>
      <c r="KQW49"/>
      <c r="KQX49"/>
      <c r="KQY49"/>
      <c r="KQZ49"/>
      <c r="KRA49"/>
      <c r="KRB49"/>
      <c r="KRC49"/>
      <c r="KRD49"/>
      <c r="KRE49"/>
      <c r="KRF49"/>
      <c r="KRG49"/>
      <c r="KRH49"/>
      <c r="KRI49"/>
      <c r="KRJ49"/>
      <c r="KRK49"/>
      <c r="KRL49"/>
      <c r="KRM49"/>
      <c r="KRN49"/>
      <c r="KRO49"/>
      <c r="KRP49"/>
      <c r="KRQ49"/>
      <c r="KRR49"/>
      <c r="KRS49"/>
      <c r="KRT49"/>
      <c r="KRU49"/>
      <c r="KRV49"/>
      <c r="KRW49"/>
      <c r="KRX49"/>
      <c r="KRY49"/>
      <c r="KRZ49"/>
      <c r="KSA49"/>
      <c r="KSB49"/>
      <c r="KSC49"/>
      <c r="KSD49"/>
      <c r="KSE49"/>
      <c r="KSF49"/>
      <c r="KSG49"/>
      <c r="KSH49"/>
      <c r="KSI49"/>
      <c r="KSJ49"/>
      <c r="KSK49"/>
      <c r="KSL49"/>
      <c r="KSM49"/>
      <c r="KSN49"/>
      <c r="KSO49"/>
      <c r="KSP49"/>
      <c r="KSQ49"/>
      <c r="KSR49"/>
      <c r="KSS49"/>
      <c r="KST49"/>
      <c r="KSU49"/>
      <c r="KSV49"/>
      <c r="KSW49"/>
      <c r="KSX49"/>
      <c r="KSY49"/>
      <c r="KSZ49"/>
      <c r="KTA49"/>
      <c r="KTB49"/>
      <c r="KTC49"/>
      <c r="KTD49"/>
      <c r="KTE49"/>
      <c r="KTF49"/>
      <c r="KTG49"/>
      <c r="KTH49"/>
      <c r="KTI49"/>
      <c r="KTJ49"/>
      <c r="KTK49"/>
      <c r="KTL49"/>
      <c r="KTM49"/>
      <c r="KTN49"/>
      <c r="KTO49"/>
      <c r="KTP49"/>
      <c r="KTQ49"/>
      <c r="KTR49"/>
      <c r="KTS49"/>
      <c r="KTT49"/>
      <c r="KTU49"/>
      <c r="KTV49"/>
      <c r="KTW49"/>
      <c r="KTX49"/>
      <c r="KTY49"/>
      <c r="KTZ49"/>
      <c r="KUA49"/>
      <c r="KUB49"/>
      <c r="KUC49"/>
      <c r="KUD49"/>
      <c r="KUE49"/>
      <c r="KUF49"/>
      <c r="KUG49"/>
      <c r="KUH49"/>
      <c r="KUI49"/>
      <c r="KUJ49"/>
      <c r="KUK49"/>
      <c r="KUL49"/>
      <c r="KUM49"/>
      <c r="KUN49"/>
      <c r="KUO49"/>
      <c r="KUP49"/>
      <c r="KUQ49"/>
      <c r="KUR49"/>
      <c r="KUS49"/>
      <c r="KUT49"/>
      <c r="KUU49"/>
      <c r="KUV49"/>
      <c r="KUW49"/>
      <c r="KUX49"/>
      <c r="KUY49"/>
      <c r="KUZ49"/>
      <c r="KVA49"/>
      <c r="KVB49"/>
      <c r="KVC49"/>
      <c r="KVD49"/>
      <c r="KVE49"/>
      <c r="KVF49"/>
      <c r="KVG49"/>
      <c r="KVH49"/>
      <c r="KVI49"/>
      <c r="KVJ49"/>
      <c r="KVK49"/>
      <c r="KVL49"/>
      <c r="KVM49"/>
      <c r="KVN49"/>
      <c r="KVO49"/>
      <c r="KVP49"/>
      <c r="KVQ49"/>
      <c r="KVR49"/>
      <c r="KVS49"/>
      <c r="KVT49"/>
      <c r="KVU49"/>
      <c r="KVV49"/>
      <c r="KVW49"/>
      <c r="KVX49"/>
      <c r="KVY49"/>
      <c r="KVZ49"/>
      <c r="KWA49"/>
      <c r="KWB49"/>
      <c r="KWC49"/>
      <c r="KWD49"/>
      <c r="KWE49"/>
      <c r="KWF49"/>
      <c r="KWG49"/>
      <c r="KWH49"/>
      <c r="KWI49"/>
      <c r="KWJ49"/>
      <c r="KWK49"/>
      <c r="KWL49"/>
      <c r="KWM49"/>
      <c r="KWN49"/>
      <c r="KWO49"/>
      <c r="KWP49"/>
      <c r="KWQ49"/>
      <c r="KWR49"/>
      <c r="KWS49"/>
      <c r="KWT49"/>
      <c r="KWU49"/>
      <c r="KWV49"/>
      <c r="KWW49"/>
      <c r="KWX49"/>
      <c r="KWY49"/>
      <c r="KWZ49"/>
      <c r="KXA49"/>
      <c r="KXB49"/>
      <c r="KXC49"/>
      <c r="KXD49"/>
      <c r="KXE49"/>
      <c r="KXF49"/>
      <c r="KXG49"/>
      <c r="KXH49"/>
      <c r="KXI49"/>
      <c r="KXJ49"/>
      <c r="KXK49"/>
      <c r="KXL49"/>
      <c r="KXM49"/>
      <c r="KXN49"/>
      <c r="KXO49"/>
      <c r="KXP49"/>
      <c r="KXQ49"/>
      <c r="KXR49"/>
      <c r="KXS49"/>
      <c r="KXT49"/>
      <c r="KXU49"/>
      <c r="KXV49"/>
      <c r="KXW49"/>
      <c r="KXX49"/>
      <c r="KXY49"/>
      <c r="KXZ49"/>
      <c r="KYA49"/>
      <c r="KYB49"/>
      <c r="KYC49"/>
      <c r="KYD49"/>
      <c r="KYE49"/>
      <c r="KYF49"/>
      <c r="KYG49"/>
      <c r="KYH49"/>
      <c r="KYI49"/>
      <c r="KYJ49"/>
      <c r="KYK49"/>
      <c r="KYL49"/>
      <c r="KYM49"/>
      <c r="KYN49"/>
      <c r="KYO49"/>
      <c r="KYP49"/>
      <c r="KYQ49"/>
      <c r="KYR49"/>
      <c r="KYS49"/>
      <c r="KYT49"/>
      <c r="KYU49"/>
      <c r="KYV49"/>
      <c r="KYW49"/>
      <c r="KYX49"/>
      <c r="KYY49"/>
      <c r="KYZ49"/>
      <c r="KZA49"/>
      <c r="KZB49"/>
      <c r="KZC49"/>
      <c r="KZD49"/>
      <c r="KZE49"/>
      <c r="KZF49"/>
      <c r="KZG49"/>
      <c r="KZH49"/>
      <c r="KZI49"/>
      <c r="KZJ49"/>
      <c r="KZK49"/>
      <c r="KZL49"/>
      <c r="KZM49"/>
      <c r="KZN49"/>
      <c r="KZO49"/>
      <c r="KZP49"/>
      <c r="KZQ49"/>
      <c r="KZR49"/>
      <c r="KZS49"/>
      <c r="KZT49"/>
      <c r="KZU49"/>
      <c r="KZV49"/>
      <c r="KZW49"/>
      <c r="KZX49"/>
      <c r="KZY49"/>
      <c r="KZZ49"/>
      <c r="LAA49"/>
      <c r="LAB49"/>
      <c r="LAC49"/>
      <c r="LAD49"/>
      <c r="LAE49"/>
      <c r="LAF49"/>
      <c r="LAG49"/>
      <c r="LAH49"/>
      <c r="LAI49"/>
      <c r="LAJ49"/>
      <c r="LAK49"/>
      <c r="LAL49"/>
      <c r="LAM49"/>
      <c r="LAN49"/>
      <c r="LAO49"/>
      <c r="LAP49"/>
      <c r="LAQ49"/>
      <c r="LAR49"/>
      <c r="LAS49"/>
      <c r="LAT49"/>
      <c r="LAU49"/>
      <c r="LAV49"/>
      <c r="LAW49"/>
      <c r="LAX49"/>
      <c r="LAY49"/>
      <c r="LAZ49"/>
      <c r="LBA49"/>
      <c r="LBB49"/>
      <c r="LBC49"/>
      <c r="LBD49"/>
      <c r="LBE49"/>
      <c r="LBF49"/>
      <c r="LBG49"/>
      <c r="LBH49"/>
      <c r="LBI49"/>
      <c r="LBJ49"/>
      <c r="LBK49"/>
      <c r="LBL49"/>
      <c r="LBM49"/>
      <c r="LBN49"/>
      <c r="LBO49"/>
      <c r="LBP49"/>
      <c r="LBQ49"/>
      <c r="LBR49"/>
      <c r="LBS49"/>
      <c r="LBT49"/>
      <c r="LBU49"/>
      <c r="LBV49"/>
      <c r="LBW49"/>
      <c r="LBX49"/>
      <c r="LBY49"/>
      <c r="LBZ49"/>
      <c r="LCA49"/>
      <c r="LCB49"/>
      <c r="LCC49"/>
      <c r="LCD49"/>
      <c r="LCE49"/>
      <c r="LCF49"/>
      <c r="LCG49"/>
      <c r="LCH49"/>
      <c r="LCI49"/>
      <c r="LCJ49"/>
      <c r="LCK49"/>
      <c r="LCL49"/>
      <c r="LCM49"/>
      <c r="LCN49"/>
      <c r="LCO49"/>
      <c r="LCP49"/>
      <c r="LCQ49"/>
      <c r="LCR49"/>
      <c r="LCS49"/>
      <c r="LCT49"/>
      <c r="LCU49"/>
      <c r="LCV49"/>
      <c r="LCW49"/>
      <c r="LCX49"/>
      <c r="LCY49"/>
      <c r="LCZ49"/>
      <c r="LDA49"/>
      <c r="LDB49"/>
      <c r="LDC49"/>
      <c r="LDD49"/>
      <c r="LDE49"/>
      <c r="LDF49"/>
      <c r="LDG49"/>
      <c r="LDH49"/>
      <c r="LDI49"/>
      <c r="LDJ49"/>
      <c r="LDK49"/>
      <c r="LDL49"/>
      <c r="LDM49"/>
      <c r="LDN49"/>
      <c r="LDO49"/>
      <c r="LDP49"/>
      <c r="LDQ49"/>
      <c r="LDR49"/>
      <c r="LDS49"/>
      <c r="LDT49"/>
      <c r="LDU49"/>
      <c r="LDV49"/>
      <c r="LDW49"/>
      <c r="LDX49"/>
      <c r="LDY49"/>
      <c r="LDZ49"/>
      <c r="LEA49"/>
      <c r="LEB49"/>
      <c r="LEC49"/>
      <c r="LED49"/>
      <c r="LEE49"/>
      <c r="LEF49"/>
      <c r="LEG49"/>
      <c r="LEH49"/>
      <c r="LEI49"/>
      <c r="LEJ49"/>
      <c r="LEK49"/>
      <c r="LEL49"/>
      <c r="LEM49"/>
      <c r="LEN49"/>
      <c r="LEO49"/>
      <c r="LEP49"/>
      <c r="LEQ49"/>
      <c r="LER49"/>
      <c r="LES49"/>
      <c r="LET49"/>
      <c r="LEU49"/>
      <c r="LEV49"/>
      <c r="LEW49"/>
      <c r="LEX49"/>
      <c r="LEY49"/>
      <c r="LEZ49"/>
      <c r="LFA49"/>
      <c r="LFB49"/>
      <c r="LFC49"/>
      <c r="LFD49"/>
      <c r="LFE49"/>
      <c r="LFF49"/>
      <c r="LFG49"/>
      <c r="LFH49"/>
      <c r="LFI49"/>
      <c r="LFJ49"/>
      <c r="LFK49"/>
      <c r="LFL49"/>
      <c r="LFM49"/>
      <c r="LFN49"/>
      <c r="LFO49"/>
      <c r="LFP49"/>
      <c r="LFQ49"/>
      <c r="LFR49"/>
      <c r="LFS49"/>
      <c r="LFT49"/>
      <c r="LFU49"/>
      <c r="LFV49"/>
      <c r="LFW49"/>
      <c r="LFX49"/>
      <c r="LFY49"/>
      <c r="LFZ49"/>
      <c r="LGA49"/>
      <c r="LGB49"/>
      <c r="LGC49"/>
      <c r="LGD49"/>
      <c r="LGE49"/>
      <c r="LGF49"/>
      <c r="LGG49"/>
      <c r="LGH49"/>
      <c r="LGI49"/>
      <c r="LGJ49"/>
      <c r="LGK49"/>
      <c r="LGL49"/>
      <c r="LGM49"/>
      <c r="LGN49"/>
      <c r="LGO49"/>
      <c r="LGP49"/>
      <c r="LGQ49"/>
      <c r="LGR49"/>
      <c r="LGS49"/>
      <c r="LGT49"/>
      <c r="LGU49"/>
      <c r="LGV49"/>
      <c r="LGW49"/>
      <c r="LGX49"/>
      <c r="LGY49"/>
      <c r="LGZ49"/>
      <c r="LHA49"/>
      <c r="LHB49"/>
      <c r="LHC49"/>
      <c r="LHD49"/>
      <c r="LHE49"/>
      <c r="LHF49"/>
      <c r="LHG49"/>
      <c r="LHH49"/>
      <c r="LHI49"/>
      <c r="LHJ49"/>
      <c r="LHK49"/>
      <c r="LHL49"/>
      <c r="LHM49"/>
      <c r="LHN49"/>
      <c r="LHO49"/>
      <c r="LHP49"/>
      <c r="LHQ49"/>
      <c r="LHR49"/>
      <c r="LHS49"/>
      <c r="LHT49"/>
      <c r="LHU49"/>
      <c r="LHV49"/>
      <c r="LHW49"/>
      <c r="LHX49"/>
      <c r="LHY49"/>
      <c r="LHZ49"/>
      <c r="LIA49"/>
      <c r="LIB49"/>
      <c r="LIC49"/>
      <c r="LID49"/>
      <c r="LIE49"/>
      <c r="LIF49"/>
      <c r="LIG49"/>
      <c r="LIH49"/>
      <c r="LII49"/>
      <c r="LIJ49"/>
      <c r="LIK49"/>
      <c r="LIL49"/>
      <c r="LIM49"/>
      <c r="LIN49"/>
      <c r="LIO49"/>
      <c r="LIP49"/>
      <c r="LIQ49"/>
      <c r="LIR49"/>
      <c r="LIS49"/>
      <c r="LIT49"/>
      <c r="LIU49"/>
      <c r="LIV49"/>
      <c r="LIW49"/>
      <c r="LIX49"/>
      <c r="LIY49"/>
      <c r="LIZ49"/>
      <c r="LJA49"/>
      <c r="LJB49"/>
      <c r="LJC49"/>
      <c r="LJD49"/>
      <c r="LJE49"/>
      <c r="LJF49"/>
      <c r="LJG49"/>
      <c r="LJH49"/>
      <c r="LJI49"/>
      <c r="LJJ49"/>
      <c r="LJK49"/>
      <c r="LJL49"/>
      <c r="LJM49"/>
      <c r="LJN49"/>
      <c r="LJO49"/>
      <c r="LJP49"/>
      <c r="LJQ49"/>
      <c r="LJR49"/>
      <c r="LJS49"/>
      <c r="LJT49"/>
      <c r="LJU49"/>
      <c r="LJV49"/>
      <c r="LJW49"/>
      <c r="LJX49"/>
      <c r="LJY49"/>
      <c r="LJZ49"/>
      <c r="LKA49"/>
      <c r="LKB49"/>
      <c r="LKC49"/>
      <c r="LKD49"/>
      <c r="LKE49"/>
      <c r="LKF49"/>
      <c r="LKG49"/>
      <c r="LKH49"/>
      <c r="LKI49"/>
      <c r="LKJ49"/>
      <c r="LKK49"/>
      <c r="LKL49"/>
      <c r="LKM49"/>
      <c r="LKN49"/>
      <c r="LKO49"/>
      <c r="LKP49"/>
      <c r="LKQ49"/>
      <c r="LKR49"/>
      <c r="LKS49"/>
      <c r="LKT49"/>
      <c r="LKU49"/>
      <c r="LKV49"/>
      <c r="LKW49"/>
      <c r="LKX49"/>
      <c r="LKY49"/>
      <c r="LKZ49"/>
      <c r="LLA49"/>
      <c r="LLB49"/>
      <c r="LLC49"/>
      <c r="LLD49"/>
      <c r="LLE49"/>
      <c r="LLF49"/>
      <c r="LLG49"/>
      <c r="LLH49"/>
      <c r="LLI49"/>
      <c r="LLJ49"/>
      <c r="LLK49"/>
      <c r="LLL49"/>
      <c r="LLM49"/>
      <c r="LLN49"/>
      <c r="LLO49"/>
      <c r="LLP49"/>
      <c r="LLQ49"/>
      <c r="LLR49"/>
      <c r="LLS49"/>
      <c r="LLT49"/>
      <c r="LLU49"/>
      <c r="LLV49"/>
      <c r="LLW49"/>
      <c r="LLX49"/>
      <c r="LLY49"/>
      <c r="LLZ49"/>
      <c r="LMA49"/>
      <c r="LMB49"/>
      <c r="LMC49"/>
      <c r="LMD49"/>
      <c r="LME49"/>
      <c r="LMF49"/>
      <c r="LMG49"/>
      <c r="LMH49"/>
      <c r="LMI49"/>
      <c r="LMJ49"/>
      <c r="LMK49"/>
      <c r="LML49"/>
      <c r="LMM49"/>
      <c r="LMN49"/>
      <c r="LMO49"/>
      <c r="LMP49"/>
      <c r="LMQ49"/>
      <c r="LMR49"/>
      <c r="LMS49"/>
      <c r="LMT49"/>
      <c r="LMU49"/>
      <c r="LMV49"/>
      <c r="LMW49"/>
      <c r="LMX49"/>
      <c r="LMY49"/>
      <c r="LMZ49"/>
      <c r="LNA49"/>
      <c r="LNB49"/>
      <c r="LNC49"/>
      <c r="LND49"/>
      <c r="LNE49"/>
      <c r="LNF49"/>
      <c r="LNG49"/>
      <c r="LNH49"/>
      <c r="LNI49"/>
      <c r="LNJ49"/>
      <c r="LNK49"/>
      <c r="LNL49"/>
      <c r="LNM49"/>
      <c r="LNN49"/>
      <c r="LNO49"/>
      <c r="LNP49"/>
      <c r="LNQ49"/>
      <c r="LNR49"/>
      <c r="LNS49"/>
      <c r="LNT49"/>
      <c r="LNU49"/>
      <c r="LNV49"/>
      <c r="LNW49"/>
      <c r="LNX49"/>
      <c r="LNY49"/>
      <c r="LNZ49"/>
      <c r="LOA49"/>
      <c r="LOB49"/>
      <c r="LOC49"/>
      <c r="LOD49"/>
      <c r="LOE49"/>
      <c r="LOF49"/>
      <c r="LOG49"/>
      <c r="LOH49"/>
      <c r="LOI49"/>
      <c r="LOJ49"/>
      <c r="LOK49"/>
      <c r="LOL49"/>
      <c r="LOM49"/>
      <c r="LON49"/>
      <c r="LOO49"/>
      <c r="LOP49"/>
      <c r="LOQ49"/>
      <c r="LOR49"/>
      <c r="LOS49"/>
      <c r="LOT49"/>
      <c r="LOU49"/>
      <c r="LOV49"/>
      <c r="LOW49"/>
      <c r="LOX49"/>
      <c r="LOY49"/>
      <c r="LOZ49"/>
      <c r="LPA49"/>
      <c r="LPB49"/>
      <c r="LPC49"/>
      <c r="LPD49"/>
      <c r="LPE49"/>
      <c r="LPF49"/>
      <c r="LPG49"/>
      <c r="LPH49"/>
      <c r="LPI49"/>
      <c r="LPJ49"/>
      <c r="LPK49"/>
      <c r="LPL49"/>
      <c r="LPM49"/>
      <c r="LPN49"/>
      <c r="LPO49"/>
      <c r="LPP49"/>
      <c r="LPQ49"/>
      <c r="LPR49"/>
      <c r="LPS49"/>
      <c r="LPT49"/>
      <c r="LPU49"/>
      <c r="LPV49"/>
      <c r="LPW49"/>
      <c r="LPX49"/>
      <c r="LPY49"/>
      <c r="LPZ49"/>
      <c r="LQA49"/>
      <c r="LQB49"/>
      <c r="LQC49"/>
      <c r="LQD49"/>
      <c r="LQE49"/>
      <c r="LQF49"/>
      <c r="LQG49"/>
      <c r="LQH49"/>
      <c r="LQI49"/>
      <c r="LQJ49"/>
      <c r="LQK49"/>
      <c r="LQL49"/>
      <c r="LQM49"/>
      <c r="LQN49"/>
      <c r="LQO49"/>
      <c r="LQP49"/>
      <c r="LQQ49"/>
      <c r="LQR49"/>
      <c r="LQS49"/>
      <c r="LQT49"/>
      <c r="LQU49"/>
      <c r="LQV49"/>
      <c r="LQW49"/>
      <c r="LQX49"/>
      <c r="LQY49"/>
      <c r="LQZ49"/>
      <c r="LRA49"/>
      <c r="LRB49"/>
      <c r="LRC49"/>
      <c r="LRD49"/>
      <c r="LRE49"/>
      <c r="LRF49"/>
      <c r="LRG49"/>
      <c r="LRH49"/>
      <c r="LRI49"/>
      <c r="LRJ49"/>
      <c r="LRK49"/>
      <c r="LRL49"/>
      <c r="LRM49"/>
      <c r="LRN49"/>
      <c r="LRO49"/>
      <c r="LRP49"/>
      <c r="LRQ49"/>
      <c r="LRR49"/>
      <c r="LRS49"/>
      <c r="LRT49"/>
      <c r="LRU49"/>
      <c r="LRV49"/>
      <c r="LRW49"/>
      <c r="LRX49"/>
      <c r="LRY49"/>
      <c r="LRZ49"/>
      <c r="LSA49"/>
      <c r="LSB49"/>
      <c r="LSC49"/>
      <c r="LSD49"/>
      <c r="LSE49"/>
      <c r="LSF49"/>
      <c r="LSG49"/>
      <c r="LSH49"/>
      <c r="LSI49"/>
      <c r="LSJ49"/>
      <c r="LSK49"/>
      <c r="LSL49"/>
      <c r="LSM49"/>
      <c r="LSN49"/>
      <c r="LSO49"/>
      <c r="LSP49"/>
      <c r="LSQ49"/>
      <c r="LSR49"/>
      <c r="LSS49"/>
      <c r="LST49"/>
      <c r="LSU49"/>
      <c r="LSV49"/>
      <c r="LSW49"/>
      <c r="LSX49"/>
      <c r="LSY49"/>
      <c r="LSZ49"/>
      <c r="LTA49"/>
      <c r="LTB49"/>
      <c r="LTC49"/>
      <c r="LTD49"/>
      <c r="LTE49"/>
      <c r="LTF49"/>
      <c r="LTG49"/>
      <c r="LTH49"/>
      <c r="LTI49"/>
      <c r="LTJ49"/>
      <c r="LTK49"/>
      <c r="LTL49"/>
      <c r="LTM49"/>
      <c r="LTN49"/>
      <c r="LTO49"/>
      <c r="LTP49"/>
      <c r="LTQ49"/>
      <c r="LTR49"/>
      <c r="LTS49"/>
      <c r="LTT49"/>
      <c r="LTU49"/>
      <c r="LTV49"/>
      <c r="LTW49"/>
      <c r="LTX49"/>
      <c r="LTY49"/>
      <c r="LTZ49"/>
      <c r="LUA49"/>
      <c r="LUB49"/>
      <c r="LUC49"/>
      <c r="LUD49"/>
      <c r="LUE49"/>
      <c r="LUF49"/>
      <c r="LUG49"/>
      <c r="LUH49"/>
      <c r="LUI49"/>
      <c r="LUJ49"/>
      <c r="LUK49"/>
      <c r="LUL49"/>
      <c r="LUM49"/>
      <c r="LUN49"/>
      <c r="LUO49"/>
      <c r="LUP49"/>
      <c r="LUQ49"/>
      <c r="LUR49"/>
      <c r="LUS49"/>
      <c r="LUT49"/>
      <c r="LUU49"/>
      <c r="LUV49"/>
      <c r="LUW49"/>
      <c r="LUX49"/>
      <c r="LUY49"/>
      <c r="LUZ49"/>
      <c r="LVA49"/>
      <c r="LVB49"/>
      <c r="LVC49"/>
      <c r="LVD49"/>
      <c r="LVE49"/>
      <c r="LVF49"/>
      <c r="LVG49"/>
      <c r="LVH49"/>
      <c r="LVI49"/>
      <c r="LVJ49"/>
      <c r="LVK49"/>
      <c r="LVL49"/>
      <c r="LVM49"/>
      <c r="LVN49"/>
      <c r="LVO49"/>
      <c r="LVP49"/>
      <c r="LVQ49"/>
      <c r="LVR49"/>
      <c r="LVS49"/>
      <c r="LVT49"/>
      <c r="LVU49"/>
      <c r="LVV49"/>
      <c r="LVW49"/>
      <c r="LVX49"/>
      <c r="LVY49"/>
      <c r="LVZ49"/>
      <c r="LWA49"/>
      <c r="LWB49"/>
      <c r="LWC49"/>
      <c r="LWD49"/>
      <c r="LWE49"/>
      <c r="LWF49"/>
      <c r="LWG49"/>
      <c r="LWH49"/>
      <c r="LWI49"/>
      <c r="LWJ49"/>
      <c r="LWK49"/>
      <c r="LWL49"/>
      <c r="LWM49"/>
      <c r="LWN49"/>
      <c r="LWO49"/>
      <c r="LWP49"/>
      <c r="LWQ49"/>
      <c r="LWR49"/>
      <c r="LWS49"/>
      <c r="LWT49"/>
      <c r="LWU49"/>
      <c r="LWV49"/>
      <c r="LWW49"/>
      <c r="LWX49"/>
      <c r="LWY49"/>
      <c r="LWZ49"/>
      <c r="LXA49"/>
      <c r="LXB49"/>
      <c r="LXC49"/>
      <c r="LXD49"/>
      <c r="LXE49"/>
      <c r="LXF49"/>
      <c r="LXG49"/>
      <c r="LXH49"/>
      <c r="LXI49"/>
      <c r="LXJ49"/>
      <c r="LXK49"/>
      <c r="LXL49"/>
      <c r="LXM49"/>
      <c r="LXN49"/>
      <c r="LXO49"/>
      <c r="LXP49"/>
      <c r="LXQ49"/>
      <c r="LXR49"/>
      <c r="LXS49"/>
      <c r="LXT49"/>
      <c r="LXU49"/>
      <c r="LXV49"/>
      <c r="LXW49"/>
      <c r="LXX49"/>
      <c r="LXY49"/>
      <c r="LXZ49"/>
      <c r="LYA49"/>
      <c r="LYB49"/>
      <c r="LYC49"/>
      <c r="LYD49"/>
      <c r="LYE49"/>
      <c r="LYF49"/>
      <c r="LYG49"/>
      <c r="LYH49"/>
      <c r="LYI49"/>
      <c r="LYJ49"/>
      <c r="LYK49"/>
      <c r="LYL49"/>
      <c r="LYM49"/>
      <c r="LYN49"/>
      <c r="LYO49"/>
      <c r="LYP49"/>
      <c r="LYQ49"/>
      <c r="LYR49"/>
      <c r="LYS49"/>
      <c r="LYT49"/>
      <c r="LYU49"/>
      <c r="LYV49"/>
      <c r="LYW49"/>
      <c r="LYX49"/>
      <c r="LYY49"/>
      <c r="LYZ49"/>
      <c r="LZA49"/>
      <c r="LZB49"/>
      <c r="LZC49"/>
      <c r="LZD49"/>
      <c r="LZE49"/>
      <c r="LZF49"/>
      <c r="LZG49"/>
      <c r="LZH49"/>
      <c r="LZI49"/>
      <c r="LZJ49"/>
      <c r="LZK49"/>
      <c r="LZL49"/>
      <c r="LZM49"/>
      <c r="LZN49"/>
      <c r="LZO49"/>
      <c r="LZP49"/>
      <c r="LZQ49"/>
      <c r="LZR49"/>
      <c r="LZS49"/>
      <c r="LZT49"/>
      <c r="LZU49"/>
      <c r="LZV49"/>
      <c r="LZW49"/>
      <c r="LZX49"/>
      <c r="LZY49"/>
      <c r="LZZ49"/>
      <c r="MAA49"/>
      <c r="MAB49"/>
      <c r="MAC49"/>
      <c r="MAD49"/>
      <c r="MAE49"/>
      <c r="MAF49"/>
      <c r="MAG49"/>
      <c r="MAH49"/>
      <c r="MAI49"/>
      <c r="MAJ49"/>
      <c r="MAK49"/>
      <c r="MAL49"/>
      <c r="MAM49"/>
      <c r="MAN49"/>
      <c r="MAO49"/>
      <c r="MAP49"/>
      <c r="MAQ49"/>
      <c r="MAR49"/>
      <c r="MAS49"/>
      <c r="MAT49"/>
      <c r="MAU49"/>
      <c r="MAV49"/>
      <c r="MAW49"/>
      <c r="MAX49"/>
      <c r="MAY49"/>
      <c r="MAZ49"/>
      <c r="MBA49"/>
      <c r="MBB49"/>
      <c r="MBC49"/>
      <c r="MBD49"/>
      <c r="MBE49"/>
      <c r="MBF49"/>
      <c r="MBG49"/>
      <c r="MBH49"/>
      <c r="MBI49"/>
      <c r="MBJ49"/>
      <c r="MBK49"/>
      <c r="MBL49"/>
      <c r="MBM49"/>
      <c r="MBN49"/>
      <c r="MBO49"/>
      <c r="MBP49"/>
      <c r="MBQ49"/>
      <c r="MBR49"/>
      <c r="MBS49"/>
      <c r="MBT49"/>
      <c r="MBU49"/>
      <c r="MBV49"/>
      <c r="MBW49"/>
      <c r="MBX49"/>
      <c r="MBY49"/>
      <c r="MBZ49"/>
      <c r="MCA49"/>
      <c r="MCB49"/>
      <c r="MCC49"/>
      <c r="MCD49"/>
      <c r="MCE49"/>
      <c r="MCF49"/>
      <c r="MCG49"/>
      <c r="MCH49"/>
      <c r="MCI49"/>
      <c r="MCJ49"/>
      <c r="MCK49"/>
      <c r="MCL49"/>
      <c r="MCM49"/>
      <c r="MCN49"/>
      <c r="MCO49"/>
      <c r="MCP49"/>
      <c r="MCQ49"/>
      <c r="MCR49"/>
      <c r="MCS49"/>
      <c r="MCT49"/>
      <c r="MCU49"/>
      <c r="MCV49"/>
      <c r="MCW49"/>
      <c r="MCX49"/>
      <c r="MCY49"/>
      <c r="MCZ49"/>
      <c r="MDA49"/>
      <c r="MDB49"/>
      <c r="MDC49"/>
      <c r="MDD49"/>
      <c r="MDE49"/>
      <c r="MDF49"/>
      <c r="MDG49"/>
      <c r="MDH49"/>
      <c r="MDI49"/>
      <c r="MDJ49"/>
      <c r="MDK49"/>
      <c r="MDL49"/>
      <c r="MDM49"/>
      <c r="MDN49"/>
      <c r="MDO49"/>
      <c r="MDP49"/>
      <c r="MDQ49"/>
      <c r="MDR49"/>
      <c r="MDS49"/>
      <c r="MDT49"/>
      <c r="MDU49"/>
      <c r="MDV49"/>
      <c r="MDW49"/>
      <c r="MDX49"/>
      <c r="MDY49"/>
      <c r="MDZ49"/>
      <c r="MEA49"/>
      <c r="MEB49"/>
      <c r="MEC49"/>
      <c r="MED49"/>
      <c r="MEE49"/>
      <c r="MEF49"/>
      <c r="MEG49"/>
      <c r="MEH49"/>
      <c r="MEI49"/>
      <c r="MEJ49"/>
      <c r="MEK49"/>
      <c r="MEL49"/>
      <c r="MEM49"/>
      <c r="MEN49"/>
      <c r="MEO49"/>
      <c r="MEP49"/>
      <c r="MEQ49"/>
      <c r="MER49"/>
      <c r="MES49"/>
      <c r="MET49"/>
      <c r="MEU49"/>
      <c r="MEV49"/>
      <c r="MEW49"/>
      <c r="MEX49"/>
      <c r="MEY49"/>
      <c r="MEZ49"/>
      <c r="MFA49"/>
      <c r="MFB49"/>
      <c r="MFC49"/>
      <c r="MFD49"/>
      <c r="MFE49"/>
      <c r="MFF49"/>
      <c r="MFG49"/>
      <c r="MFH49"/>
      <c r="MFI49"/>
      <c r="MFJ49"/>
      <c r="MFK49"/>
      <c r="MFL49"/>
      <c r="MFM49"/>
      <c r="MFN49"/>
      <c r="MFO49"/>
      <c r="MFP49"/>
      <c r="MFQ49"/>
      <c r="MFR49"/>
      <c r="MFS49"/>
      <c r="MFT49"/>
      <c r="MFU49"/>
      <c r="MFV49"/>
      <c r="MFW49"/>
      <c r="MFX49"/>
      <c r="MFY49"/>
      <c r="MFZ49"/>
      <c r="MGA49"/>
      <c r="MGB49"/>
      <c r="MGC49"/>
      <c r="MGD49"/>
      <c r="MGE49"/>
      <c r="MGF49"/>
      <c r="MGG49"/>
      <c r="MGH49"/>
      <c r="MGI49"/>
      <c r="MGJ49"/>
      <c r="MGK49"/>
      <c r="MGL49"/>
      <c r="MGM49"/>
      <c r="MGN49"/>
      <c r="MGO49"/>
      <c r="MGP49"/>
      <c r="MGQ49"/>
      <c r="MGR49"/>
      <c r="MGS49"/>
      <c r="MGT49"/>
      <c r="MGU49"/>
      <c r="MGV49"/>
      <c r="MGW49"/>
      <c r="MGX49"/>
      <c r="MGY49"/>
      <c r="MGZ49"/>
      <c r="MHA49"/>
      <c r="MHB49"/>
      <c r="MHC49"/>
      <c r="MHD49"/>
      <c r="MHE49"/>
      <c r="MHF49"/>
      <c r="MHG49"/>
      <c r="MHH49"/>
      <c r="MHI49"/>
      <c r="MHJ49"/>
      <c r="MHK49"/>
      <c r="MHL49"/>
      <c r="MHM49"/>
      <c r="MHN49"/>
      <c r="MHO49"/>
      <c r="MHP49"/>
      <c r="MHQ49"/>
      <c r="MHR49"/>
      <c r="MHS49"/>
      <c r="MHT49"/>
      <c r="MHU49"/>
      <c r="MHV49"/>
      <c r="MHW49"/>
      <c r="MHX49"/>
      <c r="MHY49"/>
      <c r="MHZ49"/>
      <c r="MIA49"/>
      <c r="MIB49"/>
      <c r="MIC49"/>
      <c r="MID49"/>
      <c r="MIE49"/>
      <c r="MIF49"/>
      <c r="MIG49"/>
      <c r="MIH49"/>
      <c r="MII49"/>
      <c r="MIJ49"/>
      <c r="MIK49"/>
      <c r="MIL49"/>
      <c r="MIM49"/>
      <c r="MIN49"/>
      <c r="MIO49"/>
      <c r="MIP49"/>
      <c r="MIQ49"/>
      <c r="MIR49"/>
      <c r="MIS49"/>
      <c r="MIT49"/>
      <c r="MIU49"/>
      <c r="MIV49"/>
      <c r="MIW49"/>
      <c r="MIX49"/>
      <c r="MIY49"/>
      <c r="MIZ49"/>
      <c r="MJA49"/>
      <c r="MJB49"/>
      <c r="MJC49"/>
      <c r="MJD49"/>
      <c r="MJE49"/>
      <c r="MJF49"/>
      <c r="MJG49"/>
      <c r="MJH49"/>
      <c r="MJI49"/>
      <c r="MJJ49"/>
      <c r="MJK49"/>
      <c r="MJL49"/>
      <c r="MJM49"/>
      <c r="MJN49"/>
      <c r="MJO49"/>
      <c r="MJP49"/>
      <c r="MJQ49"/>
      <c r="MJR49"/>
      <c r="MJS49"/>
      <c r="MJT49"/>
      <c r="MJU49"/>
      <c r="MJV49"/>
      <c r="MJW49"/>
      <c r="MJX49"/>
      <c r="MJY49"/>
      <c r="MJZ49"/>
      <c r="MKA49"/>
      <c r="MKB49"/>
      <c r="MKC49"/>
      <c r="MKD49"/>
      <c r="MKE49"/>
      <c r="MKF49"/>
      <c r="MKG49"/>
      <c r="MKH49"/>
      <c r="MKI49"/>
      <c r="MKJ49"/>
      <c r="MKK49"/>
      <c r="MKL49"/>
      <c r="MKM49"/>
      <c r="MKN49"/>
      <c r="MKO49"/>
      <c r="MKP49"/>
      <c r="MKQ49"/>
      <c r="MKR49"/>
      <c r="MKS49"/>
      <c r="MKT49"/>
      <c r="MKU49"/>
      <c r="MKV49"/>
      <c r="MKW49"/>
      <c r="MKX49"/>
      <c r="MKY49"/>
      <c r="MKZ49"/>
      <c r="MLA49"/>
      <c r="MLB49"/>
      <c r="MLC49"/>
      <c r="MLD49"/>
      <c r="MLE49"/>
      <c r="MLF49"/>
      <c r="MLG49"/>
      <c r="MLH49"/>
      <c r="MLI49"/>
      <c r="MLJ49"/>
      <c r="MLK49"/>
      <c r="MLL49"/>
      <c r="MLM49"/>
      <c r="MLN49"/>
      <c r="MLO49"/>
      <c r="MLP49"/>
      <c r="MLQ49"/>
      <c r="MLR49"/>
      <c r="MLS49"/>
      <c r="MLT49"/>
      <c r="MLU49"/>
      <c r="MLV49"/>
      <c r="MLW49"/>
      <c r="MLX49"/>
      <c r="MLY49"/>
      <c r="MLZ49"/>
      <c r="MMA49"/>
      <c r="MMB49"/>
      <c r="MMC49"/>
      <c r="MMD49"/>
      <c r="MME49"/>
      <c r="MMF49"/>
      <c r="MMG49"/>
      <c r="MMH49"/>
      <c r="MMI49"/>
      <c r="MMJ49"/>
      <c r="MMK49"/>
      <c r="MML49"/>
      <c r="MMM49"/>
      <c r="MMN49"/>
      <c r="MMO49"/>
      <c r="MMP49"/>
      <c r="MMQ49"/>
      <c r="MMR49"/>
      <c r="MMS49"/>
      <c r="MMT49"/>
      <c r="MMU49"/>
      <c r="MMV49"/>
      <c r="MMW49"/>
      <c r="MMX49"/>
      <c r="MMY49"/>
      <c r="MMZ49"/>
      <c r="MNA49"/>
      <c r="MNB49"/>
      <c r="MNC49"/>
      <c r="MND49"/>
      <c r="MNE49"/>
      <c r="MNF49"/>
      <c r="MNG49"/>
      <c r="MNH49"/>
      <c r="MNI49"/>
      <c r="MNJ49"/>
      <c r="MNK49"/>
      <c r="MNL49"/>
      <c r="MNM49"/>
      <c r="MNN49"/>
      <c r="MNO49"/>
      <c r="MNP49"/>
      <c r="MNQ49"/>
      <c r="MNR49"/>
      <c r="MNS49"/>
      <c r="MNT49"/>
      <c r="MNU49"/>
      <c r="MNV49"/>
      <c r="MNW49"/>
      <c r="MNX49"/>
      <c r="MNY49"/>
      <c r="MNZ49"/>
      <c r="MOA49"/>
      <c r="MOB49"/>
      <c r="MOC49"/>
      <c r="MOD49"/>
      <c r="MOE49"/>
      <c r="MOF49"/>
      <c r="MOG49"/>
      <c r="MOH49"/>
      <c r="MOI49"/>
      <c r="MOJ49"/>
      <c r="MOK49"/>
      <c r="MOL49"/>
      <c r="MOM49"/>
      <c r="MON49"/>
      <c r="MOO49"/>
      <c r="MOP49"/>
      <c r="MOQ49"/>
      <c r="MOR49"/>
      <c r="MOS49"/>
      <c r="MOT49"/>
      <c r="MOU49"/>
      <c r="MOV49"/>
      <c r="MOW49"/>
      <c r="MOX49"/>
      <c r="MOY49"/>
      <c r="MOZ49"/>
      <c r="MPA49"/>
      <c r="MPB49"/>
      <c r="MPC49"/>
      <c r="MPD49"/>
      <c r="MPE49"/>
      <c r="MPF49"/>
      <c r="MPG49"/>
      <c r="MPH49"/>
      <c r="MPI49"/>
      <c r="MPJ49"/>
      <c r="MPK49"/>
      <c r="MPL49"/>
      <c r="MPM49"/>
      <c r="MPN49"/>
      <c r="MPO49"/>
      <c r="MPP49"/>
      <c r="MPQ49"/>
      <c r="MPR49"/>
      <c r="MPS49"/>
      <c r="MPT49"/>
      <c r="MPU49"/>
      <c r="MPV49"/>
      <c r="MPW49"/>
      <c r="MPX49"/>
      <c r="MPY49"/>
      <c r="MPZ49"/>
      <c r="MQA49"/>
      <c r="MQB49"/>
      <c r="MQC49"/>
      <c r="MQD49"/>
      <c r="MQE49"/>
      <c r="MQF49"/>
      <c r="MQG49"/>
      <c r="MQH49"/>
      <c r="MQI49"/>
      <c r="MQJ49"/>
      <c r="MQK49"/>
      <c r="MQL49"/>
      <c r="MQM49"/>
      <c r="MQN49"/>
      <c r="MQO49"/>
      <c r="MQP49"/>
      <c r="MQQ49"/>
      <c r="MQR49"/>
      <c r="MQS49"/>
      <c r="MQT49"/>
      <c r="MQU49"/>
      <c r="MQV49"/>
      <c r="MQW49"/>
      <c r="MQX49"/>
      <c r="MQY49"/>
      <c r="MQZ49"/>
      <c r="MRA49"/>
      <c r="MRB49"/>
      <c r="MRC49"/>
      <c r="MRD49"/>
      <c r="MRE49"/>
      <c r="MRF49"/>
      <c r="MRG49"/>
      <c r="MRH49"/>
      <c r="MRI49"/>
      <c r="MRJ49"/>
      <c r="MRK49"/>
      <c r="MRL49"/>
      <c r="MRM49"/>
      <c r="MRN49"/>
      <c r="MRO49"/>
      <c r="MRP49"/>
      <c r="MRQ49"/>
      <c r="MRR49"/>
      <c r="MRS49"/>
      <c r="MRT49"/>
      <c r="MRU49"/>
      <c r="MRV49"/>
      <c r="MRW49"/>
      <c r="MRX49"/>
      <c r="MRY49"/>
      <c r="MRZ49"/>
      <c r="MSA49"/>
      <c r="MSB49"/>
      <c r="MSC49"/>
      <c r="MSD49"/>
      <c r="MSE49"/>
      <c r="MSF49"/>
      <c r="MSG49"/>
      <c r="MSH49"/>
      <c r="MSI49"/>
      <c r="MSJ49"/>
      <c r="MSK49"/>
      <c r="MSL49"/>
      <c r="MSM49"/>
      <c r="MSN49"/>
      <c r="MSO49"/>
      <c r="MSP49"/>
      <c r="MSQ49"/>
      <c r="MSR49"/>
      <c r="MSS49"/>
      <c r="MST49"/>
      <c r="MSU49"/>
      <c r="MSV49"/>
      <c r="MSW49"/>
      <c r="MSX49"/>
      <c r="MSY49"/>
      <c r="MSZ49"/>
      <c r="MTA49"/>
      <c r="MTB49"/>
      <c r="MTC49"/>
      <c r="MTD49"/>
      <c r="MTE49"/>
      <c r="MTF49"/>
      <c r="MTG49"/>
      <c r="MTH49"/>
      <c r="MTI49"/>
      <c r="MTJ49"/>
      <c r="MTK49"/>
      <c r="MTL49"/>
      <c r="MTM49"/>
      <c r="MTN49"/>
      <c r="MTO49"/>
      <c r="MTP49"/>
      <c r="MTQ49"/>
      <c r="MTR49"/>
      <c r="MTS49"/>
      <c r="MTT49"/>
      <c r="MTU49"/>
      <c r="MTV49"/>
      <c r="MTW49"/>
      <c r="MTX49"/>
      <c r="MTY49"/>
      <c r="MTZ49"/>
      <c r="MUA49"/>
      <c r="MUB49"/>
      <c r="MUC49"/>
      <c r="MUD49"/>
      <c r="MUE49"/>
      <c r="MUF49"/>
      <c r="MUG49"/>
      <c r="MUH49"/>
      <c r="MUI49"/>
      <c r="MUJ49"/>
      <c r="MUK49"/>
      <c r="MUL49"/>
      <c r="MUM49"/>
      <c r="MUN49"/>
      <c r="MUO49"/>
      <c r="MUP49"/>
      <c r="MUQ49"/>
      <c r="MUR49"/>
      <c r="MUS49"/>
      <c r="MUT49"/>
      <c r="MUU49"/>
      <c r="MUV49"/>
      <c r="MUW49"/>
      <c r="MUX49"/>
      <c r="MUY49"/>
      <c r="MUZ49"/>
      <c r="MVA49"/>
      <c r="MVB49"/>
      <c r="MVC49"/>
      <c r="MVD49"/>
      <c r="MVE49"/>
      <c r="MVF49"/>
      <c r="MVG49"/>
      <c r="MVH49"/>
      <c r="MVI49"/>
      <c r="MVJ49"/>
      <c r="MVK49"/>
      <c r="MVL49"/>
      <c r="MVM49"/>
      <c r="MVN49"/>
      <c r="MVO49"/>
      <c r="MVP49"/>
      <c r="MVQ49"/>
      <c r="MVR49"/>
      <c r="MVS49"/>
      <c r="MVT49"/>
      <c r="MVU49"/>
      <c r="MVV49"/>
      <c r="MVW49"/>
      <c r="MVX49"/>
      <c r="MVY49"/>
      <c r="MVZ49"/>
      <c r="MWA49"/>
      <c r="MWB49"/>
      <c r="MWC49"/>
      <c r="MWD49"/>
      <c r="MWE49"/>
      <c r="MWF49"/>
      <c r="MWG49"/>
      <c r="MWH49"/>
      <c r="MWI49"/>
      <c r="MWJ49"/>
      <c r="MWK49"/>
      <c r="MWL49"/>
      <c r="MWM49"/>
      <c r="MWN49"/>
      <c r="MWO49"/>
      <c r="MWP49"/>
      <c r="MWQ49"/>
      <c r="MWR49"/>
      <c r="MWS49"/>
      <c r="MWT49"/>
      <c r="MWU49"/>
      <c r="MWV49"/>
      <c r="MWW49"/>
      <c r="MWX49"/>
      <c r="MWY49"/>
      <c r="MWZ49"/>
      <c r="MXA49"/>
      <c r="MXB49"/>
      <c r="MXC49"/>
      <c r="MXD49"/>
      <c r="MXE49"/>
      <c r="MXF49"/>
      <c r="MXG49"/>
      <c r="MXH49"/>
      <c r="MXI49"/>
      <c r="MXJ49"/>
      <c r="MXK49"/>
      <c r="MXL49"/>
      <c r="MXM49"/>
      <c r="MXN49"/>
      <c r="MXO49"/>
      <c r="MXP49"/>
      <c r="MXQ49"/>
      <c r="MXR49"/>
      <c r="MXS49"/>
      <c r="MXT49"/>
      <c r="MXU49"/>
      <c r="MXV49"/>
      <c r="MXW49"/>
      <c r="MXX49"/>
      <c r="MXY49"/>
      <c r="MXZ49"/>
      <c r="MYA49"/>
      <c r="MYB49"/>
      <c r="MYC49"/>
      <c r="MYD49"/>
      <c r="MYE49"/>
      <c r="MYF49"/>
      <c r="MYG49"/>
      <c r="MYH49"/>
      <c r="MYI49"/>
      <c r="MYJ49"/>
      <c r="MYK49"/>
      <c r="MYL49"/>
      <c r="MYM49"/>
      <c r="MYN49"/>
      <c r="MYO49"/>
      <c r="MYP49"/>
      <c r="MYQ49"/>
      <c r="MYR49"/>
      <c r="MYS49"/>
      <c r="MYT49"/>
      <c r="MYU49"/>
      <c r="MYV49"/>
      <c r="MYW49"/>
      <c r="MYX49"/>
      <c r="MYY49"/>
      <c r="MYZ49"/>
      <c r="MZA49"/>
      <c r="MZB49"/>
      <c r="MZC49"/>
      <c r="MZD49"/>
      <c r="MZE49"/>
      <c r="MZF49"/>
      <c r="MZG49"/>
      <c r="MZH49"/>
      <c r="MZI49"/>
      <c r="MZJ49"/>
      <c r="MZK49"/>
      <c r="MZL49"/>
      <c r="MZM49"/>
      <c r="MZN49"/>
      <c r="MZO49"/>
      <c r="MZP49"/>
      <c r="MZQ49"/>
      <c r="MZR49"/>
      <c r="MZS49"/>
      <c r="MZT49"/>
      <c r="MZU49"/>
      <c r="MZV49"/>
      <c r="MZW49"/>
      <c r="MZX49"/>
      <c r="MZY49"/>
      <c r="MZZ49"/>
      <c r="NAA49"/>
      <c r="NAB49"/>
      <c r="NAC49"/>
      <c r="NAD49"/>
      <c r="NAE49"/>
      <c r="NAF49"/>
      <c r="NAG49"/>
      <c r="NAH49"/>
      <c r="NAI49"/>
      <c r="NAJ49"/>
      <c r="NAK49"/>
      <c r="NAL49"/>
      <c r="NAM49"/>
      <c r="NAN49"/>
      <c r="NAO49"/>
      <c r="NAP49"/>
      <c r="NAQ49"/>
      <c r="NAR49"/>
      <c r="NAS49"/>
      <c r="NAT49"/>
      <c r="NAU49"/>
      <c r="NAV49"/>
      <c r="NAW49"/>
      <c r="NAX49"/>
      <c r="NAY49"/>
      <c r="NAZ49"/>
      <c r="NBA49"/>
      <c r="NBB49"/>
      <c r="NBC49"/>
      <c r="NBD49"/>
      <c r="NBE49"/>
      <c r="NBF49"/>
      <c r="NBG49"/>
      <c r="NBH49"/>
      <c r="NBI49"/>
      <c r="NBJ49"/>
      <c r="NBK49"/>
      <c r="NBL49"/>
      <c r="NBM49"/>
      <c r="NBN49"/>
      <c r="NBO49"/>
      <c r="NBP49"/>
      <c r="NBQ49"/>
      <c r="NBR49"/>
      <c r="NBS49"/>
      <c r="NBT49"/>
      <c r="NBU49"/>
      <c r="NBV49"/>
      <c r="NBW49"/>
      <c r="NBX49"/>
      <c r="NBY49"/>
      <c r="NBZ49"/>
      <c r="NCA49"/>
      <c r="NCB49"/>
      <c r="NCC49"/>
      <c r="NCD49"/>
      <c r="NCE49"/>
      <c r="NCF49"/>
      <c r="NCG49"/>
      <c r="NCH49"/>
      <c r="NCI49"/>
      <c r="NCJ49"/>
      <c r="NCK49"/>
      <c r="NCL49"/>
      <c r="NCM49"/>
      <c r="NCN49"/>
      <c r="NCO49"/>
      <c r="NCP49"/>
      <c r="NCQ49"/>
      <c r="NCR49"/>
      <c r="NCS49"/>
      <c r="NCT49"/>
      <c r="NCU49"/>
      <c r="NCV49"/>
      <c r="NCW49"/>
      <c r="NCX49"/>
      <c r="NCY49"/>
      <c r="NCZ49"/>
      <c r="NDA49"/>
      <c r="NDB49"/>
      <c r="NDC49"/>
      <c r="NDD49"/>
      <c r="NDE49"/>
      <c r="NDF49"/>
      <c r="NDG49"/>
      <c r="NDH49"/>
      <c r="NDI49"/>
      <c r="NDJ49"/>
      <c r="NDK49"/>
      <c r="NDL49"/>
      <c r="NDM49"/>
      <c r="NDN49"/>
      <c r="NDO49"/>
      <c r="NDP49"/>
      <c r="NDQ49"/>
      <c r="NDR49"/>
      <c r="NDS49"/>
      <c r="NDT49"/>
      <c r="NDU49"/>
      <c r="NDV49"/>
      <c r="NDW49"/>
      <c r="NDX49"/>
      <c r="NDY49"/>
      <c r="NDZ49"/>
      <c r="NEA49"/>
      <c r="NEB49"/>
      <c r="NEC49"/>
      <c r="NED49"/>
      <c r="NEE49"/>
      <c r="NEF49"/>
      <c r="NEG49"/>
      <c r="NEH49"/>
      <c r="NEI49"/>
      <c r="NEJ49"/>
      <c r="NEK49"/>
      <c r="NEL49"/>
      <c r="NEM49"/>
      <c r="NEN49"/>
      <c r="NEO49"/>
      <c r="NEP49"/>
      <c r="NEQ49"/>
      <c r="NER49"/>
      <c r="NES49"/>
      <c r="NET49"/>
      <c r="NEU49"/>
      <c r="NEV49"/>
      <c r="NEW49"/>
      <c r="NEX49"/>
      <c r="NEY49"/>
      <c r="NEZ49"/>
      <c r="NFA49"/>
      <c r="NFB49"/>
      <c r="NFC49"/>
      <c r="NFD49"/>
      <c r="NFE49"/>
      <c r="NFF49"/>
      <c r="NFG49"/>
      <c r="NFH49"/>
      <c r="NFI49"/>
      <c r="NFJ49"/>
      <c r="NFK49"/>
      <c r="NFL49"/>
      <c r="NFM49"/>
      <c r="NFN49"/>
      <c r="NFO49"/>
      <c r="NFP49"/>
      <c r="NFQ49"/>
      <c r="NFR49"/>
      <c r="NFS49"/>
      <c r="NFT49"/>
      <c r="NFU49"/>
      <c r="NFV49"/>
      <c r="NFW49"/>
      <c r="NFX49"/>
      <c r="NFY49"/>
      <c r="NFZ49"/>
      <c r="NGA49"/>
      <c r="NGB49"/>
      <c r="NGC49"/>
      <c r="NGD49"/>
      <c r="NGE49"/>
      <c r="NGF49"/>
      <c r="NGG49"/>
      <c r="NGH49"/>
      <c r="NGI49"/>
      <c r="NGJ49"/>
      <c r="NGK49"/>
      <c r="NGL49"/>
      <c r="NGM49"/>
      <c r="NGN49"/>
      <c r="NGO49"/>
      <c r="NGP49"/>
      <c r="NGQ49"/>
      <c r="NGR49"/>
      <c r="NGS49"/>
      <c r="NGT49"/>
      <c r="NGU49"/>
      <c r="NGV49"/>
      <c r="NGW49"/>
      <c r="NGX49"/>
      <c r="NGY49"/>
      <c r="NGZ49"/>
      <c r="NHA49"/>
      <c r="NHB49"/>
      <c r="NHC49"/>
      <c r="NHD49"/>
      <c r="NHE49"/>
      <c r="NHF49"/>
      <c r="NHG49"/>
      <c r="NHH49"/>
      <c r="NHI49"/>
      <c r="NHJ49"/>
      <c r="NHK49"/>
      <c r="NHL49"/>
      <c r="NHM49"/>
      <c r="NHN49"/>
      <c r="NHO49"/>
      <c r="NHP49"/>
      <c r="NHQ49"/>
      <c r="NHR49"/>
      <c r="NHS49"/>
      <c r="NHT49"/>
      <c r="NHU49"/>
      <c r="NHV49"/>
      <c r="NHW49"/>
      <c r="NHX49"/>
      <c r="NHY49"/>
      <c r="NHZ49"/>
      <c r="NIA49"/>
      <c r="NIB49"/>
      <c r="NIC49"/>
      <c r="NID49"/>
      <c r="NIE49"/>
      <c r="NIF49"/>
      <c r="NIG49"/>
      <c r="NIH49"/>
      <c r="NII49"/>
      <c r="NIJ49"/>
      <c r="NIK49"/>
      <c r="NIL49"/>
      <c r="NIM49"/>
      <c r="NIN49"/>
      <c r="NIO49"/>
      <c r="NIP49"/>
      <c r="NIQ49"/>
      <c r="NIR49"/>
      <c r="NIS49"/>
      <c r="NIT49"/>
      <c r="NIU49"/>
      <c r="NIV49"/>
      <c r="NIW49"/>
      <c r="NIX49"/>
      <c r="NIY49"/>
      <c r="NIZ49"/>
      <c r="NJA49"/>
      <c r="NJB49"/>
      <c r="NJC49"/>
      <c r="NJD49"/>
      <c r="NJE49"/>
      <c r="NJF49"/>
      <c r="NJG49"/>
      <c r="NJH49"/>
      <c r="NJI49"/>
      <c r="NJJ49"/>
      <c r="NJK49"/>
      <c r="NJL49"/>
      <c r="NJM49"/>
      <c r="NJN49"/>
      <c r="NJO49"/>
      <c r="NJP49"/>
      <c r="NJQ49"/>
      <c r="NJR49"/>
      <c r="NJS49"/>
      <c r="NJT49"/>
      <c r="NJU49"/>
      <c r="NJV49"/>
      <c r="NJW49"/>
      <c r="NJX49"/>
      <c r="NJY49"/>
      <c r="NJZ49"/>
      <c r="NKA49"/>
      <c r="NKB49"/>
      <c r="NKC49"/>
      <c r="NKD49"/>
      <c r="NKE49"/>
      <c r="NKF49"/>
      <c r="NKG49"/>
      <c r="NKH49"/>
      <c r="NKI49"/>
      <c r="NKJ49"/>
      <c r="NKK49"/>
      <c r="NKL49"/>
      <c r="NKM49"/>
      <c r="NKN49"/>
      <c r="NKO49"/>
      <c r="NKP49"/>
      <c r="NKQ49"/>
      <c r="NKR49"/>
      <c r="NKS49"/>
      <c r="NKT49"/>
      <c r="NKU49"/>
      <c r="NKV49"/>
      <c r="NKW49"/>
      <c r="NKX49"/>
      <c r="NKY49"/>
      <c r="NKZ49"/>
      <c r="NLA49"/>
      <c r="NLB49"/>
      <c r="NLC49"/>
      <c r="NLD49"/>
      <c r="NLE49"/>
      <c r="NLF49"/>
      <c r="NLG49"/>
      <c r="NLH49"/>
      <c r="NLI49"/>
      <c r="NLJ49"/>
      <c r="NLK49"/>
      <c r="NLL49"/>
      <c r="NLM49"/>
      <c r="NLN49"/>
      <c r="NLO49"/>
      <c r="NLP49"/>
      <c r="NLQ49"/>
      <c r="NLR49"/>
      <c r="NLS49"/>
      <c r="NLT49"/>
      <c r="NLU49"/>
      <c r="NLV49"/>
      <c r="NLW49"/>
      <c r="NLX49"/>
      <c r="NLY49"/>
      <c r="NLZ49"/>
      <c r="NMA49"/>
      <c r="NMB49"/>
      <c r="NMC49"/>
      <c r="NMD49"/>
      <c r="NME49"/>
      <c r="NMF49"/>
      <c r="NMG49"/>
      <c r="NMH49"/>
      <c r="NMI49"/>
      <c r="NMJ49"/>
      <c r="NMK49"/>
      <c r="NML49"/>
      <c r="NMM49"/>
      <c r="NMN49"/>
      <c r="NMO49"/>
      <c r="NMP49"/>
      <c r="NMQ49"/>
      <c r="NMR49"/>
      <c r="NMS49"/>
      <c r="NMT49"/>
      <c r="NMU49"/>
      <c r="NMV49"/>
      <c r="NMW49"/>
      <c r="NMX49"/>
      <c r="NMY49"/>
      <c r="NMZ49"/>
      <c r="NNA49"/>
      <c r="NNB49"/>
      <c r="NNC49"/>
      <c r="NND49"/>
      <c r="NNE49"/>
      <c r="NNF49"/>
      <c r="NNG49"/>
      <c r="NNH49"/>
      <c r="NNI49"/>
      <c r="NNJ49"/>
      <c r="NNK49"/>
      <c r="NNL49"/>
      <c r="NNM49"/>
      <c r="NNN49"/>
      <c r="NNO49"/>
      <c r="NNP49"/>
      <c r="NNQ49"/>
      <c r="NNR49"/>
      <c r="NNS49"/>
      <c r="NNT49"/>
      <c r="NNU49"/>
      <c r="NNV49"/>
      <c r="NNW49"/>
      <c r="NNX49"/>
      <c r="NNY49"/>
      <c r="NNZ49"/>
      <c r="NOA49"/>
      <c r="NOB49"/>
      <c r="NOC49"/>
      <c r="NOD49"/>
      <c r="NOE49"/>
      <c r="NOF49"/>
      <c r="NOG49"/>
      <c r="NOH49"/>
      <c r="NOI49"/>
      <c r="NOJ49"/>
      <c r="NOK49"/>
      <c r="NOL49"/>
      <c r="NOM49"/>
      <c r="NON49"/>
      <c r="NOO49"/>
      <c r="NOP49"/>
      <c r="NOQ49"/>
      <c r="NOR49"/>
      <c r="NOS49"/>
      <c r="NOT49"/>
      <c r="NOU49"/>
      <c r="NOV49"/>
      <c r="NOW49"/>
      <c r="NOX49"/>
      <c r="NOY49"/>
      <c r="NOZ49"/>
      <c r="NPA49"/>
      <c r="NPB49"/>
      <c r="NPC49"/>
      <c r="NPD49"/>
      <c r="NPE49"/>
      <c r="NPF49"/>
      <c r="NPG49"/>
      <c r="NPH49"/>
      <c r="NPI49"/>
      <c r="NPJ49"/>
      <c r="NPK49"/>
      <c r="NPL49"/>
      <c r="NPM49"/>
      <c r="NPN49"/>
      <c r="NPO49"/>
      <c r="NPP49"/>
      <c r="NPQ49"/>
      <c r="NPR49"/>
      <c r="NPS49"/>
      <c r="NPT49"/>
      <c r="NPU49"/>
      <c r="NPV49"/>
      <c r="NPW49"/>
      <c r="NPX49"/>
      <c r="NPY49"/>
      <c r="NPZ49"/>
      <c r="NQA49"/>
      <c r="NQB49"/>
      <c r="NQC49"/>
      <c r="NQD49"/>
      <c r="NQE49"/>
      <c r="NQF49"/>
      <c r="NQG49"/>
      <c r="NQH49"/>
      <c r="NQI49"/>
      <c r="NQJ49"/>
      <c r="NQK49"/>
      <c r="NQL49"/>
      <c r="NQM49"/>
      <c r="NQN49"/>
      <c r="NQO49"/>
      <c r="NQP49"/>
      <c r="NQQ49"/>
      <c r="NQR49"/>
      <c r="NQS49"/>
      <c r="NQT49"/>
      <c r="NQU49"/>
      <c r="NQV49"/>
      <c r="NQW49"/>
      <c r="NQX49"/>
      <c r="NQY49"/>
      <c r="NQZ49"/>
      <c r="NRA49"/>
      <c r="NRB49"/>
      <c r="NRC49"/>
      <c r="NRD49"/>
      <c r="NRE49"/>
      <c r="NRF49"/>
      <c r="NRG49"/>
      <c r="NRH49"/>
      <c r="NRI49"/>
      <c r="NRJ49"/>
      <c r="NRK49"/>
      <c r="NRL49"/>
      <c r="NRM49"/>
      <c r="NRN49"/>
      <c r="NRO49"/>
      <c r="NRP49"/>
      <c r="NRQ49"/>
      <c r="NRR49"/>
      <c r="NRS49"/>
      <c r="NRT49"/>
      <c r="NRU49"/>
      <c r="NRV49"/>
      <c r="NRW49"/>
      <c r="NRX49"/>
      <c r="NRY49"/>
      <c r="NRZ49"/>
      <c r="NSA49"/>
      <c r="NSB49"/>
      <c r="NSC49"/>
      <c r="NSD49"/>
      <c r="NSE49"/>
      <c r="NSF49"/>
      <c r="NSG49"/>
      <c r="NSH49"/>
      <c r="NSI49"/>
      <c r="NSJ49"/>
      <c r="NSK49"/>
      <c r="NSL49"/>
      <c r="NSM49"/>
      <c r="NSN49"/>
      <c r="NSO49"/>
      <c r="NSP49"/>
      <c r="NSQ49"/>
      <c r="NSR49"/>
      <c r="NSS49"/>
      <c r="NST49"/>
      <c r="NSU49"/>
      <c r="NSV49"/>
      <c r="NSW49"/>
      <c r="NSX49"/>
      <c r="NSY49"/>
      <c r="NSZ49"/>
      <c r="NTA49"/>
      <c r="NTB49"/>
      <c r="NTC49"/>
      <c r="NTD49"/>
      <c r="NTE49"/>
      <c r="NTF49"/>
      <c r="NTG49"/>
      <c r="NTH49"/>
      <c r="NTI49"/>
      <c r="NTJ49"/>
      <c r="NTK49"/>
      <c r="NTL49"/>
      <c r="NTM49"/>
      <c r="NTN49"/>
      <c r="NTO49"/>
      <c r="NTP49"/>
      <c r="NTQ49"/>
      <c r="NTR49"/>
      <c r="NTS49"/>
      <c r="NTT49"/>
      <c r="NTU49"/>
      <c r="NTV49"/>
      <c r="NTW49"/>
      <c r="NTX49"/>
      <c r="NTY49"/>
      <c r="NTZ49"/>
      <c r="NUA49"/>
      <c r="NUB49"/>
      <c r="NUC49"/>
      <c r="NUD49"/>
      <c r="NUE49"/>
      <c r="NUF49"/>
      <c r="NUG49"/>
      <c r="NUH49"/>
      <c r="NUI49"/>
      <c r="NUJ49"/>
      <c r="NUK49"/>
      <c r="NUL49"/>
      <c r="NUM49"/>
      <c r="NUN49"/>
      <c r="NUO49"/>
      <c r="NUP49"/>
      <c r="NUQ49"/>
      <c r="NUR49"/>
      <c r="NUS49"/>
      <c r="NUT49"/>
      <c r="NUU49"/>
      <c r="NUV49"/>
      <c r="NUW49"/>
      <c r="NUX49"/>
      <c r="NUY49"/>
      <c r="NUZ49"/>
      <c r="NVA49"/>
      <c r="NVB49"/>
      <c r="NVC49"/>
      <c r="NVD49"/>
      <c r="NVE49"/>
      <c r="NVF49"/>
      <c r="NVG49"/>
      <c r="NVH49"/>
      <c r="NVI49"/>
      <c r="NVJ49"/>
      <c r="NVK49"/>
      <c r="NVL49"/>
      <c r="NVM49"/>
      <c r="NVN49"/>
      <c r="NVO49"/>
      <c r="NVP49"/>
      <c r="NVQ49"/>
      <c r="NVR49"/>
      <c r="NVS49"/>
      <c r="NVT49"/>
      <c r="NVU49"/>
      <c r="NVV49"/>
      <c r="NVW49"/>
      <c r="NVX49"/>
      <c r="NVY49"/>
      <c r="NVZ49"/>
      <c r="NWA49"/>
      <c r="NWB49"/>
      <c r="NWC49"/>
      <c r="NWD49"/>
      <c r="NWE49"/>
      <c r="NWF49"/>
      <c r="NWG49"/>
      <c r="NWH49"/>
      <c r="NWI49"/>
      <c r="NWJ49"/>
      <c r="NWK49"/>
      <c r="NWL49"/>
      <c r="NWM49"/>
      <c r="NWN49"/>
      <c r="NWO49"/>
      <c r="NWP49"/>
      <c r="NWQ49"/>
      <c r="NWR49"/>
      <c r="NWS49"/>
      <c r="NWT49"/>
      <c r="NWU49"/>
      <c r="NWV49"/>
      <c r="NWW49"/>
      <c r="NWX49"/>
      <c r="NWY49"/>
      <c r="NWZ49"/>
      <c r="NXA49"/>
      <c r="NXB49"/>
      <c r="NXC49"/>
      <c r="NXD49"/>
      <c r="NXE49"/>
      <c r="NXF49"/>
      <c r="NXG49"/>
      <c r="NXH49"/>
      <c r="NXI49"/>
      <c r="NXJ49"/>
      <c r="NXK49"/>
      <c r="NXL49"/>
      <c r="NXM49"/>
      <c r="NXN49"/>
      <c r="NXO49"/>
      <c r="NXP49"/>
      <c r="NXQ49"/>
      <c r="NXR49"/>
      <c r="NXS49"/>
      <c r="NXT49"/>
      <c r="NXU49"/>
      <c r="NXV49"/>
      <c r="NXW49"/>
      <c r="NXX49"/>
      <c r="NXY49"/>
      <c r="NXZ49"/>
      <c r="NYA49"/>
      <c r="NYB49"/>
      <c r="NYC49"/>
      <c r="NYD49"/>
      <c r="NYE49"/>
      <c r="NYF49"/>
      <c r="NYG49"/>
      <c r="NYH49"/>
      <c r="NYI49"/>
      <c r="NYJ49"/>
      <c r="NYK49"/>
      <c r="NYL49"/>
      <c r="NYM49"/>
      <c r="NYN49"/>
      <c r="NYO49"/>
      <c r="NYP49"/>
      <c r="NYQ49"/>
      <c r="NYR49"/>
      <c r="NYS49"/>
      <c r="NYT49"/>
      <c r="NYU49"/>
      <c r="NYV49"/>
      <c r="NYW49"/>
      <c r="NYX49"/>
      <c r="NYY49"/>
      <c r="NYZ49"/>
      <c r="NZA49"/>
      <c r="NZB49"/>
      <c r="NZC49"/>
      <c r="NZD49"/>
      <c r="NZE49"/>
      <c r="NZF49"/>
      <c r="NZG49"/>
      <c r="NZH49"/>
      <c r="NZI49"/>
      <c r="NZJ49"/>
      <c r="NZK49"/>
      <c r="NZL49"/>
      <c r="NZM49"/>
      <c r="NZN49"/>
      <c r="NZO49"/>
      <c r="NZP49"/>
      <c r="NZQ49"/>
      <c r="NZR49"/>
      <c r="NZS49"/>
      <c r="NZT49"/>
      <c r="NZU49"/>
      <c r="NZV49"/>
      <c r="NZW49"/>
      <c r="NZX49"/>
      <c r="NZY49"/>
      <c r="NZZ49"/>
      <c r="OAA49"/>
      <c r="OAB49"/>
      <c r="OAC49"/>
      <c r="OAD49"/>
      <c r="OAE49"/>
      <c r="OAF49"/>
      <c r="OAG49"/>
      <c r="OAH49"/>
      <c r="OAI49"/>
      <c r="OAJ49"/>
      <c r="OAK49"/>
      <c r="OAL49"/>
      <c r="OAM49"/>
      <c r="OAN49"/>
      <c r="OAO49"/>
      <c r="OAP49"/>
      <c r="OAQ49"/>
      <c r="OAR49"/>
      <c r="OAS49"/>
      <c r="OAT49"/>
      <c r="OAU49"/>
      <c r="OAV49"/>
      <c r="OAW49"/>
      <c r="OAX49"/>
      <c r="OAY49"/>
      <c r="OAZ49"/>
      <c r="OBA49"/>
      <c r="OBB49"/>
      <c r="OBC49"/>
      <c r="OBD49"/>
      <c r="OBE49"/>
      <c r="OBF49"/>
      <c r="OBG49"/>
      <c r="OBH49"/>
      <c r="OBI49"/>
      <c r="OBJ49"/>
      <c r="OBK49"/>
      <c r="OBL49"/>
      <c r="OBM49"/>
      <c r="OBN49"/>
      <c r="OBO49"/>
      <c r="OBP49"/>
      <c r="OBQ49"/>
      <c r="OBR49"/>
      <c r="OBS49"/>
      <c r="OBT49"/>
      <c r="OBU49"/>
      <c r="OBV49"/>
      <c r="OBW49"/>
      <c r="OBX49"/>
      <c r="OBY49"/>
      <c r="OBZ49"/>
      <c r="OCA49"/>
      <c r="OCB49"/>
      <c r="OCC49"/>
      <c r="OCD49"/>
      <c r="OCE49"/>
      <c r="OCF49"/>
      <c r="OCG49"/>
      <c r="OCH49"/>
      <c r="OCI49"/>
      <c r="OCJ49"/>
      <c r="OCK49"/>
      <c r="OCL49"/>
      <c r="OCM49"/>
      <c r="OCN49"/>
      <c r="OCO49"/>
      <c r="OCP49"/>
      <c r="OCQ49"/>
      <c r="OCR49"/>
      <c r="OCS49"/>
      <c r="OCT49"/>
      <c r="OCU49"/>
      <c r="OCV49"/>
      <c r="OCW49"/>
      <c r="OCX49"/>
      <c r="OCY49"/>
      <c r="OCZ49"/>
      <c r="ODA49"/>
      <c r="ODB49"/>
      <c r="ODC49"/>
      <c r="ODD49"/>
      <c r="ODE49"/>
      <c r="ODF49"/>
      <c r="ODG49"/>
      <c r="ODH49"/>
      <c r="ODI49"/>
      <c r="ODJ49"/>
      <c r="ODK49"/>
      <c r="ODL49"/>
      <c r="ODM49"/>
      <c r="ODN49"/>
      <c r="ODO49"/>
      <c r="ODP49"/>
      <c r="ODQ49"/>
      <c r="ODR49"/>
      <c r="ODS49"/>
      <c r="ODT49"/>
      <c r="ODU49"/>
      <c r="ODV49"/>
      <c r="ODW49"/>
      <c r="ODX49"/>
      <c r="ODY49"/>
      <c r="ODZ49"/>
      <c r="OEA49"/>
      <c r="OEB49"/>
      <c r="OEC49"/>
      <c r="OED49"/>
      <c r="OEE49"/>
      <c r="OEF49"/>
      <c r="OEG49"/>
      <c r="OEH49"/>
      <c r="OEI49"/>
      <c r="OEJ49"/>
      <c r="OEK49"/>
      <c r="OEL49"/>
      <c r="OEM49"/>
      <c r="OEN49"/>
      <c r="OEO49"/>
      <c r="OEP49"/>
      <c r="OEQ49"/>
      <c r="OER49"/>
      <c r="OES49"/>
      <c r="OET49"/>
      <c r="OEU49"/>
      <c r="OEV49"/>
      <c r="OEW49"/>
      <c r="OEX49"/>
      <c r="OEY49"/>
      <c r="OEZ49"/>
      <c r="OFA49"/>
      <c r="OFB49"/>
      <c r="OFC49"/>
      <c r="OFD49"/>
      <c r="OFE49"/>
      <c r="OFF49"/>
      <c r="OFG49"/>
      <c r="OFH49"/>
      <c r="OFI49"/>
      <c r="OFJ49"/>
      <c r="OFK49"/>
      <c r="OFL49"/>
      <c r="OFM49"/>
      <c r="OFN49"/>
      <c r="OFO49"/>
      <c r="OFP49"/>
      <c r="OFQ49"/>
      <c r="OFR49"/>
      <c r="OFS49"/>
      <c r="OFT49"/>
      <c r="OFU49"/>
      <c r="OFV49"/>
      <c r="OFW49"/>
      <c r="OFX49"/>
      <c r="OFY49"/>
      <c r="OFZ49"/>
      <c r="OGA49"/>
      <c r="OGB49"/>
      <c r="OGC49"/>
      <c r="OGD49"/>
      <c r="OGE49"/>
      <c r="OGF49"/>
      <c r="OGG49"/>
      <c r="OGH49"/>
      <c r="OGI49"/>
      <c r="OGJ49"/>
      <c r="OGK49"/>
      <c r="OGL49"/>
      <c r="OGM49"/>
      <c r="OGN49"/>
      <c r="OGO49"/>
      <c r="OGP49"/>
      <c r="OGQ49"/>
      <c r="OGR49"/>
      <c r="OGS49"/>
      <c r="OGT49"/>
      <c r="OGU49"/>
      <c r="OGV49"/>
      <c r="OGW49"/>
      <c r="OGX49"/>
      <c r="OGY49"/>
      <c r="OGZ49"/>
      <c r="OHA49"/>
      <c r="OHB49"/>
      <c r="OHC49"/>
      <c r="OHD49"/>
      <c r="OHE49"/>
      <c r="OHF49"/>
      <c r="OHG49"/>
      <c r="OHH49"/>
      <c r="OHI49"/>
      <c r="OHJ49"/>
      <c r="OHK49"/>
      <c r="OHL49"/>
      <c r="OHM49"/>
      <c r="OHN49"/>
      <c r="OHO49"/>
      <c r="OHP49"/>
      <c r="OHQ49"/>
      <c r="OHR49"/>
      <c r="OHS49"/>
      <c r="OHT49"/>
      <c r="OHU49"/>
      <c r="OHV49"/>
      <c r="OHW49"/>
      <c r="OHX49"/>
      <c r="OHY49"/>
      <c r="OHZ49"/>
      <c r="OIA49"/>
      <c r="OIB49"/>
      <c r="OIC49"/>
      <c r="OID49"/>
      <c r="OIE49"/>
      <c r="OIF49"/>
      <c r="OIG49"/>
      <c r="OIH49"/>
      <c r="OII49"/>
      <c r="OIJ49"/>
      <c r="OIK49"/>
      <c r="OIL49"/>
      <c r="OIM49"/>
      <c r="OIN49"/>
      <c r="OIO49"/>
      <c r="OIP49"/>
      <c r="OIQ49"/>
      <c r="OIR49"/>
      <c r="OIS49"/>
      <c r="OIT49"/>
      <c r="OIU49"/>
      <c r="OIV49"/>
      <c r="OIW49"/>
      <c r="OIX49"/>
      <c r="OIY49"/>
      <c r="OIZ49"/>
      <c r="OJA49"/>
      <c r="OJB49"/>
      <c r="OJC49"/>
      <c r="OJD49"/>
      <c r="OJE49"/>
      <c r="OJF49"/>
      <c r="OJG49"/>
      <c r="OJH49"/>
      <c r="OJI49"/>
      <c r="OJJ49"/>
      <c r="OJK49"/>
      <c r="OJL49"/>
      <c r="OJM49"/>
      <c r="OJN49"/>
      <c r="OJO49"/>
      <c r="OJP49"/>
      <c r="OJQ49"/>
      <c r="OJR49"/>
      <c r="OJS49"/>
      <c r="OJT49"/>
      <c r="OJU49"/>
      <c r="OJV49"/>
      <c r="OJW49"/>
      <c r="OJX49"/>
      <c r="OJY49"/>
      <c r="OJZ49"/>
      <c r="OKA49"/>
      <c r="OKB49"/>
      <c r="OKC49"/>
      <c r="OKD49"/>
      <c r="OKE49"/>
      <c r="OKF49"/>
      <c r="OKG49"/>
      <c r="OKH49"/>
      <c r="OKI49"/>
      <c r="OKJ49"/>
      <c r="OKK49"/>
      <c r="OKL49"/>
      <c r="OKM49"/>
      <c r="OKN49"/>
      <c r="OKO49"/>
      <c r="OKP49"/>
      <c r="OKQ49"/>
      <c r="OKR49"/>
      <c r="OKS49"/>
      <c r="OKT49"/>
      <c r="OKU49"/>
      <c r="OKV49"/>
      <c r="OKW49"/>
      <c r="OKX49"/>
      <c r="OKY49"/>
      <c r="OKZ49"/>
      <c r="OLA49"/>
      <c r="OLB49"/>
      <c r="OLC49"/>
      <c r="OLD49"/>
      <c r="OLE49"/>
      <c r="OLF49"/>
      <c r="OLG49"/>
      <c r="OLH49"/>
      <c r="OLI49"/>
      <c r="OLJ49"/>
      <c r="OLK49"/>
      <c r="OLL49"/>
      <c r="OLM49"/>
      <c r="OLN49"/>
      <c r="OLO49"/>
      <c r="OLP49"/>
      <c r="OLQ49"/>
      <c r="OLR49"/>
      <c r="OLS49"/>
      <c r="OLT49"/>
      <c r="OLU49"/>
      <c r="OLV49"/>
      <c r="OLW49"/>
      <c r="OLX49"/>
      <c r="OLY49"/>
      <c r="OLZ49"/>
      <c r="OMA49"/>
      <c r="OMB49"/>
      <c r="OMC49"/>
      <c r="OMD49"/>
      <c r="OME49"/>
      <c r="OMF49"/>
      <c r="OMG49"/>
      <c r="OMH49"/>
      <c r="OMI49"/>
      <c r="OMJ49"/>
      <c r="OMK49"/>
      <c r="OML49"/>
      <c r="OMM49"/>
      <c r="OMN49"/>
      <c r="OMO49"/>
      <c r="OMP49"/>
      <c r="OMQ49"/>
      <c r="OMR49"/>
      <c r="OMS49"/>
      <c r="OMT49"/>
      <c r="OMU49"/>
      <c r="OMV49"/>
      <c r="OMW49"/>
      <c r="OMX49"/>
      <c r="OMY49"/>
      <c r="OMZ49"/>
      <c r="ONA49"/>
      <c r="ONB49"/>
      <c r="ONC49"/>
      <c r="OND49"/>
      <c r="ONE49"/>
      <c r="ONF49"/>
      <c r="ONG49"/>
      <c r="ONH49"/>
      <c r="ONI49"/>
      <c r="ONJ49"/>
      <c r="ONK49"/>
      <c r="ONL49"/>
      <c r="ONM49"/>
      <c r="ONN49"/>
      <c r="ONO49"/>
      <c r="ONP49"/>
      <c r="ONQ49"/>
      <c r="ONR49"/>
      <c r="ONS49"/>
      <c r="ONT49"/>
      <c r="ONU49"/>
      <c r="ONV49"/>
      <c r="ONW49"/>
      <c r="ONX49"/>
      <c r="ONY49"/>
      <c r="ONZ49"/>
      <c r="OOA49"/>
      <c r="OOB49"/>
      <c r="OOC49"/>
      <c r="OOD49"/>
      <c r="OOE49"/>
      <c r="OOF49"/>
      <c r="OOG49"/>
      <c r="OOH49"/>
      <c r="OOI49"/>
      <c r="OOJ49"/>
      <c r="OOK49"/>
      <c r="OOL49"/>
      <c r="OOM49"/>
      <c r="OON49"/>
      <c r="OOO49"/>
      <c r="OOP49"/>
      <c r="OOQ49"/>
      <c r="OOR49"/>
      <c r="OOS49"/>
      <c r="OOT49"/>
      <c r="OOU49"/>
      <c r="OOV49"/>
      <c r="OOW49"/>
      <c r="OOX49"/>
      <c r="OOY49"/>
      <c r="OOZ49"/>
      <c r="OPA49"/>
      <c r="OPB49"/>
      <c r="OPC49"/>
      <c r="OPD49"/>
      <c r="OPE49"/>
      <c r="OPF49"/>
      <c r="OPG49"/>
      <c r="OPH49"/>
      <c r="OPI49"/>
      <c r="OPJ49"/>
      <c r="OPK49"/>
      <c r="OPL49"/>
      <c r="OPM49"/>
      <c r="OPN49"/>
      <c r="OPO49"/>
      <c r="OPP49"/>
      <c r="OPQ49"/>
      <c r="OPR49"/>
      <c r="OPS49"/>
      <c r="OPT49"/>
      <c r="OPU49"/>
      <c r="OPV49"/>
      <c r="OPW49"/>
      <c r="OPX49"/>
      <c r="OPY49"/>
      <c r="OPZ49"/>
      <c r="OQA49"/>
      <c r="OQB49"/>
      <c r="OQC49"/>
      <c r="OQD49"/>
      <c r="OQE49"/>
      <c r="OQF49"/>
      <c r="OQG49"/>
      <c r="OQH49"/>
      <c r="OQI49"/>
      <c r="OQJ49"/>
      <c r="OQK49"/>
      <c r="OQL49"/>
      <c r="OQM49"/>
      <c r="OQN49"/>
      <c r="OQO49"/>
      <c r="OQP49"/>
      <c r="OQQ49"/>
      <c r="OQR49"/>
      <c r="OQS49"/>
      <c r="OQT49"/>
      <c r="OQU49"/>
      <c r="OQV49"/>
      <c r="OQW49"/>
      <c r="OQX49"/>
      <c r="OQY49"/>
      <c r="OQZ49"/>
      <c r="ORA49"/>
      <c r="ORB49"/>
      <c r="ORC49"/>
      <c r="ORD49"/>
      <c r="ORE49"/>
      <c r="ORF49"/>
      <c r="ORG49"/>
      <c r="ORH49"/>
      <c r="ORI49"/>
      <c r="ORJ49"/>
      <c r="ORK49"/>
      <c r="ORL49"/>
      <c r="ORM49"/>
      <c r="ORN49"/>
      <c r="ORO49"/>
      <c r="ORP49"/>
      <c r="ORQ49"/>
      <c r="ORR49"/>
      <c r="ORS49"/>
      <c r="ORT49"/>
      <c r="ORU49"/>
      <c r="ORV49"/>
      <c r="ORW49"/>
      <c r="ORX49"/>
      <c r="ORY49"/>
      <c r="ORZ49"/>
      <c r="OSA49"/>
      <c r="OSB49"/>
      <c r="OSC49"/>
      <c r="OSD49"/>
      <c r="OSE49"/>
      <c r="OSF49"/>
      <c r="OSG49"/>
      <c r="OSH49"/>
      <c r="OSI49"/>
      <c r="OSJ49"/>
      <c r="OSK49"/>
      <c r="OSL49"/>
      <c r="OSM49"/>
      <c r="OSN49"/>
      <c r="OSO49"/>
      <c r="OSP49"/>
      <c r="OSQ49"/>
      <c r="OSR49"/>
      <c r="OSS49"/>
      <c r="OST49"/>
      <c r="OSU49"/>
      <c r="OSV49"/>
      <c r="OSW49"/>
      <c r="OSX49"/>
      <c r="OSY49"/>
      <c r="OSZ49"/>
      <c r="OTA49"/>
      <c r="OTB49"/>
      <c r="OTC49"/>
      <c r="OTD49"/>
      <c r="OTE49"/>
      <c r="OTF49"/>
      <c r="OTG49"/>
      <c r="OTH49"/>
      <c r="OTI49"/>
      <c r="OTJ49"/>
      <c r="OTK49"/>
      <c r="OTL49"/>
      <c r="OTM49"/>
      <c r="OTN49"/>
      <c r="OTO49"/>
      <c r="OTP49"/>
      <c r="OTQ49"/>
      <c r="OTR49"/>
      <c r="OTS49"/>
      <c r="OTT49"/>
      <c r="OTU49"/>
      <c r="OTV49"/>
      <c r="OTW49"/>
      <c r="OTX49"/>
      <c r="OTY49"/>
      <c r="OTZ49"/>
      <c r="OUA49"/>
      <c r="OUB49"/>
      <c r="OUC49"/>
      <c r="OUD49"/>
      <c r="OUE49"/>
      <c r="OUF49"/>
      <c r="OUG49"/>
      <c r="OUH49"/>
      <c r="OUI49"/>
      <c r="OUJ49"/>
      <c r="OUK49"/>
      <c r="OUL49"/>
      <c r="OUM49"/>
      <c r="OUN49"/>
      <c r="OUO49"/>
      <c r="OUP49"/>
      <c r="OUQ49"/>
      <c r="OUR49"/>
      <c r="OUS49"/>
      <c r="OUT49"/>
      <c r="OUU49"/>
      <c r="OUV49"/>
      <c r="OUW49"/>
      <c r="OUX49"/>
      <c r="OUY49"/>
      <c r="OUZ49"/>
      <c r="OVA49"/>
      <c r="OVB49"/>
      <c r="OVC49"/>
      <c r="OVD49"/>
      <c r="OVE49"/>
      <c r="OVF49"/>
      <c r="OVG49"/>
      <c r="OVH49"/>
      <c r="OVI49"/>
      <c r="OVJ49"/>
      <c r="OVK49"/>
      <c r="OVL49"/>
      <c r="OVM49"/>
      <c r="OVN49"/>
      <c r="OVO49"/>
      <c r="OVP49"/>
      <c r="OVQ49"/>
      <c r="OVR49"/>
      <c r="OVS49"/>
      <c r="OVT49"/>
      <c r="OVU49"/>
      <c r="OVV49"/>
      <c r="OVW49"/>
      <c r="OVX49"/>
      <c r="OVY49"/>
      <c r="OVZ49"/>
      <c r="OWA49"/>
      <c r="OWB49"/>
      <c r="OWC49"/>
      <c r="OWD49"/>
      <c r="OWE49"/>
      <c r="OWF49"/>
      <c r="OWG49"/>
      <c r="OWH49"/>
      <c r="OWI49"/>
      <c r="OWJ49"/>
      <c r="OWK49"/>
      <c r="OWL49"/>
      <c r="OWM49"/>
      <c r="OWN49"/>
      <c r="OWO49"/>
      <c r="OWP49"/>
      <c r="OWQ49"/>
      <c r="OWR49"/>
      <c r="OWS49"/>
      <c r="OWT49"/>
      <c r="OWU49"/>
      <c r="OWV49"/>
      <c r="OWW49"/>
      <c r="OWX49"/>
      <c r="OWY49"/>
      <c r="OWZ49"/>
      <c r="OXA49"/>
      <c r="OXB49"/>
      <c r="OXC49"/>
      <c r="OXD49"/>
      <c r="OXE49"/>
      <c r="OXF49"/>
      <c r="OXG49"/>
      <c r="OXH49"/>
      <c r="OXI49"/>
      <c r="OXJ49"/>
      <c r="OXK49"/>
      <c r="OXL49"/>
      <c r="OXM49"/>
      <c r="OXN49"/>
      <c r="OXO49"/>
      <c r="OXP49"/>
      <c r="OXQ49"/>
      <c r="OXR49"/>
      <c r="OXS49"/>
      <c r="OXT49"/>
      <c r="OXU49"/>
      <c r="OXV49"/>
      <c r="OXW49"/>
      <c r="OXX49"/>
      <c r="OXY49"/>
      <c r="OXZ49"/>
      <c r="OYA49"/>
      <c r="OYB49"/>
      <c r="OYC49"/>
      <c r="OYD49"/>
      <c r="OYE49"/>
      <c r="OYF49"/>
      <c r="OYG49"/>
      <c r="OYH49"/>
      <c r="OYI49"/>
      <c r="OYJ49"/>
      <c r="OYK49"/>
      <c r="OYL49"/>
      <c r="OYM49"/>
      <c r="OYN49"/>
      <c r="OYO49"/>
      <c r="OYP49"/>
      <c r="OYQ49"/>
      <c r="OYR49"/>
      <c r="OYS49"/>
      <c r="OYT49"/>
      <c r="OYU49"/>
      <c r="OYV49"/>
      <c r="OYW49"/>
      <c r="OYX49"/>
      <c r="OYY49"/>
      <c r="OYZ49"/>
      <c r="OZA49"/>
      <c r="OZB49"/>
      <c r="OZC49"/>
      <c r="OZD49"/>
      <c r="OZE49"/>
      <c r="OZF49"/>
      <c r="OZG49"/>
      <c r="OZH49"/>
      <c r="OZI49"/>
      <c r="OZJ49"/>
      <c r="OZK49"/>
      <c r="OZL49"/>
      <c r="OZM49"/>
      <c r="OZN49"/>
      <c r="OZO49"/>
      <c r="OZP49"/>
      <c r="OZQ49"/>
      <c r="OZR49"/>
      <c r="OZS49"/>
      <c r="OZT49"/>
      <c r="OZU49"/>
      <c r="OZV49"/>
      <c r="OZW49"/>
      <c r="OZX49"/>
      <c r="OZY49"/>
      <c r="OZZ49"/>
      <c r="PAA49"/>
      <c r="PAB49"/>
      <c r="PAC49"/>
      <c r="PAD49"/>
      <c r="PAE49"/>
      <c r="PAF49"/>
      <c r="PAG49"/>
      <c r="PAH49"/>
      <c r="PAI49"/>
      <c r="PAJ49"/>
      <c r="PAK49"/>
      <c r="PAL49"/>
      <c r="PAM49"/>
      <c r="PAN49"/>
      <c r="PAO49"/>
      <c r="PAP49"/>
      <c r="PAQ49"/>
      <c r="PAR49"/>
      <c r="PAS49"/>
      <c r="PAT49"/>
      <c r="PAU49"/>
      <c r="PAV49"/>
      <c r="PAW49"/>
      <c r="PAX49"/>
      <c r="PAY49"/>
      <c r="PAZ49"/>
      <c r="PBA49"/>
      <c r="PBB49"/>
      <c r="PBC49"/>
      <c r="PBD49"/>
      <c r="PBE49"/>
      <c r="PBF49"/>
      <c r="PBG49"/>
      <c r="PBH49"/>
      <c r="PBI49"/>
      <c r="PBJ49"/>
      <c r="PBK49"/>
      <c r="PBL49"/>
      <c r="PBM49"/>
      <c r="PBN49"/>
      <c r="PBO49"/>
      <c r="PBP49"/>
      <c r="PBQ49"/>
      <c r="PBR49"/>
      <c r="PBS49"/>
      <c r="PBT49"/>
      <c r="PBU49"/>
      <c r="PBV49"/>
      <c r="PBW49"/>
      <c r="PBX49"/>
      <c r="PBY49"/>
      <c r="PBZ49"/>
      <c r="PCA49"/>
      <c r="PCB49"/>
      <c r="PCC49"/>
      <c r="PCD49"/>
      <c r="PCE49"/>
      <c r="PCF49"/>
      <c r="PCG49"/>
      <c r="PCH49"/>
      <c r="PCI49"/>
      <c r="PCJ49"/>
      <c r="PCK49"/>
      <c r="PCL49"/>
      <c r="PCM49"/>
      <c r="PCN49"/>
      <c r="PCO49"/>
      <c r="PCP49"/>
      <c r="PCQ49"/>
      <c r="PCR49"/>
      <c r="PCS49"/>
      <c r="PCT49"/>
      <c r="PCU49"/>
      <c r="PCV49"/>
      <c r="PCW49"/>
      <c r="PCX49"/>
      <c r="PCY49"/>
      <c r="PCZ49"/>
      <c r="PDA49"/>
      <c r="PDB49"/>
      <c r="PDC49"/>
      <c r="PDD49"/>
      <c r="PDE49"/>
      <c r="PDF49"/>
      <c r="PDG49"/>
      <c r="PDH49"/>
      <c r="PDI49"/>
      <c r="PDJ49"/>
      <c r="PDK49"/>
      <c r="PDL49"/>
      <c r="PDM49"/>
      <c r="PDN49"/>
      <c r="PDO49"/>
      <c r="PDP49"/>
      <c r="PDQ49"/>
      <c r="PDR49"/>
      <c r="PDS49"/>
      <c r="PDT49"/>
      <c r="PDU49"/>
      <c r="PDV49"/>
      <c r="PDW49"/>
      <c r="PDX49"/>
      <c r="PDY49"/>
      <c r="PDZ49"/>
      <c r="PEA49"/>
      <c r="PEB49"/>
      <c r="PEC49"/>
      <c r="PED49"/>
      <c r="PEE49"/>
      <c r="PEF49"/>
      <c r="PEG49"/>
      <c r="PEH49"/>
      <c r="PEI49"/>
      <c r="PEJ49"/>
      <c r="PEK49"/>
      <c r="PEL49"/>
      <c r="PEM49"/>
      <c r="PEN49"/>
      <c r="PEO49"/>
      <c r="PEP49"/>
      <c r="PEQ49"/>
      <c r="PER49"/>
      <c r="PES49"/>
      <c r="PET49"/>
      <c r="PEU49"/>
      <c r="PEV49"/>
      <c r="PEW49"/>
      <c r="PEX49"/>
      <c r="PEY49"/>
      <c r="PEZ49"/>
      <c r="PFA49"/>
      <c r="PFB49"/>
      <c r="PFC49"/>
      <c r="PFD49"/>
      <c r="PFE49"/>
      <c r="PFF49"/>
      <c r="PFG49"/>
      <c r="PFH49"/>
      <c r="PFI49"/>
      <c r="PFJ49"/>
      <c r="PFK49"/>
      <c r="PFL49"/>
      <c r="PFM49"/>
      <c r="PFN49"/>
      <c r="PFO49"/>
      <c r="PFP49"/>
      <c r="PFQ49"/>
      <c r="PFR49"/>
      <c r="PFS49"/>
      <c r="PFT49"/>
      <c r="PFU49"/>
      <c r="PFV49"/>
      <c r="PFW49"/>
      <c r="PFX49"/>
      <c r="PFY49"/>
      <c r="PFZ49"/>
      <c r="PGA49"/>
      <c r="PGB49"/>
      <c r="PGC49"/>
      <c r="PGD49"/>
      <c r="PGE49"/>
      <c r="PGF49"/>
      <c r="PGG49"/>
      <c r="PGH49"/>
      <c r="PGI49"/>
      <c r="PGJ49"/>
      <c r="PGK49"/>
      <c r="PGL49"/>
      <c r="PGM49"/>
      <c r="PGN49"/>
      <c r="PGO49"/>
      <c r="PGP49"/>
      <c r="PGQ49"/>
      <c r="PGR49"/>
      <c r="PGS49"/>
      <c r="PGT49"/>
      <c r="PGU49"/>
      <c r="PGV49"/>
      <c r="PGW49"/>
      <c r="PGX49"/>
      <c r="PGY49"/>
      <c r="PGZ49"/>
      <c r="PHA49"/>
      <c r="PHB49"/>
      <c r="PHC49"/>
      <c r="PHD49"/>
      <c r="PHE49"/>
      <c r="PHF49"/>
      <c r="PHG49"/>
      <c r="PHH49"/>
      <c r="PHI49"/>
      <c r="PHJ49"/>
      <c r="PHK49"/>
      <c r="PHL49"/>
      <c r="PHM49"/>
      <c r="PHN49"/>
      <c r="PHO49"/>
      <c r="PHP49"/>
      <c r="PHQ49"/>
      <c r="PHR49"/>
      <c r="PHS49"/>
      <c r="PHT49"/>
      <c r="PHU49"/>
      <c r="PHV49"/>
      <c r="PHW49"/>
      <c r="PHX49"/>
      <c r="PHY49"/>
      <c r="PHZ49"/>
      <c r="PIA49"/>
      <c r="PIB49"/>
      <c r="PIC49"/>
      <c r="PID49"/>
      <c r="PIE49"/>
      <c r="PIF49"/>
      <c r="PIG49"/>
      <c r="PIH49"/>
      <c r="PII49"/>
      <c r="PIJ49"/>
      <c r="PIK49"/>
      <c r="PIL49"/>
      <c r="PIM49"/>
      <c r="PIN49"/>
      <c r="PIO49"/>
      <c r="PIP49"/>
      <c r="PIQ49"/>
      <c r="PIR49"/>
      <c r="PIS49"/>
      <c r="PIT49"/>
      <c r="PIU49"/>
      <c r="PIV49"/>
      <c r="PIW49"/>
      <c r="PIX49"/>
      <c r="PIY49"/>
      <c r="PIZ49"/>
      <c r="PJA49"/>
      <c r="PJB49"/>
      <c r="PJC49"/>
      <c r="PJD49"/>
      <c r="PJE49"/>
      <c r="PJF49"/>
      <c r="PJG49"/>
      <c r="PJH49"/>
      <c r="PJI49"/>
      <c r="PJJ49"/>
      <c r="PJK49"/>
      <c r="PJL49"/>
      <c r="PJM49"/>
      <c r="PJN49"/>
      <c r="PJO49"/>
      <c r="PJP49"/>
      <c r="PJQ49"/>
      <c r="PJR49"/>
      <c r="PJS49"/>
      <c r="PJT49"/>
      <c r="PJU49"/>
      <c r="PJV49"/>
      <c r="PJW49"/>
      <c r="PJX49"/>
      <c r="PJY49"/>
      <c r="PJZ49"/>
      <c r="PKA49"/>
      <c r="PKB49"/>
      <c r="PKC49"/>
      <c r="PKD49"/>
      <c r="PKE49"/>
      <c r="PKF49"/>
      <c r="PKG49"/>
      <c r="PKH49"/>
      <c r="PKI49"/>
      <c r="PKJ49"/>
      <c r="PKK49"/>
      <c r="PKL49"/>
      <c r="PKM49"/>
      <c r="PKN49"/>
      <c r="PKO49"/>
      <c r="PKP49"/>
      <c r="PKQ49"/>
      <c r="PKR49"/>
      <c r="PKS49"/>
      <c r="PKT49"/>
      <c r="PKU49"/>
      <c r="PKV49"/>
      <c r="PKW49"/>
      <c r="PKX49"/>
      <c r="PKY49"/>
      <c r="PKZ49"/>
      <c r="PLA49"/>
      <c r="PLB49"/>
      <c r="PLC49"/>
      <c r="PLD49"/>
      <c r="PLE49"/>
      <c r="PLF49"/>
      <c r="PLG49"/>
      <c r="PLH49"/>
      <c r="PLI49"/>
      <c r="PLJ49"/>
      <c r="PLK49"/>
      <c r="PLL49"/>
      <c r="PLM49"/>
      <c r="PLN49"/>
      <c r="PLO49"/>
      <c r="PLP49"/>
      <c r="PLQ49"/>
      <c r="PLR49"/>
      <c r="PLS49"/>
      <c r="PLT49"/>
      <c r="PLU49"/>
      <c r="PLV49"/>
      <c r="PLW49"/>
      <c r="PLX49"/>
      <c r="PLY49"/>
      <c r="PLZ49"/>
      <c r="PMA49"/>
      <c r="PMB49"/>
      <c r="PMC49"/>
      <c r="PMD49"/>
      <c r="PME49"/>
      <c r="PMF49"/>
      <c r="PMG49"/>
      <c r="PMH49"/>
      <c r="PMI49"/>
      <c r="PMJ49"/>
      <c r="PMK49"/>
      <c r="PML49"/>
      <c r="PMM49"/>
      <c r="PMN49"/>
      <c r="PMO49"/>
      <c r="PMP49"/>
      <c r="PMQ49"/>
      <c r="PMR49"/>
      <c r="PMS49"/>
      <c r="PMT49"/>
      <c r="PMU49"/>
      <c r="PMV49"/>
      <c r="PMW49"/>
      <c r="PMX49"/>
      <c r="PMY49"/>
      <c r="PMZ49"/>
      <c r="PNA49"/>
      <c r="PNB49"/>
      <c r="PNC49"/>
      <c r="PND49"/>
      <c r="PNE49"/>
      <c r="PNF49"/>
      <c r="PNG49"/>
      <c r="PNH49"/>
      <c r="PNI49"/>
      <c r="PNJ49"/>
      <c r="PNK49"/>
      <c r="PNL49"/>
      <c r="PNM49"/>
      <c r="PNN49"/>
      <c r="PNO49"/>
      <c r="PNP49"/>
      <c r="PNQ49"/>
      <c r="PNR49"/>
      <c r="PNS49"/>
      <c r="PNT49"/>
      <c r="PNU49"/>
      <c r="PNV49"/>
      <c r="PNW49"/>
      <c r="PNX49"/>
      <c r="PNY49"/>
      <c r="PNZ49"/>
      <c r="POA49"/>
      <c r="POB49"/>
      <c r="POC49"/>
      <c r="POD49"/>
      <c r="POE49"/>
      <c r="POF49"/>
      <c r="POG49"/>
      <c r="POH49"/>
      <c r="POI49"/>
      <c r="POJ49"/>
      <c r="POK49"/>
      <c r="POL49"/>
      <c r="POM49"/>
      <c r="PON49"/>
      <c r="POO49"/>
      <c r="POP49"/>
      <c r="POQ49"/>
      <c r="POR49"/>
      <c r="POS49"/>
      <c r="POT49"/>
      <c r="POU49"/>
      <c r="POV49"/>
      <c r="POW49"/>
      <c r="POX49"/>
      <c r="POY49"/>
      <c r="POZ49"/>
      <c r="PPA49"/>
      <c r="PPB49"/>
      <c r="PPC49"/>
      <c r="PPD49"/>
      <c r="PPE49"/>
      <c r="PPF49"/>
      <c r="PPG49"/>
      <c r="PPH49"/>
      <c r="PPI49"/>
      <c r="PPJ49"/>
      <c r="PPK49"/>
      <c r="PPL49"/>
      <c r="PPM49"/>
      <c r="PPN49"/>
      <c r="PPO49"/>
      <c r="PPP49"/>
      <c r="PPQ49"/>
      <c r="PPR49"/>
      <c r="PPS49"/>
      <c r="PPT49"/>
      <c r="PPU49"/>
      <c r="PPV49"/>
      <c r="PPW49"/>
      <c r="PPX49"/>
      <c r="PPY49"/>
      <c r="PPZ49"/>
      <c r="PQA49"/>
      <c r="PQB49"/>
      <c r="PQC49"/>
      <c r="PQD49"/>
      <c r="PQE49"/>
      <c r="PQF49"/>
      <c r="PQG49"/>
      <c r="PQH49"/>
      <c r="PQI49"/>
      <c r="PQJ49"/>
      <c r="PQK49"/>
      <c r="PQL49"/>
      <c r="PQM49"/>
      <c r="PQN49"/>
      <c r="PQO49"/>
      <c r="PQP49"/>
      <c r="PQQ49"/>
      <c r="PQR49"/>
      <c r="PQS49"/>
      <c r="PQT49"/>
      <c r="PQU49"/>
      <c r="PQV49"/>
      <c r="PQW49"/>
      <c r="PQX49"/>
      <c r="PQY49"/>
      <c r="PQZ49"/>
      <c r="PRA49"/>
      <c r="PRB49"/>
      <c r="PRC49"/>
      <c r="PRD49"/>
      <c r="PRE49"/>
      <c r="PRF49"/>
      <c r="PRG49"/>
      <c r="PRH49"/>
      <c r="PRI49"/>
      <c r="PRJ49"/>
      <c r="PRK49"/>
      <c r="PRL49"/>
      <c r="PRM49"/>
      <c r="PRN49"/>
      <c r="PRO49"/>
      <c r="PRP49"/>
      <c r="PRQ49"/>
      <c r="PRR49"/>
      <c r="PRS49"/>
      <c r="PRT49"/>
      <c r="PRU49"/>
      <c r="PRV49"/>
      <c r="PRW49"/>
      <c r="PRX49"/>
      <c r="PRY49"/>
      <c r="PRZ49"/>
      <c r="PSA49"/>
      <c r="PSB49"/>
      <c r="PSC49"/>
      <c r="PSD49"/>
      <c r="PSE49"/>
      <c r="PSF49"/>
      <c r="PSG49"/>
      <c r="PSH49"/>
      <c r="PSI49"/>
      <c r="PSJ49"/>
      <c r="PSK49"/>
      <c r="PSL49"/>
      <c r="PSM49"/>
      <c r="PSN49"/>
      <c r="PSO49"/>
      <c r="PSP49"/>
      <c r="PSQ49"/>
      <c r="PSR49"/>
      <c r="PSS49"/>
      <c r="PST49"/>
      <c r="PSU49"/>
      <c r="PSV49"/>
      <c r="PSW49"/>
      <c r="PSX49"/>
      <c r="PSY49"/>
      <c r="PSZ49"/>
      <c r="PTA49"/>
      <c r="PTB49"/>
      <c r="PTC49"/>
      <c r="PTD49"/>
      <c r="PTE49"/>
      <c r="PTF49"/>
      <c r="PTG49"/>
      <c r="PTH49"/>
      <c r="PTI49"/>
      <c r="PTJ49"/>
      <c r="PTK49"/>
      <c r="PTL49"/>
      <c r="PTM49"/>
      <c r="PTN49"/>
      <c r="PTO49"/>
      <c r="PTP49"/>
      <c r="PTQ49"/>
      <c r="PTR49"/>
      <c r="PTS49"/>
      <c r="PTT49"/>
      <c r="PTU49"/>
      <c r="PTV49"/>
      <c r="PTW49"/>
      <c r="PTX49"/>
      <c r="PTY49"/>
      <c r="PTZ49"/>
      <c r="PUA49"/>
      <c r="PUB49"/>
      <c r="PUC49"/>
      <c r="PUD49"/>
      <c r="PUE49"/>
      <c r="PUF49"/>
      <c r="PUG49"/>
      <c r="PUH49"/>
      <c r="PUI49"/>
      <c r="PUJ49"/>
      <c r="PUK49"/>
      <c r="PUL49"/>
      <c r="PUM49"/>
      <c r="PUN49"/>
      <c r="PUO49"/>
      <c r="PUP49"/>
      <c r="PUQ49"/>
      <c r="PUR49"/>
      <c r="PUS49"/>
      <c r="PUT49"/>
      <c r="PUU49"/>
      <c r="PUV49"/>
      <c r="PUW49"/>
      <c r="PUX49"/>
      <c r="PUY49"/>
      <c r="PUZ49"/>
      <c r="PVA49"/>
      <c r="PVB49"/>
      <c r="PVC49"/>
      <c r="PVD49"/>
      <c r="PVE49"/>
      <c r="PVF49"/>
      <c r="PVG49"/>
      <c r="PVH49"/>
      <c r="PVI49"/>
      <c r="PVJ49"/>
      <c r="PVK49"/>
      <c r="PVL49"/>
      <c r="PVM49"/>
      <c r="PVN49"/>
      <c r="PVO49"/>
      <c r="PVP49"/>
      <c r="PVQ49"/>
      <c r="PVR49"/>
      <c r="PVS49"/>
      <c r="PVT49"/>
      <c r="PVU49"/>
      <c r="PVV49"/>
      <c r="PVW49"/>
      <c r="PVX49"/>
      <c r="PVY49"/>
      <c r="PVZ49"/>
      <c r="PWA49"/>
      <c r="PWB49"/>
      <c r="PWC49"/>
      <c r="PWD49"/>
      <c r="PWE49"/>
      <c r="PWF49"/>
      <c r="PWG49"/>
      <c r="PWH49"/>
      <c r="PWI49"/>
      <c r="PWJ49"/>
      <c r="PWK49"/>
      <c r="PWL49"/>
      <c r="PWM49"/>
      <c r="PWN49"/>
      <c r="PWO49"/>
      <c r="PWP49"/>
      <c r="PWQ49"/>
      <c r="PWR49"/>
      <c r="PWS49"/>
      <c r="PWT49"/>
      <c r="PWU49"/>
      <c r="PWV49"/>
      <c r="PWW49"/>
      <c r="PWX49"/>
      <c r="PWY49"/>
      <c r="PWZ49"/>
      <c r="PXA49"/>
      <c r="PXB49"/>
      <c r="PXC49"/>
      <c r="PXD49"/>
      <c r="PXE49"/>
      <c r="PXF49"/>
      <c r="PXG49"/>
      <c r="PXH49"/>
      <c r="PXI49"/>
      <c r="PXJ49"/>
      <c r="PXK49"/>
      <c r="PXL49"/>
      <c r="PXM49"/>
      <c r="PXN49"/>
      <c r="PXO49"/>
      <c r="PXP49"/>
      <c r="PXQ49"/>
      <c r="PXR49"/>
      <c r="PXS49"/>
      <c r="PXT49"/>
      <c r="PXU49"/>
      <c r="PXV49"/>
      <c r="PXW49"/>
      <c r="PXX49"/>
      <c r="PXY49"/>
      <c r="PXZ49"/>
      <c r="PYA49"/>
      <c r="PYB49"/>
      <c r="PYC49"/>
      <c r="PYD49"/>
      <c r="PYE49"/>
      <c r="PYF49"/>
      <c r="PYG49"/>
      <c r="PYH49"/>
      <c r="PYI49"/>
      <c r="PYJ49"/>
      <c r="PYK49"/>
      <c r="PYL49"/>
      <c r="PYM49"/>
      <c r="PYN49"/>
      <c r="PYO49"/>
      <c r="PYP49"/>
      <c r="PYQ49"/>
      <c r="PYR49"/>
      <c r="PYS49"/>
      <c r="PYT49"/>
      <c r="PYU49"/>
      <c r="PYV49"/>
      <c r="PYW49"/>
      <c r="PYX49"/>
      <c r="PYY49"/>
      <c r="PYZ49"/>
      <c r="PZA49"/>
      <c r="PZB49"/>
      <c r="PZC49"/>
      <c r="PZD49"/>
      <c r="PZE49"/>
      <c r="PZF49"/>
      <c r="PZG49"/>
      <c r="PZH49"/>
      <c r="PZI49"/>
      <c r="PZJ49"/>
      <c r="PZK49"/>
      <c r="PZL49"/>
      <c r="PZM49"/>
      <c r="PZN49"/>
      <c r="PZO49"/>
      <c r="PZP49"/>
      <c r="PZQ49"/>
      <c r="PZR49"/>
      <c r="PZS49"/>
      <c r="PZT49"/>
      <c r="PZU49"/>
      <c r="PZV49"/>
      <c r="PZW49"/>
      <c r="PZX49"/>
      <c r="PZY49"/>
      <c r="PZZ49"/>
      <c r="QAA49"/>
      <c r="QAB49"/>
      <c r="QAC49"/>
      <c r="QAD49"/>
      <c r="QAE49"/>
      <c r="QAF49"/>
      <c r="QAG49"/>
      <c r="QAH49"/>
      <c r="QAI49"/>
      <c r="QAJ49"/>
      <c r="QAK49"/>
      <c r="QAL49"/>
      <c r="QAM49"/>
      <c r="QAN49"/>
      <c r="QAO49"/>
      <c r="QAP49"/>
      <c r="QAQ49"/>
      <c r="QAR49"/>
      <c r="QAS49"/>
      <c r="QAT49"/>
      <c r="QAU49"/>
      <c r="QAV49"/>
      <c r="QAW49"/>
      <c r="QAX49"/>
      <c r="QAY49"/>
      <c r="QAZ49"/>
      <c r="QBA49"/>
      <c r="QBB49"/>
      <c r="QBC49"/>
      <c r="QBD49"/>
      <c r="QBE49"/>
      <c r="QBF49"/>
      <c r="QBG49"/>
      <c r="QBH49"/>
      <c r="QBI49"/>
      <c r="QBJ49"/>
      <c r="QBK49"/>
      <c r="QBL49"/>
      <c r="QBM49"/>
      <c r="QBN49"/>
      <c r="QBO49"/>
      <c r="QBP49"/>
      <c r="QBQ49"/>
      <c r="QBR49"/>
      <c r="QBS49"/>
      <c r="QBT49"/>
      <c r="QBU49"/>
      <c r="QBV49"/>
      <c r="QBW49"/>
      <c r="QBX49"/>
      <c r="QBY49"/>
      <c r="QBZ49"/>
      <c r="QCA49"/>
      <c r="QCB49"/>
      <c r="QCC49"/>
      <c r="QCD49"/>
      <c r="QCE49"/>
      <c r="QCF49"/>
      <c r="QCG49"/>
      <c r="QCH49"/>
      <c r="QCI49"/>
      <c r="QCJ49"/>
      <c r="QCK49"/>
      <c r="QCL49"/>
      <c r="QCM49"/>
      <c r="QCN49"/>
      <c r="QCO49"/>
      <c r="QCP49"/>
      <c r="QCQ49"/>
      <c r="QCR49"/>
      <c r="QCS49"/>
      <c r="QCT49"/>
      <c r="QCU49"/>
      <c r="QCV49"/>
      <c r="QCW49"/>
      <c r="QCX49"/>
      <c r="QCY49"/>
      <c r="QCZ49"/>
      <c r="QDA49"/>
      <c r="QDB49"/>
      <c r="QDC49"/>
      <c r="QDD49"/>
      <c r="QDE49"/>
      <c r="QDF49"/>
      <c r="QDG49"/>
      <c r="QDH49"/>
      <c r="QDI49"/>
      <c r="QDJ49"/>
      <c r="QDK49"/>
      <c r="QDL49"/>
      <c r="QDM49"/>
      <c r="QDN49"/>
      <c r="QDO49"/>
      <c r="QDP49"/>
      <c r="QDQ49"/>
      <c r="QDR49"/>
      <c r="QDS49"/>
      <c r="QDT49"/>
      <c r="QDU49"/>
      <c r="QDV49"/>
      <c r="QDW49"/>
      <c r="QDX49"/>
      <c r="QDY49"/>
      <c r="QDZ49"/>
      <c r="QEA49"/>
      <c r="QEB49"/>
      <c r="QEC49"/>
      <c r="QED49"/>
      <c r="QEE49"/>
      <c r="QEF49"/>
      <c r="QEG49"/>
      <c r="QEH49"/>
      <c r="QEI49"/>
      <c r="QEJ49"/>
      <c r="QEK49"/>
      <c r="QEL49"/>
      <c r="QEM49"/>
      <c r="QEN49"/>
      <c r="QEO49"/>
      <c r="QEP49"/>
      <c r="QEQ49"/>
      <c r="QER49"/>
      <c r="QES49"/>
      <c r="QET49"/>
      <c r="QEU49"/>
      <c r="QEV49"/>
      <c r="QEW49"/>
      <c r="QEX49"/>
      <c r="QEY49"/>
      <c r="QEZ49"/>
      <c r="QFA49"/>
      <c r="QFB49"/>
      <c r="QFC49"/>
      <c r="QFD49"/>
      <c r="QFE49"/>
      <c r="QFF49"/>
      <c r="QFG49"/>
      <c r="QFH49"/>
      <c r="QFI49"/>
      <c r="QFJ49"/>
      <c r="QFK49"/>
      <c r="QFL49"/>
      <c r="QFM49"/>
      <c r="QFN49"/>
      <c r="QFO49"/>
      <c r="QFP49"/>
      <c r="QFQ49"/>
      <c r="QFR49"/>
      <c r="QFS49"/>
      <c r="QFT49"/>
      <c r="QFU49"/>
      <c r="QFV49"/>
      <c r="QFW49"/>
      <c r="QFX49"/>
      <c r="QFY49"/>
      <c r="QFZ49"/>
      <c r="QGA49"/>
      <c r="QGB49"/>
      <c r="QGC49"/>
      <c r="QGD49"/>
      <c r="QGE49"/>
      <c r="QGF49"/>
      <c r="QGG49"/>
      <c r="QGH49"/>
      <c r="QGI49"/>
      <c r="QGJ49"/>
      <c r="QGK49"/>
      <c r="QGL49"/>
      <c r="QGM49"/>
      <c r="QGN49"/>
      <c r="QGO49"/>
      <c r="QGP49"/>
      <c r="QGQ49"/>
      <c r="QGR49"/>
      <c r="QGS49"/>
      <c r="QGT49"/>
      <c r="QGU49"/>
      <c r="QGV49"/>
      <c r="QGW49"/>
      <c r="QGX49"/>
      <c r="QGY49"/>
      <c r="QGZ49"/>
      <c r="QHA49"/>
      <c r="QHB49"/>
      <c r="QHC49"/>
      <c r="QHD49"/>
      <c r="QHE49"/>
      <c r="QHF49"/>
      <c r="QHG49"/>
      <c r="QHH49"/>
      <c r="QHI49"/>
      <c r="QHJ49"/>
      <c r="QHK49"/>
      <c r="QHL49"/>
      <c r="QHM49"/>
      <c r="QHN49"/>
      <c r="QHO49"/>
      <c r="QHP49"/>
      <c r="QHQ49"/>
      <c r="QHR49"/>
      <c r="QHS49"/>
      <c r="QHT49"/>
      <c r="QHU49"/>
      <c r="QHV49"/>
      <c r="QHW49"/>
      <c r="QHX49"/>
      <c r="QHY49"/>
      <c r="QHZ49"/>
      <c r="QIA49"/>
      <c r="QIB49"/>
      <c r="QIC49"/>
      <c r="QID49"/>
      <c r="QIE49"/>
      <c r="QIF49"/>
      <c r="QIG49"/>
      <c r="QIH49"/>
      <c r="QII49"/>
      <c r="QIJ49"/>
      <c r="QIK49"/>
      <c r="QIL49"/>
      <c r="QIM49"/>
      <c r="QIN49"/>
      <c r="QIO49"/>
      <c r="QIP49"/>
      <c r="QIQ49"/>
      <c r="QIR49"/>
      <c r="QIS49"/>
      <c r="QIT49"/>
      <c r="QIU49"/>
      <c r="QIV49"/>
      <c r="QIW49"/>
      <c r="QIX49"/>
      <c r="QIY49"/>
      <c r="QIZ49"/>
      <c r="QJA49"/>
      <c r="QJB49"/>
      <c r="QJC49"/>
      <c r="QJD49"/>
      <c r="QJE49"/>
      <c r="QJF49"/>
      <c r="QJG49"/>
      <c r="QJH49"/>
      <c r="QJI49"/>
      <c r="QJJ49"/>
      <c r="QJK49"/>
      <c r="QJL49"/>
      <c r="QJM49"/>
      <c r="QJN49"/>
      <c r="QJO49"/>
      <c r="QJP49"/>
      <c r="QJQ49"/>
      <c r="QJR49"/>
      <c r="QJS49"/>
      <c r="QJT49"/>
      <c r="QJU49"/>
      <c r="QJV49"/>
      <c r="QJW49"/>
      <c r="QJX49"/>
      <c r="QJY49"/>
      <c r="QJZ49"/>
      <c r="QKA49"/>
      <c r="QKB49"/>
      <c r="QKC49"/>
      <c r="QKD49"/>
      <c r="QKE49"/>
      <c r="QKF49"/>
      <c r="QKG49"/>
      <c r="QKH49"/>
      <c r="QKI49"/>
      <c r="QKJ49"/>
      <c r="QKK49"/>
      <c r="QKL49"/>
      <c r="QKM49"/>
      <c r="QKN49"/>
      <c r="QKO49"/>
      <c r="QKP49"/>
      <c r="QKQ49"/>
      <c r="QKR49"/>
      <c r="QKS49"/>
      <c r="QKT49"/>
      <c r="QKU49"/>
      <c r="QKV49"/>
      <c r="QKW49"/>
      <c r="QKX49"/>
      <c r="QKY49"/>
      <c r="QKZ49"/>
      <c r="QLA49"/>
      <c r="QLB49"/>
      <c r="QLC49"/>
      <c r="QLD49"/>
      <c r="QLE49"/>
      <c r="QLF49"/>
      <c r="QLG49"/>
      <c r="QLH49"/>
      <c r="QLI49"/>
      <c r="QLJ49"/>
      <c r="QLK49"/>
      <c r="QLL49"/>
      <c r="QLM49"/>
      <c r="QLN49"/>
      <c r="QLO49"/>
      <c r="QLP49"/>
      <c r="QLQ49"/>
      <c r="QLR49"/>
      <c r="QLS49"/>
      <c r="QLT49"/>
      <c r="QLU49"/>
      <c r="QLV49"/>
      <c r="QLW49"/>
      <c r="QLX49"/>
      <c r="QLY49"/>
      <c r="QLZ49"/>
      <c r="QMA49"/>
      <c r="QMB49"/>
      <c r="QMC49"/>
      <c r="QMD49"/>
      <c r="QME49"/>
      <c r="QMF49"/>
      <c r="QMG49"/>
      <c r="QMH49"/>
      <c r="QMI49"/>
      <c r="QMJ49"/>
      <c r="QMK49"/>
      <c r="QML49"/>
      <c r="QMM49"/>
      <c r="QMN49"/>
      <c r="QMO49"/>
      <c r="QMP49"/>
      <c r="QMQ49"/>
      <c r="QMR49"/>
      <c r="QMS49"/>
      <c r="QMT49"/>
      <c r="QMU49"/>
      <c r="QMV49"/>
      <c r="QMW49"/>
      <c r="QMX49"/>
      <c r="QMY49"/>
      <c r="QMZ49"/>
      <c r="QNA49"/>
      <c r="QNB49"/>
      <c r="QNC49"/>
      <c r="QND49"/>
      <c r="QNE49"/>
      <c r="QNF49"/>
      <c r="QNG49"/>
      <c r="QNH49"/>
      <c r="QNI49"/>
      <c r="QNJ49"/>
      <c r="QNK49"/>
      <c r="QNL49"/>
      <c r="QNM49"/>
      <c r="QNN49"/>
      <c r="QNO49"/>
      <c r="QNP49"/>
      <c r="QNQ49"/>
      <c r="QNR49"/>
      <c r="QNS49"/>
      <c r="QNT49"/>
      <c r="QNU49"/>
      <c r="QNV49"/>
      <c r="QNW49"/>
      <c r="QNX49"/>
      <c r="QNY49"/>
      <c r="QNZ49"/>
      <c r="QOA49"/>
      <c r="QOB49"/>
      <c r="QOC49"/>
      <c r="QOD49"/>
      <c r="QOE49"/>
      <c r="QOF49"/>
      <c r="QOG49"/>
      <c r="QOH49"/>
      <c r="QOI49"/>
      <c r="QOJ49"/>
      <c r="QOK49"/>
      <c r="QOL49"/>
      <c r="QOM49"/>
      <c r="QON49"/>
      <c r="QOO49"/>
      <c r="QOP49"/>
      <c r="QOQ49"/>
      <c r="QOR49"/>
      <c r="QOS49"/>
      <c r="QOT49"/>
      <c r="QOU49"/>
      <c r="QOV49"/>
      <c r="QOW49"/>
      <c r="QOX49"/>
      <c r="QOY49"/>
      <c r="QOZ49"/>
      <c r="QPA49"/>
      <c r="QPB49"/>
      <c r="QPC49"/>
      <c r="QPD49"/>
      <c r="QPE49"/>
      <c r="QPF49"/>
      <c r="QPG49"/>
      <c r="QPH49"/>
      <c r="QPI49"/>
      <c r="QPJ49"/>
      <c r="QPK49"/>
      <c r="QPL49"/>
      <c r="QPM49"/>
      <c r="QPN49"/>
      <c r="QPO49"/>
      <c r="QPP49"/>
      <c r="QPQ49"/>
      <c r="QPR49"/>
      <c r="QPS49"/>
      <c r="QPT49"/>
      <c r="QPU49"/>
      <c r="QPV49"/>
      <c r="QPW49"/>
      <c r="QPX49"/>
      <c r="QPY49"/>
      <c r="QPZ49"/>
      <c r="QQA49"/>
      <c r="QQB49"/>
      <c r="QQC49"/>
      <c r="QQD49"/>
      <c r="QQE49"/>
      <c r="QQF49"/>
      <c r="QQG49"/>
      <c r="QQH49"/>
      <c r="QQI49"/>
      <c r="QQJ49"/>
      <c r="QQK49"/>
      <c r="QQL49"/>
      <c r="QQM49"/>
      <c r="QQN49"/>
      <c r="QQO49"/>
      <c r="QQP49"/>
      <c r="QQQ49"/>
      <c r="QQR49"/>
      <c r="QQS49"/>
      <c r="QQT49"/>
      <c r="QQU49"/>
      <c r="QQV49"/>
      <c r="QQW49"/>
      <c r="QQX49"/>
      <c r="QQY49"/>
      <c r="QQZ49"/>
      <c r="QRA49"/>
      <c r="QRB49"/>
      <c r="QRC49"/>
      <c r="QRD49"/>
      <c r="QRE49"/>
      <c r="QRF49"/>
      <c r="QRG49"/>
      <c r="QRH49"/>
      <c r="QRI49"/>
      <c r="QRJ49"/>
      <c r="QRK49"/>
      <c r="QRL49"/>
      <c r="QRM49"/>
      <c r="QRN49"/>
      <c r="QRO49"/>
      <c r="QRP49"/>
      <c r="QRQ49"/>
      <c r="QRR49"/>
      <c r="QRS49"/>
      <c r="QRT49"/>
      <c r="QRU49"/>
      <c r="QRV49"/>
      <c r="QRW49"/>
      <c r="QRX49"/>
      <c r="QRY49"/>
      <c r="QRZ49"/>
      <c r="QSA49"/>
      <c r="QSB49"/>
      <c r="QSC49"/>
      <c r="QSD49"/>
      <c r="QSE49"/>
      <c r="QSF49"/>
      <c r="QSG49"/>
      <c r="QSH49"/>
      <c r="QSI49"/>
      <c r="QSJ49"/>
      <c r="QSK49"/>
      <c r="QSL49"/>
      <c r="QSM49"/>
      <c r="QSN49"/>
      <c r="QSO49"/>
      <c r="QSP49"/>
      <c r="QSQ49"/>
      <c r="QSR49"/>
      <c r="QSS49"/>
      <c r="QST49"/>
      <c r="QSU49"/>
      <c r="QSV49"/>
      <c r="QSW49"/>
      <c r="QSX49"/>
      <c r="QSY49"/>
      <c r="QSZ49"/>
      <c r="QTA49"/>
      <c r="QTB49"/>
      <c r="QTC49"/>
      <c r="QTD49"/>
      <c r="QTE49"/>
      <c r="QTF49"/>
      <c r="QTG49"/>
      <c r="QTH49"/>
      <c r="QTI49"/>
      <c r="QTJ49"/>
      <c r="QTK49"/>
      <c r="QTL49"/>
      <c r="QTM49"/>
      <c r="QTN49"/>
      <c r="QTO49"/>
      <c r="QTP49"/>
      <c r="QTQ49"/>
      <c r="QTR49"/>
      <c r="QTS49"/>
      <c r="QTT49"/>
      <c r="QTU49"/>
      <c r="QTV49"/>
      <c r="QTW49"/>
      <c r="QTX49"/>
      <c r="QTY49"/>
      <c r="QTZ49"/>
      <c r="QUA49"/>
      <c r="QUB49"/>
      <c r="QUC49"/>
      <c r="QUD49"/>
      <c r="QUE49"/>
      <c r="QUF49"/>
      <c r="QUG49"/>
      <c r="QUH49"/>
      <c r="QUI49"/>
      <c r="QUJ49"/>
      <c r="QUK49"/>
      <c r="QUL49"/>
      <c r="QUM49"/>
      <c r="QUN49"/>
      <c r="QUO49"/>
      <c r="QUP49"/>
      <c r="QUQ49"/>
      <c r="QUR49"/>
      <c r="QUS49"/>
      <c r="QUT49"/>
      <c r="QUU49"/>
      <c r="QUV49"/>
      <c r="QUW49"/>
      <c r="QUX49"/>
      <c r="QUY49"/>
      <c r="QUZ49"/>
      <c r="QVA49"/>
      <c r="QVB49"/>
      <c r="QVC49"/>
      <c r="QVD49"/>
      <c r="QVE49"/>
      <c r="QVF49"/>
      <c r="QVG49"/>
      <c r="QVH49"/>
      <c r="QVI49"/>
      <c r="QVJ49"/>
      <c r="QVK49"/>
      <c r="QVL49"/>
      <c r="QVM49"/>
      <c r="QVN49"/>
      <c r="QVO49"/>
      <c r="QVP49"/>
      <c r="QVQ49"/>
      <c r="QVR49"/>
      <c r="QVS49"/>
      <c r="QVT49"/>
      <c r="QVU49"/>
      <c r="QVV49"/>
      <c r="QVW49"/>
      <c r="QVX49"/>
      <c r="QVY49"/>
      <c r="QVZ49"/>
      <c r="QWA49"/>
      <c r="QWB49"/>
      <c r="QWC49"/>
      <c r="QWD49"/>
      <c r="QWE49"/>
      <c r="QWF49"/>
      <c r="QWG49"/>
      <c r="QWH49"/>
      <c r="QWI49"/>
      <c r="QWJ49"/>
      <c r="QWK49"/>
      <c r="QWL49"/>
      <c r="QWM49"/>
      <c r="QWN49"/>
      <c r="QWO49"/>
      <c r="QWP49"/>
      <c r="QWQ49"/>
      <c r="QWR49"/>
      <c r="QWS49"/>
      <c r="QWT49"/>
      <c r="QWU49"/>
      <c r="QWV49"/>
      <c r="QWW49"/>
      <c r="QWX49"/>
      <c r="QWY49"/>
      <c r="QWZ49"/>
      <c r="QXA49"/>
      <c r="QXB49"/>
      <c r="QXC49"/>
      <c r="QXD49"/>
      <c r="QXE49"/>
      <c r="QXF49"/>
      <c r="QXG49"/>
      <c r="QXH49"/>
      <c r="QXI49"/>
      <c r="QXJ49"/>
      <c r="QXK49"/>
      <c r="QXL49"/>
      <c r="QXM49"/>
      <c r="QXN49"/>
      <c r="QXO49"/>
      <c r="QXP49"/>
      <c r="QXQ49"/>
      <c r="QXR49"/>
      <c r="QXS49"/>
      <c r="QXT49"/>
      <c r="QXU49"/>
      <c r="QXV49"/>
      <c r="QXW49"/>
      <c r="QXX49"/>
      <c r="QXY49"/>
      <c r="QXZ49"/>
      <c r="QYA49"/>
      <c r="QYB49"/>
      <c r="QYC49"/>
      <c r="QYD49"/>
      <c r="QYE49"/>
      <c r="QYF49"/>
      <c r="QYG49"/>
      <c r="QYH49"/>
      <c r="QYI49"/>
      <c r="QYJ49"/>
      <c r="QYK49"/>
      <c r="QYL49"/>
      <c r="QYM49"/>
      <c r="QYN49"/>
      <c r="QYO49"/>
      <c r="QYP49"/>
      <c r="QYQ49"/>
      <c r="QYR49"/>
      <c r="QYS49"/>
      <c r="QYT49"/>
      <c r="QYU49"/>
      <c r="QYV49"/>
      <c r="QYW49"/>
      <c r="QYX49"/>
      <c r="QYY49"/>
      <c r="QYZ49"/>
      <c r="QZA49"/>
      <c r="QZB49"/>
      <c r="QZC49"/>
      <c r="QZD49"/>
      <c r="QZE49"/>
      <c r="QZF49"/>
      <c r="QZG49"/>
      <c r="QZH49"/>
      <c r="QZI49"/>
      <c r="QZJ49"/>
      <c r="QZK49"/>
      <c r="QZL49"/>
      <c r="QZM49"/>
      <c r="QZN49"/>
      <c r="QZO49"/>
      <c r="QZP49"/>
      <c r="QZQ49"/>
      <c r="QZR49"/>
      <c r="QZS49"/>
      <c r="QZT49"/>
      <c r="QZU49"/>
      <c r="QZV49"/>
      <c r="QZW49"/>
      <c r="QZX49"/>
      <c r="QZY49"/>
      <c r="QZZ49"/>
      <c r="RAA49"/>
      <c r="RAB49"/>
      <c r="RAC49"/>
      <c r="RAD49"/>
      <c r="RAE49"/>
      <c r="RAF49"/>
      <c r="RAG49"/>
      <c r="RAH49"/>
      <c r="RAI49"/>
      <c r="RAJ49"/>
      <c r="RAK49"/>
      <c r="RAL49"/>
      <c r="RAM49"/>
      <c r="RAN49"/>
      <c r="RAO49"/>
      <c r="RAP49"/>
      <c r="RAQ49"/>
      <c r="RAR49"/>
      <c r="RAS49"/>
      <c r="RAT49"/>
      <c r="RAU49"/>
      <c r="RAV49"/>
      <c r="RAW49"/>
      <c r="RAX49"/>
      <c r="RAY49"/>
      <c r="RAZ49"/>
      <c r="RBA49"/>
      <c r="RBB49"/>
      <c r="RBC49"/>
      <c r="RBD49"/>
      <c r="RBE49"/>
      <c r="RBF49"/>
      <c r="RBG49"/>
      <c r="RBH49"/>
      <c r="RBI49"/>
      <c r="RBJ49"/>
      <c r="RBK49"/>
      <c r="RBL49"/>
      <c r="RBM49"/>
      <c r="RBN49"/>
      <c r="RBO49"/>
      <c r="RBP49"/>
      <c r="RBQ49"/>
      <c r="RBR49"/>
      <c r="RBS49"/>
      <c r="RBT49"/>
      <c r="RBU49"/>
      <c r="RBV49"/>
      <c r="RBW49"/>
      <c r="RBX49"/>
      <c r="RBY49"/>
      <c r="RBZ49"/>
      <c r="RCA49"/>
      <c r="RCB49"/>
      <c r="RCC49"/>
      <c r="RCD49"/>
      <c r="RCE49"/>
      <c r="RCF49"/>
      <c r="RCG49"/>
      <c r="RCH49"/>
      <c r="RCI49"/>
      <c r="RCJ49"/>
      <c r="RCK49"/>
      <c r="RCL49"/>
      <c r="RCM49"/>
      <c r="RCN49"/>
      <c r="RCO49"/>
      <c r="RCP49"/>
      <c r="RCQ49"/>
      <c r="RCR49"/>
      <c r="RCS49"/>
      <c r="RCT49"/>
      <c r="RCU49"/>
      <c r="RCV49"/>
      <c r="RCW49"/>
      <c r="RCX49"/>
      <c r="RCY49"/>
      <c r="RCZ49"/>
      <c r="RDA49"/>
      <c r="RDB49"/>
      <c r="RDC49"/>
      <c r="RDD49"/>
      <c r="RDE49"/>
      <c r="RDF49"/>
      <c r="RDG49"/>
      <c r="RDH49"/>
      <c r="RDI49"/>
      <c r="RDJ49"/>
      <c r="RDK49"/>
      <c r="RDL49"/>
      <c r="RDM49"/>
      <c r="RDN49"/>
      <c r="RDO49"/>
      <c r="RDP49"/>
      <c r="RDQ49"/>
      <c r="RDR49"/>
      <c r="RDS49"/>
      <c r="RDT49"/>
      <c r="RDU49"/>
      <c r="RDV49"/>
      <c r="RDW49"/>
      <c r="RDX49"/>
      <c r="RDY49"/>
      <c r="RDZ49"/>
      <c r="REA49"/>
      <c r="REB49"/>
      <c r="REC49"/>
      <c r="RED49"/>
      <c r="REE49"/>
      <c r="REF49"/>
      <c r="REG49"/>
      <c r="REH49"/>
      <c r="REI49"/>
      <c r="REJ49"/>
      <c r="REK49"/>
      <c r="REL49"/>
      <c r="REM49"/>
      <c r="REN49"/>
      <c r="REO49"/>
      <c r="REP49"/>
      <c r="REQ49"/>
      <c r="RER49"/>
      <c r="RES49"/>
      <c r="RET49"/>
      <c r="REU49"/>
      <c r="REV49"/>
      <c r="REW49"/>
      <c r="REX49"/>
      <c r="REY49"/>
      <c r="REZ49"/>
      <c r="RFA49"/>
      <c r="RFB49"/>
      <c r="RFC49"/>
      <c r="RFD49"/>
      <c r="RFE49"/>
      <c r="RFF49"/>
      <c r="RFG49"/>
      <c r="RFH49"/>
      <c r="RFI49"/>
      <c r="RFJ49"/>
      <c r="RFK49"/>
      <c r="RFL49"/>
      <c r="RFM49"/>
      <c r="RFN49"/>
      <c r="RFO49"/>
      <c r="RFP49"/>
      <c r="RFQ49"/>
      <c r="RFR49"/>
      <c r="RFS49"/>
      <c r="RFT49"/>
      <c r="RFU49"/>
      <c r="RFV49"/>
      <c r="RFW49"/>
      <c r="RFX49"/>
      <c r="RFY49"/>
      <c r="RFZ49"/>
      <c r="RGA49"/>
      <c r="RGB49"/>
      <c r="RGC49"/>
      <c r="RGD49"/>
      <c r="RGE49"/>
      <c r="RGF49"/>
      <c r="RGG49"/>
      <c r="RGH49"/>
      <c r="RGI49"/>
      <c r="RGJ49"/>
      <c r="RGK49"/>
      <c r="RGL49"/>
      <c r="RGM49"/>
      <c r="RGN49"/>
      <c r="RGO49"/>
      <c r="RGP49"/>
      <c r="RGQ49"/>
      <c r="RGR49"/>
      <c r="RGS49"/>
      <c r="RGT49"/>
      <c r="RGU49"/>
      <c r="RGV49"/>
      <c r="RGW49"/>
      <c r="RGX49"/>
      <c r="RGY49"/>
      <c r="RGZ49"/>
      <c r="RHA49"/>
      <c r="RHB49"/>
      <c r="RHC49"/>
      <c r="RHD49"/>
      <c r="RHE49"/>
      <c r="RHF49"/>
      <c r="RHG49"/>
      <c r="RHH49"/>
      <c r="RHI49"/>
      <c r="RHJ49"/>
      <c r="RHK49"/>
      <c r="RHL49"/>
      <c r="RHM49"/>
      <c r="RHN49"/>
      <c r="RHO49"/>
      <c r="RHP49"/>
      <c r="RHQ49"/>
      <c r="RHR49"/>
      <c r="RHS49"/>
      <c r="RHT49"/>
      <c r="RHU49"/>
      <c r="RHV49"/>
      <c r="RHW49"/>
      <c r="RHX49"/>
      <c r="RHY49"/>
      <c r="RHZ49"/>
      <c r="RIA49"/>
      <c r="RIB49"/>
      <c r="RIC49"/>
      <c r="RID49"/>
      <c r="RIE49"/>
      <c r="RIF49"/>
      <c r="RIG49"/>
      <c r="RIH49"/>
      <c r="RII49"/>
      <c r="RIJ49"/>
      <c r="RIK49"/>
      <c r="RIL49"/>
      <c r="RIM49"/>
      <c r="RIN49"/>
      <c r="RIO49"/>
      <c r="RIP49"/>
      <c r="RIQ49"/>
      <c r="RIR49"/>
      <c r="RIS49"/>
      <c r="RIT49"/>
      <c r="RIU49"/>
      <c r="RIV49"/>
      <c r="RIW49"/>
      <c r="RIX49"/>
      <c r="RIY49"/>
      <c r="RIZ49"/>
      <c r="RJA49"/>
      <c r="RJB49"/>
      <c r="RJC49"/>
      <c r="RJD49"/>
      <c r="RJE49"/>
      <c r="RJF49"/>
      <c r="RJG49"/>
      <c r="RJH49"/>
      <c r="RJI49"/>
      <c r="RJJ49"/>
      <c r="RJK49"/>
      <c r="RJL49"/>
      <c r="RJM49"/>
      <c r="RJN49"/>
      <c r="RJO49"/>
      <c r="RJP49"/>
      <c r="RJQ49"/>
      <c r="RJR49"/>
      <c r="RJS49"/>
      <c r="RJT49"/>
      <c r="RJU49"/>
      <c r="RJV49"/>
      <c r="RJW49"/>
      <c r="RJX49"/>
      <c r="RJY49"/>
      <c r="RJZ49"/>
      <c r="RKA49"/>
      <c r="RKB49"/>
      <c r="RKC49"/>
      <c r="RKD49"/>
      <c r="RKE49"/>
      <c r="RKF49"/>
      <c r="RKG49"/>
      <c r="RKH49"/>
      <c r="RKI49"/>
      <c r="RKJ49"/>
      <c r="RKK49"/>
      <c r="RKL49"/>
      <c r="RKM49"/>
      <c r="RKN49"/>
      <c r="RKO49"/>
      <c r="RKP49"/>
      <c r="RKQ49"/>
      <c r="RKR49"/>
      <c r="RKS49"/>
      <c r="RKT49"/>
      <c r="RKU49"/>
      <c r="RKV49"/>
      <c r="RKW49"/>
      <c r="RKX49"/>
      <c r="RKY49"/>
      <c r="RKZ49"/>
      <c r="RLA49"/>
      <c r="RLB49"/>
      <c r="RLC49"/>
      <c r="RLD49"/>
      <c r="RLE49"/>
      <c r="RLF49"/>
      <c r="RLG49"/>
      <c r="RLH49"/>
      <c r="RLI49"/>
      <c r="RLJ49"/>
      <c r="RLK49"/>
      <c r="RLL49"/>
      <c r="RLM49"/>
      <c r="RLN49"/>
      <c r="RLO49"/>
      <c r="RLP49"/>
      <c r="RLQ49"/>
      <c r="RLR49"/>
      <c r="RLS49"/>
      <c r="RLT49"/>
      <c r="RLU49"/>
      <c r="RLV49"/>
      <c r="RLW49"/>
      <c r="RLX49"/>
      <c r="RLY49"/>
      <c r="RLZ49"/>
      <c r="RMA49"/>
      <c r="RMB49"/>
      <c r="RMC49"/>
      <c r="RMD49"/>
      <c r="RME49"/>
      <c r="RMF49"/>
      <c r="RMG49"/>
      <c r="RMH49"/>
      <c r="RMI49"/>
      <c r="RMJ49"/>
      <c r="RMK49"/>
      <c r="RML49"/>
      <c r="RMM49"/>
      <c r="RMN49"/>
      <c r="RMO49"/>
      <c r="RMP49"/>
      <c r="RMQ49"/>
      <c r="RMR49"/>
      <c r="RMS49"/>
      <c r="RMT49"/>
      <c r="RMU49"/>
      <c r="RMV49"/>
      <c r="RMW49"/>
      <c r="RMX49"/>
      <c r="RMY49"/>
      <c r="RMZ49"/>
      <c r="RNA49"/>
      <c r="RNB49"/>
      <c r="RNC49"/>
      <c r="RND49"/>
      <c r="RNE49"/>
      <c r="RNF49"/>
      <c r="RNG49"/>
      <c r="RNH49"/>
      <c r="RNI49"/>
      <c r="RNJ49"/>
      <c r="RNK49"/>
      <c r="RNL49"/>
      <c r="RNM49"/>
      <c r="RNN49"/>
      <c r="RNO49"/>
      <c r="RNP49"/>
      <c r="RNQ49"/>
      <c r="RNR49"/>
      <c r="RNS49"/>
      <c r="RNT49"/>
      <c r="RNU49"/>
      <c r="RNV49"/>
      <c r="RNW49"/>
      <c r="RNX49"/>
      <c r="RNY49"/>
      <c r="RNZ49"/>
      <c r="ROA49"/>
      <c r="ROB49"/>
      <c r="ROC49"/>
      <c r="ROD49"/>
      <c r="ROE49"/>
      <c r="ROF49"/>
      <c r="ROG49"/>
      <c r="ROH49"/>
      <c r="ROI49"/>
      <c r="ROJ49"/>
      <c r="ROK49"/>
      <c r="ROL49"/>
      <c r="ROM49"/>
      <c r="RON49"/>
      <c r="ROO49"/>
      <c r="ROP49"/>
      <c r="ROQ49"/>
      <c r="ROR49"/>
      <c r="ROS49"/>
      <c r="ROT49"/>
      <c r="ROU49"/>
      <c r="ROV49"/>
      <c r="ROW49"/>
      <c r="ROX49"/>
      <c r="ROY49"/>
      <c r="ROZ49"/>
      <c r="RPA49"/>
      <c r="RPB49"/>
      <c r="RPC49"/>
      <c r="RPD49"/>
      <c r="RPE49"/>
      <c r="RPF49"/>
      <c r="RPG49"/>
      <c r="RPH49"/>
      <c r="RPI49"/>
      <c r="RPJ49"/>
      <c r="RPK49"/>
      <c r="RPL49"/>
      <c r="RPM49"/>
      <c r="RPN49"/>
      <c r="RPO49"/>
      <c r="RPP49"/>
      <c r="RPQ49"/>
      <c r="RPR49"/>
      <c r="RPS49"/>
      <c r="RPT49"/>
      <c r="RPU49"/>
      <c r="RPV49"/>
      <c r="RPW49"/>
      <c r="RPX49"/>
      <c r="RPY49"/>
      <c r="RPZ49"/>
      <c r="RQA49"/>
      <c r="RQB49"/>
      <c r="RQC49"/>
      <c r="RQD49"/>
      <c r="RQE49"/>
      <c r="RQF49"/>
      <c r="RQG49"/>
      <c r="RQH49"/>
      <c r="RQI49"/>
      <c r="RQJ49"/>
      <c r="RQK49"/>
      <c r="RQL49"/>
      <c r="RQM49"/>
      <c r="RQN49"/>
      <c r="RQO49"/>
      <c r="RQP49"/>
      <c r="RQQ49"/>
      <c r="RQR49"/>
      <c r="RQS49"/>
      <c r="RQT49"/>
      <c r="RQU49"/>
      <c r="RQV49"/>
      <c r="RQW49"/>
      <c r="RQX49"/>
      <c r="RQY49"/>
      <c r="RQZ49"/>
      <c r="RRA49"/>
      <c r="RRB49"/>
      <c r="RRC49"/>
      <c r="RRD49"/>
      <c r="RRE49"/>
      <c r="RRF49"/>
      <c r="RRG49"/>
      <c r="RRH49"/>
      <c r="RRI49"/>
      <c r="RRJ49"/>
      <c r="RRK49"/>
      <c r="RRL49"/>
      <c r="RRM49"/>
      <c r="RRN49"/>
      <c r="RRO49"/>
      <c r="RRP49"/>
      <c r="RRQ49"/>
      <c r="RRR49"/>
      <c r="RRS49"/>
      <c r="RRT49"/>
      <c r="RRU49"/>
      <c r="RRV49"/>
      <c r="RRW49"/>
      <c r="RRX49"/>
      <c r="RRY49"/>
      <c r="RRZ49"/>
      <c r="RSA49"/>
      <c r="RSB49"/>
      <c r="RSC49"/>
      <c r="RSD49"/>
      <c r="RSE49"/>
      <c r="RSF49"/>
      <c r="RSG49"/>
      <c r="RSH49"/>
      <c r="RSI49"/>
      <c r="RSJ49"/>
      <c r="RSK49"/>
      <c r="RSL49"/>
      <c r="RSM49"/>
      <c r="RSN49"/>
      <c r="RSO49"/>
      <c r="RSP49"/>
      <c r="RSQ49"/>
      <c r="RSR49"/>
      <c r="RSS49"/>
      <c r="RST49"/>
      <c r="RSU49"/>
      <c r="RSV49"/>
      <c r="RSW49"/>
      <c r="RSX49"/>
      <c r="RSY49"/>
      <c r="RSZ49"/>
      <c r="RTA49"/>
      <c r="RTB49"/>
      <c r="RTC49"/>
      <c r="RTD49"/>
      <c r="RTE49"/>
      <c r="RTF49"/>
      <c r="RTG49"/>
      <c r="RTH49"/>
      <c r="RTI49"/>
      <c r="RTJ49"/>
      <c r="RTK49"/>
      <c r="RTL49"/>
      <c r="RTM49"/>
      <c r="RTN49"/>
      <c r="RTO49"/>
      <c r="RTP49"/>
      <c r="RTQ49"/>
      <c r="RTR49"/>
      <c r="RTS49"/>
      <c r="RTT49"/>
      <c r="RTU49"/>
      <c r="RTV49"/>
      <c r="RTW49"/>
      <c r="RTX49"/>
      <c r="RTY49"/>
      <c r="RTZ49"/>
      <c r="RUA49"/>
      <c r="RUB49"/>
      <c r="RUC49"/>
      <c r="RUD49"/>
      <c r="RUE49"/>
      <c r="RUF49"/>
      <c r="RUG49"/>
      <c r="RUH49"/>
      <c r="RUI49"/>
      <c r="RUJ49"/>
      <c r="RUK49"/>
      <c r="RUL49"/>
      <c r="RUM49"/>
      <c r="RUN49"/>
      <c r="RUO49"/>
      <c r="RUP49"/>
      <c r="RUQ49"/>
      <c r="RUR49"/>
      <c r="RUS49"/>
      <c r="RUT49"/>
      <c r="RUU49"/>
      <c r="RUV49"/>
      <c r="RUW49"/>
      <c r="RUX49"/>
      <c r="RUY49"/>
      <c r="RUZ49"/>
      <c r="RVA49"/>
      <c r="RVB49"/>
      <c r="RVC49"/>
      <c r="RVD49"/>
      <c r="RVE49"/>
      <c r="RVF49"/>
      <c r="RVG49"/>
      <c r="RVH49"/>
      <c r="RVI49"/>
      <c r="RVJ49"/>
      <c r="RVK49"/>
      <c r="RVL49"/>
      <c r="RVM49"/>
      <c r="RVN49"/>
      <c r="RVO49"/>
      <c r="RVP49"/>
      <c r="RVQ49"/>
      <c r="RVR49"/>
      <c r="RVS49"/>
      <c r="RVT49"/>
      <c r="RVU49"/>
      <c r="RVV49"/>
      <c r="RVW49"/>
      <c r="RVX49"/>
      <c r="RVY49"/>
      <c r="RVZ49"/>
      <c r="RWA49"/>
      <c r="RWB49"/>
      <c r="RWC49"/>
      <c r="RWD49"/>
      <c r="RWE49"/>
      <c r="RWF49"/>
      <c r="RWG49"/>
      <c r="RWH49"/>
      <c r="RWI49"/>
      <c r="RWJ49"/>
      <c r="RWK49"/>
      <c r="RWL49"/>
      <c r="RWM49"/>
      <c r="RWN49"/>
      <c r="RWO49"/>
      <c r="RWP49"/>
      <c r="RWQ49"/>
      <c r="RWR49"/>
      <c r="RWS49"/>
      <c r="RWT49"/>
      <c r="RWU49"/>
      <c r="RWV49"/>
      <c r="RWW49"/>
      <c r="RWX49"/>
      <c r="RWY49"/>
      <c r="RWZ49"/>
      <c r="RXA49"/>
      <c r="RXB49"/>
      <c r="RXC49"/>
      <c r="RXD49"/>
      <c r="RXE49"/>
      <c r="RXF49"/>
      <c r="RXG49"/>
      <c r="RXH49"/>
      <c r="RXI49"/>
      <c r="RXJ49"/>
      <c r="RXK49"/>
      <c r="RXL49"/>
      <c r="RXM49"/>
      <c r="RXN49"/>
      <c r="RXO49"/>
      <c r="RXP49"/>
      <c r="RXQ49"/>
      <c r="RXR49"/>
      <c r="RXS49"/>
      <c r="RXT49"/>
      <c r="RXU49"/>
      <c r="RXV49"/>
      <c r="RXW49"/>
      <c r="RXX49"/>
      <c r="RXY49"/>
      <c r="RXZ49"/>
      <c r="RYA49"/>
      <c r="RYB49"/>
      <c r="RYC49"/>
      <c r="RYD49"/>
      <c r="RYE49"/>
      <c r="RYF49"/>
      <c r="RYG49"/>
      <c r="RYH49"/>
      <c r="RYI49"/>
      <c r="RYJ49"/>
      <c r="RYK49"/>
      <c r="RYL49"/>
      <c r="RYM49"/>
      <c r="RYN49"/>
      <c r="RYO49"/>
      <c r="RYP49"/>
      <c r="RYQ49"/>
      <c r="RYR49"/>
      <c r="RYS49"/>
      <c r="RYT49"/>
      <c r="RYU49"/>
      <c r="RYV49"/>
      <c r="RYW49"/>
      <c r="RYX49"/>
      <c r="RYY49"/>
      <c r="RYZ49"/>
      <c r="RZA49"/>
      <c r="RZB49"/>
      <c r="RZC49"/>
      <c r="RZD49"/>
      <c r="RZE49"/>
      <c r="RZF49"/>
      <c r="RZG49"/>
      <c r="RZH49"/>
      <c r="RZI49"/>
      <c r="RZJ49"/>
      <c r="RZK49"/>
      <c r="RZL49"/>
      <c r="RZM49"/>
      <c r="RZN49"/>
      <c r="RZO49"/>
      <c r="RZP49"/>
      <c r="RZQ49"/>
      <c r="RZR49"/>
      <c r="RZS49"/>
      <c r="RZT49"/>
      <c r="RZU49"/>
      <c r="RZV49"/>
      <c r="RZW49"/>
      <c r="RZX49"/>
      <c r="RZY49"/>
      <c r="RZZ49"/>
      <c r="SAA49"/>
      <c r="SAB49"/>
      <c r="SAC49"/>
      <c r="SAD49"/>
      <c r="SAE49"/>
      <c r="SAF49"/>
      <c r="SAG49"/>
      <c r="SAH49"/>
      <c r="SAI49"/>
      <c r="SAJ49"/>
      <c r="SAK49"/>
      <c r="SAL49"/>
      <c r="SAM49"/>
      <c r="SAN49"/>
      <c r="SAO49"/>
      <c r="SAP49"/>
      <c r="SAQ49"/>
      <c r="SAR49"/>
      <c r="SAS49"/>
      <c r="SAT49"/>
      <c r="SAU49"/>
      <c r="SAV49"/>
      <c r="SAW49"/>
      <c r="SAX49"/>
      <c r="SAY49"/>
      <c r="SAZ49"/>
      <c r="SBA49"/>
      <c r="SBB49"/>
      <c r="SBC49"/>
      <c r="SBD49"/>
      <c r="SBE49"/>
      <c r="SBF49"/>
      <c r="SBG49"/>
      <c r="SBH49"/>
      <c r="SBI49"/>
      <c r="SBJ49"/>
      <c r="SBK49"/>
      <c r="SBL49"/>
      <c r="SBM49"/>
      <c r="SBN49"/>
      <c r="SBO49"/>
      <c r="SBP49"/>
      <c r="SBQ49"/>
      <c r="SBR49"/>
      <c r="SBS49"/>
      <c r="SBT49"/>
      <c r="SBU49"/>
      <c r="SBV49"/>
      <c r="SBW49"/>
      <c r="SBX49"/>
      <c r="SBY49"/>
      <c r="SBZ49"/>
      <c r="SCA49"/>
      <c r="SCB49"/>
      <c r="SCC49"/>
      <c r="SCD49"/>
      <c r="SCE49"/>
      <c r="SCF49"/>
      <c r="SCG49"/>
      <c r="SCH49"/>
      <c r="SCI49"/>
      <c r="SCJ49"/>
      <c r="SCK49"/>
      <c r="SCL49"/>
      <c r="SCM49"/>
      <c r="SCN49"/>
      <c r="SCO49"/>
      <c r="SCP49"/>
      <c r="SCQ49"/>
      <c r="SCR49"/>
      <c r="SCS49"/>
      <c r="SCT49"/>
      <c r="SCU49"/>
      <c r="SCV49"/>
      <c r="SCW49"/>
      <c r="SCX49"/>
      <c r="SCY49"/>
      <c r="SCZ49"/>
      <c r="SDA49"/>
      <c r="SDB49"/>
      <c r="SDC49"/>
      <c r="SDD49"/>
      <c r="SDE49"/>
      <c r="SDF49"/>
      <c r="SDG49"/>
      <c r="SDH49"/>
      <c r="SDI49"/>
      <c r="SDJ49"/>
      <c r="SDK49"/>
      <c r="SDL49"/>
      <c r="SDM49"/>
      <c r="SDN49"/>
      <c r="SDO49"/>
      <c r="SDP49"/>
      <c r="SDQ49"/>
      <c r="SDR49"/>
      <c r="SDS49"/>
      <c r="SDT49"/>
      <c r="SDU49"/>
      <c r="SDV49"/>
      <c r="SDW49"/>
      <c r="SDX49"/>
      <c r="SDY49"/>
      <c r="SDZ49"/>
      <c r="SEA49"/>
      <c r="SEB49"/>
      <c r="SEC49"/>
      <c r="SED49"/>
      <c r="SEE49"/>
      <c r="SEF49"/>
      <c r="SEG49"/>
      <c r="SEH49"/>
      <c r="SEI49"/>
      <c r="SEJ49"/>
      <c r="SEK49"/>
      <c r="SEL49"/>
      <c r="SEM49"/>
      <c r="SEN49"/>
      <c r="SEO49"/>
      <c r="SEP49"/>
      <c r="SEQ49"/>
      <c r="SER49"/>
      <c r="SES49"/>
      <c r="SET49"/>
      <c r="SEU49"/>
      <c r="SEV49"/>
      <c r="SEW49"/>
      <c r="SEX49"/>
      <c r="SEY49"/>
      <c r="SEZ49"/>
      <c r="SFA49"/>
      <c r="SFB49"/>
      <c r="SFC49"/>
      <c r="SFD49"/>
      <c r="SFE49"/>
      <c r="SFF49"/>
      <c r="SFG49"/>
      <c r="SFH49"/>
      <c r="SFI49"/>
      <c r="SFJ49"/>
      <c r="SFK49"/>
      <c r="SFL49"/>
      <c r="SFM49"/>
      <c r="SFN49"/>
      <c r="SFO49"/>
      <c r="SFP49"/>
      <c r="SFQ49"/>
      <c r="SFR49"/>
      <c r="SFS49"/>
      <c r="SFT49"/>
      <c r="SFU49"/>
      <c r="SFV49"/>
      <c r="SFW49"/>
      <c r="SFX49"/>
      <c r="SFY49"/>
      <c r="SFZ49"/>
      <c r="SGA49"/>
      <c r="SGB49"/>
      <c r="SGC49"/>
      <c r="SGD49"/>
      <c r="SGE49"/>
      <c r="SGF49"/>
      <c r="SGG49"/>
      <c r="SGH49"/>
      <c r="SGI49"/>
      <c r="SGJ49"/>
      <c r="SGK49"/>
      <c r="SGL49"/>
      <c r="SGM49"/>
      <c r="SGN49"/>
      <c r="SGO49"/>
      <c r="SGP49"/>
      <c r="SGQ49"/>
      <c r="SGR49"/>
      <c r="SGS49"/>
      <c r="SGT49"/>
      <c r="SGU49"/>
      <c r="SGV49"/>
      <c r="SGW49"/>
      <c r="SGX49"/>
      <c r="SGY49"/>
      <c r="SGZ49"/>
      <c r="SHA49"/>
      <c r="SHB49"/>
      <c r="SHC49"/>
      <c r="SHD49"/>
      <c r="SHE49"/>
      <c r="SHF49"/>
      <c r="SHG49"/>
      <c r="SHH49"/>
      <c r="SHI49"/>
      <c r="SHJ49"/>
      <c r="SHK49"/>
      <c r="SHL49"/>
      <c r="SHM49"/>
      <c r="SHN49"/>
      <c r="SHO49"/>
      <c r="SHP49"/>
      <c r="SHQ49"/>
      <c r="SHR49"/>
      <c r="SHS49"/>
      <c r="SHT49"/>
      <c r="SHU49"/>
      <c r="SHV49"/>
      <c r="SHW49"/>
      <c r="SHX49"/>
      <c r="SHY49"/>
      <c r="SHZ49"/>
      <c r="SIA49"/>
      <c r="SIB49"/>
      <c r="SIC49"/>
      <c r="SID49"/>
      <c r="SIE49"/>
      <c r="SIF49"/>
      <c r="SIG49"/>
      <c r="SIH49"/>
      <c r="SII49"/>
      <c r="SIJ49"/>
      <c r="SIK49"/>
      <c r="SIL49"/>
      <c r="SIM49"/>
      <c r="SIN49"/>
      <c r="SIO49"/>
      <c r="SIP49"/>
      <c r="SIQ49"/>
      <c r="SIR49"/>
      <c r="SIS49"/>
      <c r="SIT49"/>
      <c r="SIU49"/>
      <c r="SIV49"/>
      <c r="SIW49"/>
      <c r="SIX49"/>
      <c r="SIY49"/>
      <c r="SIZ49"/>
      <c r="SJA49"/>
      <c r="SJB49"/>
      <c r="SJC49"/>
      <c r="SJD49"/>
      <c r="SJE49"/>
      <c r="SJF49"/>
      <c r="SJG49"/>
      <c r="SJH49"/>
      <c r="SJI49"/>
      <c r="SJJ49"/>
      <c r="SJK49"/>
      <c r="SJL49"/>
      <c r="SJM49"/>
      <c r="SJN49"/>
      <c r="SJO49"/>
      <c r="SJP49"/>
      <c r="SJQ49"/>
      <c r="SJR49"/>
      <c r="SJS49"/>
      <c r="SJT49"/>
      <c r="SJU49"/>
      <c r="SJV49"/>
      <c r="SJW49"/>
      <c r="SJX49"/>
      <c r="SJY49"/>
      <c r="SJZ49"/>
      <c r="SKA49"/>
      <c r="SKB49"/>
      <c r="SKC49"/>
      <c r="SKD49"/>
      <c r="SKE49"/>
      <c r="SKF49"/>
      <c r="SKG49"/>
      <c r="SKH49"/>
      <c r="SKI49"/>
      <c r="SKJ49"/>
      <c r="SKK49"/>
      <c r="SKL49"/>
      <c r="SKM49"/>
      <c r="SKN49"/>
      <c r="SKO49"/>
      <c r="SKP49"/>
      <c r="SKQ49"/>
      <c r="SKR49"/>
      <c r="SKS49"/>
      <c r="SKT49"/>
      <c r="SKU49"/>
      <c r="SKV49"/>
      <c r="SKW49"/>
      <c r="SKX49"/>
      <c r="SKY49"/>
      <c r="SKZ49"/>
      <c r="SLA49"/>
      <c r="SLB49"/>
      <c r="SLC49"/>
      <c r="SLD49"/>
      <c r="SLE49"/>
      <c r="SLF49"/>
      <c r="SLG49"/>
      <c r="SLH49"/>
      <c r="SLI49"/>
      <c r="SLJ49"/>
      <c r="SLK49"/>
      <c r="SLL49"/>
      <c r="SLM49"/>
      <c r="SLN49"/>
      <c r="SLO49"/>
      <c r="SLP49"/>
      <c r="SLQ49"/>
      <c r="SLR49"/>
      <c r="SLS49"/>
      <c r="SLT49"/>
      <c r="SLU49"/>
      <c r="SLV49"/>
      <c r="SLW49"/>
      <c r="SLX49"/>
      <c r="SLY49"/>
      <c r="SLZ49"/>
      <c r="SMA49"/>
      <c r="SMB49"/>
      <c r="SMC49"/>
      <c r="SMD49"/>
      <c r="SME49"/>
      <c r="SMF49"/>
      <c r="SMG49"/>
      <c r="SMH49"/>
      <c r="SMI49"/>
      <c r="SMJ49"/>
      <c r="SMK49"/>
      <c r="SML49"/>
      <c r="SMM49"/>
      <c r="SMN49"/>
      <c r="SMO49"/>
      <c r="SMP49"/>
      <c r="SMQ49"/>
      <c r="SMR49"/>
      <c r="SMS49"/>
      <c r="SMT49"/>
      <c r="SMU49"/>
      <c r="SMV49"/>
      <c r="SMW49"/>
      <c r="SMX49"/>
      <c r="SMY49"/>
      <c r="SMZ49"/>
      <c r="SNA49"/>
      <c r="SNB49"/>
      <c r="SNC49"/>
      <c r="SND49"/>
      <c r="SNE49"/>
      <c r="SNF49"/>
      <c r="SNG49"/>
      <c r="SNH49"/>
      <c r="SNI49"/>
      <c r="SNJ49"/>
      <c r="SNK49"/>
      <c r="SNL49"/>
      <c r="SNM49"/>
      <c r="SNN49"/>
      <c r="SNO49"/>
      <c r="SNP49"/>
      <c r="SNQ49"/>
      <c r="SNR49"/>
      <c r="SNS49"/>
      <c r="SNT49"/>
      <c r="SNU49"/>
      <c r="SNV49"/>
      <c r="SNW49"/>
      <c r="SNX49"/>
      <c r="SNY49"/>
      <c r="SNZ49"/>
      <c r="SOA49"/>
      <c r="SOB49"/>
      <c r="SOC49"/>
      <c r="SOD49"/>
      <c r="SOE49"/>
      <c r="SOF49"/>
      <c r="SOG49"/>
      <c r="SOH49"/>
      <c r="SOI49"/>
      <c r="SOJ49"/>
      <c r="SOK49"/>
      <c r="SOL49"/>
      <c r="SOM49"/>
      <c r="SON49"/>
      <c r="SOO49"/>
      <c r="SOP49"/>
      <c r="SOQ49"/>
      <c r="SOR49"/>
      <c r="SOS49"/>
      <c r="SOT49"/>
      <c r="SOU49"/>
      <c r="SOV49"/>
      <c r="SOW49"/>
      <c r="SOX49"/>
      <c r="SOY49"/>
      <c r="SOZ49"/>
      <c r="SPA49"/>
      <c r="SPB49"/>
      <c r="SPC49"/>
      <c r="SPD49"/>
      <c r="SPE49"/>
      <c r="SPF49"/>
      <c r="SPG49"/>
      <c r="SPH49"/>
      <c r="SPI49"/>
      <c r="SPJ49"/>
      <c r="SPK49"/>
      <c r="SPL49"/>
      <c r="SPM49"/>
      <c r="SPN49"/>
      <c r="SPO49"/>
      <c r="SPP49"/>
      <c r="SPQ49"/>
      <c r="SPR49"/>
      <c r="SPS49"/>
      <c r="SPT49"/>
      <c r="SPU49"/>
      <c r="SPV49"/>
      <c r="SPW49"/>
      <c r="SPX49"/>
      <c r="SPY49"/>
      <c r="SPZ49"/>
      <c r="SQA49"/>
      <c r="SQB49"/>
      <c r="SQC49"/>
      <c r="SQD49"/>
      <c r="SQE49"/>
      <c r="SQF49"/>
      <c r="SQG49"/>
      <c r="SQH49"/>
      <c r="SQI49"/>
      <c r="SQJ49"/>
      <c r="SQK49"/>
      <c r="SQL49"/>
      <c r="SQM49"/>
      <c r="SQN49"/>
      <c r="SQO49"/>
      <c r="SQP49"/>
      <c r="SQQ49"/>
      <c r="SQR49"/>
      <c r="SQS49"/>
      <c r="SQT49"/>
      <c r="SQU49"/>
      <c r="SQV49"/>
      <c r="SQW49"/>
      <c r="SQX49"/>
      <c r="SQY49"/>
      <c r="SQZ49"/>
      <c r="SRA49"/>
      <c r="SRB49"/>
      <c r="SRC49"/>
      <c r="SRD49"/>
      <c r="SRE49"/>
      <c r="SRF49"/>
      <c r="SRG49"/>
      <c r="SRH49"/>
      <c r="SRI49"/>
      <c r="SRJ49"/>
      <c r="SRK49"/>
      <c r="SRL49"/>
      <c r="SRM49"/>
      <c r="SRN49"/>
      <c r="SRO49"/>
      <c r="SRP49"/>
      <c r="SRQ49"/>
      <c r="SRR49"/>
      <c r="SRS49"/>
      <c r="SRT49"/>
      <c r="SRU49"/>
      <c r="SRV49"/>
      <c r="SRW49"/>
      <c r="SRX49"/>
      <c r="SRY49"/>
      <c r="SRZ49"/>
      <c r="SSA49"/>
      <c r="SSB49"/>
      <c r="SSC49"/>
      <c r="SSD49"/>
      <c r="SSE49"/>
      <c r="SSF49"/>
      <c r="SSG49"/>
      <c r="SSH49"/>
      <c r="SSI49"/>
      <c r="SSJ49"/>
      <c r="SSK49"/>
      <c r="SSL49"/>
      <c r="SSM49"/>
      <c r="SSN49"/>
      <c r="SSO49"/>
      <c r="SSP49"/>
      <c r="SSQ49"/>
      <c r="SSR49"/>
      <c r="SSS49"/>
      <c r="SST49"/>
      <c r="SSU49"/>
      <c r="SSV49"/>
      <c r="SSW49"/>
      <c r="SSX49"/>
      <c r="SSY49"/>
      <c r="SSZ49"/>
      <c r="STA49"/>
      <c r="STB49"/>
      <c r="STC49"/>
      <c r="STD49"/>
      <c r="STE49"/>
      <c r="STF49"/>
      <c r="STG49"/>
      <c r="STH49"/>
      <c r="STI49"/>
      <c r="STJ49"/>
      <c r="STK49"/>
      <c r="STL49"/>
      <c r="STM49"/>
      <c r="STN49"/>
      <c r="STO49"/>
      <c r="STP49"/>
      <c r="STQ49"/>
      <c r="STR49"/>
      <c r="STS49"/>
      <c r="STT49"/>
      <c r="STU49"/>
      <c r="STV49"/>
      <c r="STW49"/>
      <c r="STX49"/>
      <c r="STY49"/>
      <c r="STZ49"/>
      <c r="SUA49"/>
      <c r="SUB49"/>
      <c r="SUC49"/>
      <c r="SUD49"/>
      <c r="SUE49"/>
      <c r="SUF49"/>
      <c r="SUG49"/>
      <c r="SUH49"/>
      <c r="SUI49"/>
      <c r="SUJ49"/>
      <c r="SUK49"/>
      <c r="SUL49"/>
      <c r="SUM49"/>
      <c r="SUN49"/>
      <c r="SUO49"/>
      <c r="SUP49"/>
      <c r="SUQ49"/>
      <c r="SUR49"/>
      <c r="SUS49"/>
      <c r="SUT49"/>
      <c r="SUU49"/>
      <c r="SUV49"/>
      <c r="SUW49"/>
      <c r="SUX49"/>
      <c r="SUY49"/>
      <c r="SUZ49"/>
      <c r="SVA49"/>
      <c r="SVB49"/>
      <c r="SVC49"/>
      <c r="SVD49"/>
      <c r="SVE49"/>
      <c r="SVF49"/>
      <c r="SVG49"/>
      <c r="SVH49"/>
      <c r="SVI49"/>
      <c r="SVJ49"/>
      <c r="SVK49"/>
      <c r="SVL49"/>
      <c r="SVM49"/>
      <c r="SVN49"/>
      <c r="SVO49"/>
      <c r="SVP49"/>
      <c r="SVQ49"/>
      <c r="SVR49"/>
      <c r="SVS49"/>
      <c r="SVT49"/>
      <c r="SVU49"/>
      <c r="SVV49"/>
      <c r="SVW49"/>
      <c r="SVX49"/>
      <c r="SVY49"/>
      <c r="SVZ49"/>
      <c r="SWA49"/>
      <c r="SWB49"/>
      <c r="SWC49"/>
      <c r="SWD49"/>
      <c r="SWE49"/>
      <c r="SWF49"/>
      <c r="SWG49"/>
      <c r="SWH49"/>
      <c r="SWI49"/>
      <c r="SWJ49"/>
      <c r="SWK49"/>
      <c r="SWL49"/>
      <c r="SWM49"/>
      <c r="SWN49"/>
      <c r="SWO49"/>
      <c r="SWP49"/>
      <c r="SWQ49"/>
      <c r="SWR49"/>
      <c r="SWS49"/>
      <c r="SWT49"/>
      <c r="SWU49"/>
      <c r="SWV49"/>
      <c r="SWW49"/>
      <c r="SWX49"/>
      <c r="SWY49"/>
      <c r="SWZ49"/>
      <c r="SXA49"/>
      <c r="SXB49"/>
      <c r="SXC49"/>
      <c r="SXD49"/>
      <c r="SXE49"/>
      <c r="SXF49"/>
      <c r="SXG49"/>
      <c r="SXH49"/>
      <c r="SXI49"/>
      <c r="SXJ49"/>
      <c r="SXK49"/>
      <c r="SXL49"/>
      <c r="SXM49"/>
      <c r="SXN49"/>
      <c r="SXO49"/>
      <c r="SXP49"/>
      <c r="SXQ49"/>
      <c r="SXR49"/>
      <c r="SXS49"/>
      <c r="SXT49"/>
      <c r="SXU49"/>
      <c r="SXV49"/>
      <c r="SXW49"/>
      <c r="SXX49"/>
      <c r="SXY49"/>
      <c r="SXZ49"/>
      <c r="SYA49"/>
      <c r="SYB49"/>
      <c r="SYC49"/>
      <c r="SYD49"/>
      <c r="SYE49"/>
      <c r="SYF49"/>
      <c r="SYG49"/>
      <c r="SYH49"/>
      <c r="SYI49"/>
      <c r="SYJ49"/>
      <c r="SYK49"/>
      <c r="SYL49"/>
      <c r="SYM49"/>
      <c r="SYN49"/>
      <c r="SYO49"/>
      <c r="SYP49"/>
      <c r="SYQ49"/>
      <c r="SYR49"/>
      <c r="SYS49"/>
      <c r="SYT49"/>
      <c r="SYU49"/>
      <c r="SYV49"/>
      <c r="SYW49"/>
      <c r="SYX49"/>
      <c r="SYY49"/>
      <c r="SYZ49"/>
      <c r="SZA49"/>
      <c r="SZB49"/>
      <c r="SZC49"/>
      <c r="SZD49"/>
      <c r="SZE49"/>
      <c r="SZF49"/>
      <c r="SZG49"/>
      <c r="SZH49"/>
      <c r="SZI49"/>
      <c r="SZJ49"/>
      <c r="SZK49"/>
      <c r="SZL49"/>
      <c r="SZM49"/>
      <c r="SZN49"/>
      <c r="SZO49"/>
      <c r="SZP49"/>
      <c r="SZQ49"/>
      <c r="SZR49"/>
      <c r="SZS49"/>
      <c r="SZT49"/>
      <c r="SZU49"/>
      <c r="SZV49"/>
      <c r="SZW49"/>
      <c r="SZX49"/>
      <c r="SZY49"/>
      <c r="SZZ49"/>
      <c r="TAA49"/>
      <c r="TAB49"/>
      <c r="TAC49"/>
      <c r="TAD49"/>
      <c r="TAE49"/>
      <c r="TAF49"/>
      <c r="TAG49"/>
      <c r="TAH49"/>
      <c r="TAI49"/>
      <c r="TAJ49"/>
      <c r="TAK49"/>
      <c r="TAL49"/>
      <c r="TAM49"/>
      <c r="TAN49"/>
      <c r="TAO49"/>
      <c r="TAP49"/>
      <c r="TAQ49"/>
      <c r="TAR49"/>
      <c r="TAS49"/>
      <c r="TAT49"/>
      <c r="TAU49"/>
      <c r="TAV49"/>
      <c r="TAW49"/>
      <c r="TAX49"/>
      <c r="TAY49"/>
      <c r="TAZ49"/>
      <c r="TBA49"/>
      <c r="TBB49"/>
      <c r="TBC49"/>
      <c r="TBD49"/>
      <c r="TBE49"/>
      <c r="TBF49"/>
      <c r="TBG49"/>
      <c r="TBH49"/>
      <c r="TBI49"/>
      <c r="TBJ49"/>
      <c r="TBK49"/>
      <c r="TBL49"/>
      <c r="TBM49"/>
      <c r="TBN49"/>
      <c r="TBO49"/>
      <c r="TBP49"/>
      <c r="TBQ49"/>
      <c r="TBR49"/>
      <c r="TBS49"/>
      <c r="TBT49"/>
      <c r="TBU49"/>
      <c r="TBV49"/>
      <c r="TBW49"/>
      <c r="TBX49"/>
      <c r="TBY49"/>
      <c r="TBZ49"/>
      <c r="TCA49"/>
      <c r="TCB49"/>
      <c r="TCC49"/>
      <c r="TCD49"/>
      <c r="TCE49"/>
      <c r="TCF49"/>
      <c r="TCG49"/>
      <c r="TCH49"/>
      <c r="TCI49"/>
      <c r="TCJ49"/>
      <c r="TCK49"/>
      <c r="TCL49"/>
      <c r="TCM49"/>
      <c r="TCN49"/>
      <c r="TCO49"/>
      <c r="TCP49"/>
      <c r="TCQ49"/>
      <c r="TCR49"/>
      <c r="TCS49"/>
      <c r="TCT49"/>
      <c r="TCU49"/>
      <c r="TCV49"/>
      <c r="TCW49"/>
      <c r="TCX49"/>
      <c r="TCY49"/>
      <c r="TCZ49"/>
      <c r="TDA49"/>
      <c r="TDB49"/>
      <c r="TDC49"/>
      <c r="TDD49"/>
      <c r="TDE49"/>
      <c r="TDF49"/>
      <c r="TDG49"/>
      <c r="TDH49"/>
      <c r="TDI49"/>
      <c r="TDJ49"/>
      <c r="TDK49"/>
      <c r="TDL49"/>
      <c r="TDM49"/>
      <c r="TDN49"/>
      <c r="TDO49"/>
      <c r="TDP49"/>
      <c r="TDQ49"/>
      <c r="TDR49"/>
      <c r="TDS49"/>
      <c r="TDT49"/>
      <c r="TDU49"/>
      <c r="TDV49"/>
      <c r="TDW49"/>
      <c r="TDX49"/>
      <c r="TDY49"/>
      <c r="TDZ49"/>
      <c r="TEA49"/>
      <c r="TEB49"/>
      <c r="TEC49"/>
      <c r="TED49"/>
      <c r="TEE49"/>
      <c r="TEF49"/>
      <c r="TEG49"/>
      <c r="TEH49"/>
      <c r="TEI49"/>
      <c r="TEJ49"/>
      <c r="TEK49"/>
      <c r="TEL49"/>
      <c r="TEM49"/>
      <c r="TEN49"/>
      <c r="TEO49"/>
      <c r="TEP49"/>
      <c r="TEQ49"/>
      <c r="TER49"/>
      <c r="TES49"/>
      <c r="TET49"/>
      <c r="TEU49"/>
      <c r="TEV49"/>
      <c r="TEW49"/>
      <c r="TEX49"/>
      <c r="TEY49"/>
      <c r="TEZ49"/>
      <c r="TFA49"/>
      <c r="TFB49"/>
      <c r="TFC49"/>
      <c r="TFD49"/>
      <c r="TFE49"/>
      <c r="TFF49"/>
      <c r="TFG49"/>
      <c r="TFH49"/>
      <c r="TFI49"/>
      <c r="TFJ49"/>
      <c r="TFK49"/>
      <c r="TFL49"/>
      <c r="TFM49"/>
      <c r="TFN49"/>
      <c r="TFO49"/>
      <c r="TFP49"/>
      <c r="TFQ49"/>
      <c r="TFR49"/>
      <c r="TFS49"/>
      <c r="TFT49"/>
      <c r="TFU49"/>
      <c r="TFV49"/>
      <c r="TFW49"/>
      <c r="TFX49"/>
      <c r="TFY49"/>
      <c r="TFZ49"/>
      <c r="TGA49"/>
      <c r="TGB49"/>
      <c r="TGC49"/>
      <c r="TGD49"/>
      <c r="TGE49"/>
      <c r="TGF49"/>
      <c r="TGG49"/>
      <c r="TGH49"/>
      <c r="TGI49"/>
      <c r="TGJ49"/>
      <c r="TGK49"/>
      <c r="TGL49"/>
      <c r="TGM49"/>
      <c r="TGN49"/>
      <c r="TGO49"/>
      <c r="TGP49"/>
      <c r="TGQ49"/>
      <c r="TGR49"/>
      <c r="TGS49"/>
      <c r="TGT49"/>
      <c r="TGU49"/>
      <c r="TGV49"/>
      <c r="TGW49"/>
      <c r="TGX49"/>
      <c r="TGY49"/>
      <c r="TGZ49"/>
      <c r="THA49"/>
      <c r="THB49"/>
      <c r="THC49"/>
      <c r="THD49"/>
      <c r="THE49"/>
      <c r="THF49"/>
      <c r="THG49"/>
      <c r="THH49"/>
      <c r="THI49"/>
      <c r="THJ49"/>
      <c r="THK49"/>
      <c r="THL49"/>
      <c r="THM49"/>
      <c r="THN49"/>
      <c r="THO49"/>
      <c r="THP49"/>
      <c r="THQ49"/>
      <c r="THR49"/>
      <c r="THS49"/>
      <c r="THT49"/>
      <c r="THU49"/>
      <c r="THV49"/>
      <c r="THW49"/>
      <c r="THX49"/>
      <c r="THY49"/>
      <c r="THZ49"/>
      <c r="TIA49"/>
      <c r="TIB49"/>
      <c r="TIC49"/>
      <c r="TID49"/>
      <c r="TIE49"/>
      <c r="TIF49"/>
      <c r="TIG49"/>
      <c r="TIH49"/>
      <c r="TII49"/>
      <c r="TIJ49"/>
      <c r="TIK49"/>
      <c r="TIL49"/>
      <c r="TIM49"/>
      <c r="TIN49"/>
      <c r="TIO49"/>
      <c r="TIP49"/>
      <c r="TIQ49"/>
      <c r="TIR49"/>
      <c r="TIS49"/>
      <c r="TIT49"/>
      <c r="TIU49"/>
      <c r="TIV49"/>
      <c r="TIW49"/>
      <c r="TIX49"/>
      <c r="TIY49"/>
      <c r="TIZ49"/>
      <c r="TJA49"/>
      <c r="TJB49"/>
      <c r="TJC49"/>
      <c r="TJD49"/>
      <c r="TJE49"/>
      <c r="TJF49"/>
      <c r="TJG49"/>
      <c r="TJH49"/>
      <c r="TJI49"/>
      <c r="TJJ49"/>
      <c r="TJK49"/>
      <c r="TJL49"/>
      <c r="TJM49"/>
      <c r="TJN49"/>
      <c r="TJO49"/>
      <c r="TJP49"/>
      <c r="TJQ49"/>
      <c r="TJR49"/>
      <c r="TJS49"/>
      <c r="TJT49"/>
      <c r="TJU49"/>
      <c r="TJV49"/>
      <c r="TJW49"/>
      <c r="TJX49"/>
      <c r="TJY49"/>
      <c r="TJZ49"/>
      <c r="TKA49"/>
      <c r="TKB49"/>
      <c r="TKC49"/>
      <c r="TKD49"/>
      <c r="TKE49"/>
      <c r="TKF49"/>
      <c r="TKG49"/>
      <c r="TKH49"/>
      <c r="TKI49"/>
      <c r="TKJ49"/>
      <c r="TKK49"/>
      <c r="TKL49"/>
      <c r="TKM49"/>
      <c r="TKN49"/>
      <c r="TKO49"/>
      <c r="TKP49"/>
      <c r="TKQ49"/>
      <c r="TKR49"/>
      <c r="TKS49"/>
      <c r="TKT49"/>
      <c r="TKU49"/>
      <c r="TKV49"/>
      <c r="TKW49"/>
      <c r="TKX49"/>
      <c r="TKY49"/>
      <c r="TKZ49"/>
      <c r="TLA49"/>
      <c r="TLB49"/>
      <c r="TLC49"/>
      <c r="TLD49"/>
      <c r="TLE49"/>
      <c r="TLF49"/>
      <c r="TLG49"/>
      <c r="TLH49"/>
      <c r="TLI49"/>
      <c r="TLJ49"/>
      <c r="TLK49"/>
      <c r="TLL49"/>
      <c r="TLM49"/>
      <c r="TLN49"/>
      <c r="TLO49"/>
      <c r="TLP49"/>
      <c r="TLQ49"/>
      <c r="TLR49"/>
      <c r="TLS49"/>
      <c r="TLT49"/>
      <c r="TLU49"/>
      <c r="TLV49"/>
      <c r="TLW49"/>
      <c r="TLX49"/>
      <c r="TLY49"/>
      <c r="TLZ49"/>
      <c r="TMA49"/>
      <c r="TMB49"/>
      <c r="TMC49"/>
      <c r="TMD49"/>
      <c r="TME49"/>
      <c r="TMF49"/>
      <c r="TMG49"/>
      <c r="TMH49"/>
      <c r="TMI49"/>
      <c r="TMJ49"/>
      <c r="TMK49"/>
      <c r="TML49"/>
      <c r="TMM49"/>
      <c r="TMN49"/>
      <c r="TMO49"/>
      <c r="TMP49"/>
      <c r="TMQ49"/>
      <c r="TMR49"/>
      <c r="TMS49"/>
      <c r="TMT49"/>
      <c r="TMU49"/>
      <c r="TMV49"/>
      <c r="TMW49"/>
      <c r="TMX49"/>
      <c r="TMY49"/>
      <c r="TMZ49"/>
      <c r="TNA49"/>
      <c r="TNB49"/>
      <c r="TNC49"/>
      <c r="TND49"/>
      <c r="TNE49"/>
      <c r="TNF49"/>
      <c r="TNG49"/>
      <c r="TNH49"/>
      <c r="TNI49"/>
      <c r="TNJ49"/>
      <c r="TNK49"/>
      <c r="TNL49"/>
      <c r="TNM49"/>
      <c r="TNN49"/>
      <c r="TNO49"/>
      <c r="TNP49"/>
      <c r="TNQ49"/>
      <c r="TNR49"/>
      <c r="TNS49"/>
      <c r="TNT49"/>
      <c r="TNU49"/>
      <c r="TNV49"/>
      <c r="TNW49"/>
      <c r="TNX49"/>
      <c r="TNY49"/>
      <c r="TNZ49"/>
      <c r="TOA49"/>
      <c r="TOB49"/>
      <c r="TOC49"/>
      <c r="TOD49"/>
      <c r="TOE49"/>
      <c r="TOF49"/>
      <c r="TOG49"/>
      <c r="TOH49"/>
      <c r="TOI49"/>
      <c r="TOJ49"/>
      <c r="TOK49"/>
      <c r="TOL49"/>
      <c r="TOM49"/>
      <c r="TON49"/>
      <c r="TOO49"/>
      <c r="TOP49"/>
      <c r="TOQ49"/>
      <c r="TOR49"/>
      <c r="TOS49"/>
      <c r="TOT49"/>
      <c r="TOU49"/>
      <c r="TOV49"/>
      <c r="TOW49"/>
      <c r="TOX49"/>
      <c r="TOY49"/>
      <c r="TOZ49"/>
      <c r="TPA49"/>
      <c r="TPB49"/>
      <c r="TPC49"/>
      <c r="TPD49"/>
      <c r="TPE49"/>
      <c r="TPF49"/>
      <c r="TPG49"/>
      <c r="TPH49"/>
      <c r="TPI49"/>
      <c r="TPJ49"/>
      <c r="TPK49"/>
      <c r="TPL49"/>
      <c r="TPM49"/>
      <c r="TPN49"/>
      <c r="TPO49"/>
      <c r="TPP49"/>
      <c r="TPQ49"/>
      <c r="TPR49"/>
      <c r="TPS49"/>
      <c r="TPT49"/>
      <c r="TPU49"/>
      <c r="TPV49"/>
      <c r="TPW49"/>
      <c r="TPX49"/>
      <c r="TPY49"/>
      <c r="TPZ49"/>
      <c r="TQA49"/>
      <c r="TQB49"/>
      <c r="TQC49"/>
      <c r="TQD49"/>
      <c r="TQE49"/>
      <c r="TQF49"/>
      <c r="TQG49"/>
      <c r="TQH49"/>
      <c r="TQI49"/>
      <c r="TQJ49"/>
      <c r="TQK49"/>
      <c r="TQL49"/>
      <c r="TQM49"/>
      <c r="TQN49"/>
      <c r="TQO49"/>
      <c r="TQP49"/>
      <c r="TQQ49"/>
      <c r="TQR49"/>
      <c r="TQS49"/>
      <c r="TQT49"/>
      <c r="TQU49"/>
      <c r="TQV49"/>
      <c r="TQW49"/>
      <c r="TQX49"/>
      <c r="TQY49"/>
      <c r="TQZ49"/>
      <c r="TRA49"/>
      <c r="TRB49"/>
      <c r="TRC49"/>
      <c r="TRD49"/>
      <c r="TRE49"/>
      <c r="TRF49"/>
      <c r="TRG49"/>
      <c r="TRH49"/>
      <c r="TRI49"/>
      <c r="TRJ49"/>
      <c r="TRK49"/>
      <c r="TRL49"/>
      <c r="TRM49"/>
      <c r="TRN49"/>
      <c r="TRO49"/>
      <c r="TRP49"/>
      <c r="TRQ49"/>
      <c r="TRR49"/>
      <c r="TRS49"/>
      <c r="TRT49"/>
      <c r="TRU49"/>
      <c r="TRV49"/>
      <c r="TRW49"/>
      <c r="TRX49"/>
      <c r="TRY49"/>
      <c r="TRZ49"/>
      <c r="TSA49"/>
      <c r="TSB49"/>
      <c r="TSC49"/>
      <c r="TSD49"/>
      <c r="TSE49"/>
      <c r="TSF49"/>
      <c r="TSG49"/>
      <c r="TSH49"/>
      <c r="TSI49"/>
      <c r="TSJ49"/>
      <c r="TSK49"/>
      <c r="TSL49"/>
      <c r="TSM49"/>
      <c r="TSN49"/>
      <c r="TSO49"/>
      <c r="TSP49"/>
      <c r="TSQ49"/>
      <c r="TSR49"/>
      <c r="TSS49"/>
      <c r="TST49"/>
      <c r="TSU49"/>
      <c r="TSV49"/>
      <c r="TSW49"/>
      <c r="TSX49"/>
      <c r="TSY49"/>
      <c r="TSZ49"/>
      <c r="TTA49"/>
      <c r="TTB49"/>
      <c r="TTC49"/>
      <c r="TTD49"/>
      <c r="TTE49"/>
      <c r="TTF49"/>
      <c r="TTG49"/>
      <c r="TTH49"/>
      <c r="TTI49"/>
      <c r="TTJ49"/>
      <c r="TTK49"/>
      <c r="TTL49"/>
      <c r="TTM49"/>
      <c r="TTN49"/>
      <c r="TTO49"/>
      <c r="TTP49"/>
      <c r="TTQ49"/>
      <c r="TTR49"/>
      <c r="TTS49"/>
      <c r="TTT49"/>
      <c r="TTU49"/>
      <c r="TTV49"/>
      <c r="TTW49"/>
      <c r="TTX49"/>
      <c r="TTY49"/>
      <c r="TTZ49"/>
      <c r="TUA49"/>
      <c r="TUB49"/>
      <c r="TUC49"/>
      <c r="TUD49"/>
      <c r="TUE49"/>
      <c r="TUF49"/>
      <c r="TUG49"/>
      <c r="TUH49"/>
      <c r="TUI49"/>
      <c r="TUJ49"/>
      <c r="TUK49"/>
      <c r="TUL49"/>
      <c r="TUM49"/>
      <c r="TUN49"/>
      <c r="TUO49"/>
      <c r="TUP49"/>
      <c r="TUQ49"/>
      <c r="TUR49"/>
      <c r="TUS49"/>
      <c r="TUT49"/>
      <c r="TUU49"/>
      <c r="TUV49"/>
      <c r="TUW49"/>
      <c r="TUX49"/>
      <c r="TUY49"/>
      <c r="TUZ49"/>
      <c r="TVA49"/>
      <c r="TVB49"/>
      <c r="TVC49"/>
      <c r="TVD49"/>
      <c r="TVE49"/>
      <c r="TVF49"/>
      <c r="TVG49"/>
      <c r="TVH49"/>
      <c r="TVI49"/>
      <c r="TVJ49"/>
      <c r="TVK49"/>
      <c r="TVL49"/>
      <c r="TVM49"/>
      <c r="TVN49"/>
      <c r="TVO49"/>
      <c r="TVP49"/>
      <c r="TVQ49"/>
      <c r="TVR49"/>
      <c r="TVS49"/>
      <c r="TVT49"/>
      <c r="TVU49"/>
      <c r="TVV49"/>
      <c r="TVW49"/>
      <c r="TVX49"/>
      <c r="TVY49"/>
      <c r="TVZ49"/>
      <c r="TWA49"/>
      <c r="TWB49"/>
      <c r="TWC49"/>
      <c r="TWD49"/>
      <c r="TWE49"/>
      <c r="TWF49"/>
      <c r="TWG49"/>
      <c r="TWH49"/>
      <c r="TWI49"/>
      <c r="TWJ49"/>
      <c r="TWK49"/>
      <c r="TWL49"/>
      <c r="TWM49"/>
      <c r="TWN49"/>
      <c r="TWO49"/>
      <c r="TWP49"/>
      <c r="TWQ49"/>
      <c r="TWR49"/>
      <c r="TWS49"/>
      <c r="TWT49"/>
      <c r="TWU49"/>
      <c r="TWV49"/>
      <c r="TWW49"/>
      <c r="TWX49"/>
      <c r="TWY49"/>
      <c r="TWZ49"/>
      <c r="TXA49"/>
      <c r="TXB49"/>
      <c r="TXC49"/>
      <c r="TXD49"/>
      <c r="TXE49"/>
      <c r="TXF49"/>
      <c r="TXG49"/>
      <c r="TXH49"/>
      <c r="TXI49"/>
      <c r="TXJ49"/>
      <c r="TXK49"/>
      <c r="TXL49"/>
      <c r="TXM49"/>
      <c r="TXN49"/>
      <c r="TXO49"/>
      <c r="TXP49"/>
      <c r="TXQ49"/>
      <c r="TXR49"/>
      <c r="TXS49"/>
      <c r="TXT49"/>
      <c r="TXU49"/>
      <c r="TXV49"/>
      <c r="TXW49"/>
      <c r="TXX49"/>
      <c r="TXY49"/>
      <c r="TXZ49"/>
      <c r="TYA49"/>
      <c r="TYB49"/>
      <c r="TYC49"/>
      <c r="TYD49"/>
      <c r="TYE49"/>
      <c r="TYF49"/>
      <c r="TYG49"/>
      <c r="TYH49"/>
      <c r="TYI49"/>
      <c r="TYJ49"/>
      <c r="TYK49"/>
      <c r="TYL49"/>
      <c r="TYM49"/>
      <c r="TYN49"/>
      <c r="TYO49"/>
      <c r="TYP49"/>
      <c r="TYQ49"/>
      <c r="TYR49"/>
      <c r="TYS49"/>
      <c r="TYT49"/>
      <c r="TYU49"/>
      <c r="TYV49"/>
      <c r="TYW49"/>
      <c r="TYX49"/>
      <c r="TYY49"/>
      <c r="TYZ49"/>
      <c r="TZA49"/>
      <c r="TZB49"/>
      <c r="TZC49"/>
      <c r="TZD49"/>
      <c r="TZE49"/>
      <c r="TZF49"/>
      <c r="TZG49"/>
      <c r="TZH49"/>
      <c r="TZI49"/>
      <c r="TZJ49"/>
      <c r="TZK49"/>
      <c r="TZL49"/>
      <c r="TZM49"/>
      <c r="TZN49"/>
      <c r="TZO49"/>
      <c r="TZP49"/>
      <c r="TZQ49"/>
      <c r="TZR49"/>
      <c r="TZS49"/>
      <c r="TZT49"/>
      <c r="TZU49"/>
      <c r="TZV49"/>
      <c r="TZW49"/>
      <c r="TZX49"/>
      <c r="TZY49"/>
      <c r="TZZ49"/>
      <c r="UAA49"/>
      <c r="UAB49"/>
      <c r="UAC49"/>
      <c r="UAD49"/>
      <c r="UAE49"/>
      <c r="UAF49"/>
      <c r="UAG49"/>
      <c r="UAH49"/>
      <c r="UAI49"/>
      <c r="UAJ49"/>
      <c r="UAK49"/>
      <c r="UAL49"/>
      <c r="UAM49"/>
      <c r="UAN49"/>
      <c r="UAO49"/>
      <c r="UAP49"/>
      <c r="UAQ49"/>
      <c r="UAR49"/>
      <c r="UAS49"/>
      <c r="UAT49"/>
      <c r="UAU49"/>
      <c r="UAV49"/>
      <c r="UAW49"/>
      <c r="UAX49"/>
      <c r="UAY49"/>
      <c r="UAZ49"/>
      <c r="UBA49"/>
      <c r="UBB49"/>
      <c r="UBC49"/>
      <c r="UBD49"/>
      <c r="UBE49"/>
      <c r="UBF49"/>
      <c r="UBG49"/>
      <c r="UBH49"/>
      <c r="UBI49"/>
      <c r="UBJ49"/>
      <c r="UBK49"/>
      <c r="UBL49"/>
      <c r="UBM49"/>
      <c r="UBN49"/>
      <c r="UBO49"/>
      <c r="UBP49"/>
      <c r="UBQ49"/>
      <c r="UBR49"/>
      <c r="UBS49"/>
      <c r="UBT49"/>
      <c r="UBU49"/>
      <c r="UBV49"/>
      <c r="UBW49"/>
      <c r="UBX49"/>
      <c r="UBY49"/>
      <c r="UBZ49"/>
      <c r="UCA49"/>
      <c r="UCB49"/>
      <c r="UCC49"/>
      <c r="UCD49"/>
      <c r="UCE49"/>
      <c r="UCF49"/>
      <c r="UCG49"/>
      <c r="UCH49"/>
      <c r="UCI49"/>
      <c r="UCJ49"/>
      <c r="UCK49"/>
      <c r="UCL49"/>
      <c r="UCM49"/>
      <c r="UCN49"/>
      <c r="UCO49"/>
      <c r="UCP49"/>
      <c r="UCQ49"/>
      <c r="UCR49"/>
      <c r="UCS49"/>
      <c r="UCT49"/>
      <c r="UCU49"/>
      <c r="UCV49"/>
      <c r="UCW49"/>
      <c r="UCX49"/>
      <c r="UCY49"/>
      <c r="UCZ49"/>
      <c r="UDA49"/>
      <c r="UDB49"/>
      <c r="UDC49"/>
      <c r="UDD49"/>
      <c r="UDE49"/>
      <c r="UDF49"/>
      <c r="UDG49"/>
      <c r="UDH49"/>
      <c r="UDI49"/>
      <c r="UDJ49"/>
      <c r="UDK49"/>
      <c r="UDL49"/>
      <c r="UDM49"/>
      <c r="UDN49"/>
      <c r="UDO49"/>
      <c r="UDP49"/>
      <c r="UDQ49"/>
      <c r="UDR49"/>
      <c r="UDS49"/>
      <c r="UDT49"/>
      <c r="UDU49"/>
      <c r="UDV49"/>
      <c r="UDW49"/>
      <c r="UDX49"/>
      <c r="UDY49"/>
      <c r="UDZ49"/>
      <c r="UEA49"/>
      <c r="UEB49"/>
      <c r="UEC49"/>
      <c r="UED49"/>
      <c r="UEE49"/>
      <c r="UEF49"/>
      <c r="UEG49"/>
      <c r="UEH49"/>
      <c r="UEI49"/>
      <c r="UEJ49"/>
      <c r="UEK49"/>
      <c r="UEL49"/>
      <c r="UEM49"/>
      <c r="UEN49"/>
      <c r="UEO49"/>
      <c r="UEP49"/>
      <c r="UEQ49"/>
      <c r="UER49"/>
      <c r="UES49"/>
      <c r="UET49"/>
      <c r="UEU49"/>
      <c r="UEV49"/>
      <c r="UEW49"/>
      <c r="UEX49"/>
      <c r="UEY49"/>
      <c r="UEZ49"/>
      <c r="UFA49"/>
      <c r="UFB49"/>
      <c r="UFC49"/>
      <c r="UFD49"/>
      <c r="UFE49"/>
      <c r="UFF49"/>
      <c r="UFG49"/>
      <c r="UFH49"/>
      <c r="UFI49"/>
      <c r="UFJ49"/>
      <c r="UFK49"/>
      <c r="UFL49"/>
      <c r="UFM49"/>
      <c r="UFN49"/>
      <c r="UFO49"/>
      <c r="UFP49"/>
      <c r="UFQ49"/>
      <c r="UFR49"/>
      <c r="UFS49"/>
      <c r="UFT49"/>
      <c r="UFU49"/>
      <c r="UFV49"/>
      <c r="UFW49"/>
      <c r="UFX49"/>
      <c r="UFY49"/>
      <c r="UFZ49"/>
      <c r="UGA49"/>
      <c r="UGB49"/>
      <c r="UGC49"/>
      <c r="UGD49"/>
      <c r="UGE49"/>
      <c r="UGF49"/>
      <c r="UGG49"/>
      <c r="UGH49"/>
      <c r="UGI49"/>
      <c r="UGJ49"/>
      <c r="UGK49"/>
      <c r="UGL49"/>
      <c r="UGM49"/>
      <c r="UGN49"/>
      <c r="UGO49"/>
      <c r="UGP49"/>
      <c r="UGQ49"/>
      <c r="UGR49"/>
      <c r="UGS49"/>
      <c r="UGT49"/>
      <c r="UGU49"/>
      <c r="UGV49"/>
      <c r="UGW49"/>
      <c r="UGX49"/>
      <c r="UGY49"/>
      <c r="UGZ49"/>
      <c r="UHA49"/>
      <c r="UHB49"/>
      <c r="UHC49"/>
      <c r="UHD49"/>
      <c r="UHE49"/>
      <c r="UHF49"/>
      <c r="UHG49"/>
      <c r="UHH49"/>
      <c r="UHI49"/>
      <c r="UHJ49"/>
      <c r="UHK49"/>
      <c r="UHL49"/>
      <c r="UHM49"/>
      <c r="UHN49"/>
      <c r="UHO49"/>
      <c r="UHP49"/>
      <c r="UHQ49"/>
      <c r="UHR49"/>
      <c r="UHS49"/>
      <c r="UHT49"/>
      <c r="UHU49"/>
      <c r="UHV49"/>
      <c r="UHW49"/>
      <c r="UHX49"/>
      <c r="UHY49"/>
      <c r="UHZ49"/>
      <c r="UIA49"/>
      <c r="UIB49"/>
      <c r="UIC49"/>
      <c r="UID49"/>
      <c r="UIE49"/>
      <c r="UIF49"/>
      <c r="UIG49"/>
      <c r="UIH49"/>
      <c r="UII49"/>
      <c r="UIJ49"/>
      <c r="UIK49"/>
      <c r="UIL49"/>
      <c r="UIM49"/>
      <c r="UIN49"/>
      <c r="UIO49"/>
      <c r="UIP49"/>
      <c r="UIQ49"/>
      <c r="UIR49"/>
      <c r="UIS49"/>
      <c r="UIT49"/>
      <c r="UIU49"/>
      <c r="UIV49"/>
      <c r="UIW49"/>
      <c r="UIX49"/>
      <c r="UIY49"/>
      <c r="UIZ49"/>
      <c r="UJA49"/>
      <c r="UJB49"/>
      <c r="UJC49"/>
      <c r="UJD49"/>
      <c r="UJE49"/>
      <c r="UJF49"/>
      <c r="UJG49"/>
      <c r="UJH49"/>
      <c r="UJI49"/>
      <c r="UJJ49"/>
      <c r="UJK49"/>
      <c r="UJL49"/>
      <c r="UJM49"/>
      <c r="UJN49"/>
      <c r="UJO49"/>
      <c r="UJP49"/>
      <c r="UJQ49"/>
      <c r="UJR49"/>
      <c r="UJS49"/>
      <c r="UJT49"/>
      <c r="UJU49"/>
      <c r="UJV49"/>
      <c r="UJW49"/>
      <c r="UJX49"/>
      <c r="UJY49"/>
      <c r="UJZ49"/>
      <c r="UKA49"/>
      <c r="UKB49"/>
      <c r="UKC49"/>
      <c r="UKD49"/>
      <c r="UKE49"/>
      <c r="UKF49"/>
      <c r="UKG49"/>
      <c r="UKH49"/>
      <c r="UKI49"/>
      <c r="UKJ49"/>
      <c r="UKK49"/>
      <c r="UKL49"/>
      <c r="UKM49"/>
      <c r="UKN49"/>
      <c r="UKO49"/>
      <c r="UKP49"/>
      <c r="UKQ49"/>
      <c r="UKR49"/>
      <c r="UKS49"/>
      <c r="UKT49"/>
      <c r="UKU49"/>
      <c r="UKV49"/>
      <c r="UKW49"/>
      <c r="UKX49"/>
      <c r="UKY49"/>
      <c r="UKZ49"/>
      <c r="ULA49"/>
      <c r="ULB49"/>
      <c r="ULC49"/>
      <c r="ULD49"/>
      <c r="ULE49"/>
      <c r="ULF49"/>
      <c r="ULG49"/>
      <c r="ULH49"/>
      <c r="ULI49"/>
      <c r="ULJ49"/>
      <c r="ULK49"/>
      <c r="ULL49"/>
      <c r="ULM49"/>
      <c r="ULN49"/>
      <c r="ULO49"/>
      <c r="ULP49"/>
      <c r="ULQ49"/>
      <c r="ULR49"/>
      <c r="ULS49"/>
      <c r="ULT49"/>
      <c r="ULU49"/>
      <c r="ULV49"/>
      <c r="ULW49"/>
      <c r="ULX49"/>
      <c r="ULY49"/>
      <c r="ULZ49"/>
      <c r="UMA49"/>
      <c r="UMB49"/>
      <c r="UMC49"/>
      <c r="UMD49"/>
      <c r="UME49"/>
      <c r="UMF49"/>
      <c r="UMG49"/>
      <c r="UMH49"/>
      <c r="UMI49"/>
      <c r="UMJ49"/>
      <c r="UMK49"/>
      <c r="UML49"/>
      <c r="UMM49"/>
      <c r="UMN49"/>
      <c r="UMO49"/>
      <c r="UMP49"/>
      <c r="UMQ49"/>
      <c r="UMR49"/>
      <c r="UMS49"/>
      <c r="UMT49"/>
      <c r="UMU49"/>
      <c r="UMV49"/>
      <c r="UMW49"/>
      <c r="UMX49"/>
      <c r="UMY49"/>
      <c r="UMZ49"/>
      <c r="UNA49"/>
      <c r="UNB49"/>
      <c r="UNC49"/>
      <c r="UND49"/>
      <c r="UNE49"/>
      <c r="UNF49"/>
      <c r="UNG49"/>
      <c r="UNH49"/>
      <c r="UNI49"/>
      <c r="UNJ49"/>
      <c r="UNK49"/>
      <c r="UNL49"/>
      <c r="UNM49"/>
      <c r="UNN49"/>
      <c r="UNO49"/>
      <c r="UNP49"/>
      <c r="UNQ49"/>
      <c r="UNR49"/>
      <c r="UNS49"/>
      <c r="UNT49"/>
      <c r="UNU49"/>
      <c r="UNV49"/>
      <c r="UNW49"/>
      <c r="UNX49"/>
      <c r="UNY49"/>
      <c r="UNZ49"/>
      <c r="UOA49"/>
      <c r="UOB49"/>
      <c r="UOC49"/>
      <c r="UOD49"/>
      <c r="UOE49"/>
      <c r="UOF49"/>
      <c r="UOG49"/>
      <c r="UOH49"/>
      <c r="UOI49"/>
      <c r="UOJ49"/>
      <c r="UOK49"/>
      <c r="UOL49"/>
      <c r="UOM49"/>
      <c r="UON49"/>
      <c r="UOO49"/>
      <c r="UOP49"/>
      <c r="UOQ49"/>
      <c r="UOR49"/>
      <c r="UOS49"/>
      <c r="UOT49"/>
      <c r="UOU49"/>
      <c r="UOV49"/>
      <c r="UOW49"/>
      <c r="UOX49"/>
      <c r="UOY49"/>
      <c r="UOZ49"/>
      <c r="UPA49"/>
      <c r="UPB49"/>
      <c r="UPC49"/>
      <c r="UPD49"/>
      <c r="UPE49"/>
      <c r="UPF49"/>
      <c r="UPG49"/>
      <c r="UPH49"/>
      <c r="UPI49"/>
      <c r="UPJ49"/>
      <c r="UPK49"/>
      <c r="UPL49"/>
      <c r="UPM49"/>
      <c r="UPN49"/>
      <c r="UPO49"/>
      <c r="UPP49"/>
      <c r="UPQ49"/>
      <c r="UPR49"/>
      <c r="UPS49"/>
      <c r="UPT49"/>
      <c r="UPU49"/>
      <c r="UPV49"/>
      <c r="UPW49"/>
      <c r="UPX49"/>
      <c r="UPY49"/>
      <c r="UPZ49"/>
      <c r="UQA49"/>
      <c r="UQB49"/>
      <c r="UQC49"/>
      <c r="UQD49"/>
      <c r="UQE49"/>
      <c r="UQF49"/>
      <c r="UQG49"/>
      <c r="UQH49"/>
      <c r="UQI49"/>
      <c r="UQJ49"/>
      <c r="UQK49"/>
      <c r="UQL49"/>
      <c r="UQM49"/>
      <c r="UQN49"/>
      <c r="UQO49"/>
      <c r="UQP49"/>
      <c r="UQQ49"/>
      <c r="UQR49"/>
      <c r="UQS49"/>
      <c r="UQT49"/>
      <c r="UQU49"/>
      <c r="UQV49"/>
      <c r="UQW49"/>
      <c r="UQX49"/>
      <c r="UQY49"/>
      <c r="UQZ49"/>
      <c r="URA49"/>
      <c r="URB49"/>
      <c r="URC49"/>
      <c r="URD49"/>
      <c r="URE49"/>
      <c r="URF49"/>
      <c r="URG49"/>
      <c r="URH49"/>
      <c r="URI49"/>
      <c r="URJ49"/>
      <c r="URK49"/>
      <c r="URL49"/>
      <c r="URM49"/>
      <c r="URN49"/>
      <c r="URO49"/>
      <c r="URP49"/>
      <c r="URQ49"/>
      <c r="URR49"/>
      <c r="URS49"/>
      <c r="URT49"/>
      <c r="URU49"/>
      <c r="URV49"/>
      <c r="URW49"/>
      <c r="URX49"/>
      <c r="URY49"/>
      <c r="URZ49"/>
      <c r="USA49"/>
      <c r="USB49"/>
      <c r="USC49"/>
      <c r="USD49"/>
      <c r="USE49"/>
      <c r="USF49"/>
      <c r="USG49"/>
      <c r="USH49"/>
      <c r="USI49"/>
      <c r="USJ49"/>
      <c r="USK49"/>
      <c r="USL49"/>
      <c r="USM49"/>
      <c r="USN49"/>
      <c r="USO49"/>
      <c r="USP49"/>
      <c r="USQ49"/>
      <c r="USR49"/>
      <c r="USS49"/>
      <c r="UST49"/>
      <c r="USU49"/>
      <c r="USV49"/>
      <c r="USW49"/>
      <c r="USX49"/>
      <c r="USY49"/>
      <c r="USZ49"/>
      <c r="UTA49"/>
      <c r="UTB49"/>
      <c r="UTC49"/>
      <c r="UTD49"/>
      <c r="UTE49"/>
      <c r="UTF49"/>
      <c r="UTG49"/>
      <c r="UTH49"/>
      <c r="UTI49"/>
      <c r="UTJ49"/>
      <c r="UTK49"/>
      <c r="UTL49"/>
      <c r="UTM49"/>
      <c r="UTN49"/>
      <c r="UTO49"/>
      <c r="UTP49"/>
      <c r="UTQ49"/>
      <c r="UTR49"/>
      <c r="UTS49"/>
      <c r="UTT49"/>
      <c r="UTU49"/>
      <c r="UTV49"/>
      <c r="UTW49"/>
      <c r="UTX49"/>
      <c r="UTY49"/>
      <c r="UTZ49"/>
      <c r="UUA49"/>
      <c r="UUB49"/>
      <c r="UUC49"/>
      <c r="UUD49"/>
      <c r="UUE49"/>
      <c r="UUF49"/>
      <c r="UUG49"/>
      <c r="UUH49"/>
      <c r="UUI49"/>
      <c r="UUJ49"/>
      <c r="UUK49"/>
      <c r="UUL49"/>
      <c r="UUM49"/>
      <c r="UUN49"/>
      <c r="UUO49"/>
      <c r="UUP49"/>
      <c r="UUQ49"/>
      <c r="UUR49"/>
      <c r="UUS49"/>
      <c r="UUT49"/>
      <c r="UUU49"/>
      <c r="UUV49"/>
      <c r="UUW49"/>
      <c r="UUX49"/>
      <c r="UUY49"/>
      <c r="UUZ49"/>
      <c r="UVA49"/>
      <c r="UVB49"/>
      <c r="UVC49"/>
      <c r="UVD49"/>
      <c r="UVE49"/>
      <c r="UVF49"/>
      <c r="UVG49"/>
      <c r="UVH49"/>
      <c r="UVI49"/>
      <c r="UVJ49"/>
      <c r="UVK49"/>
      <c r="UVL49"/>
      <c r="UVM49"/>
      <c r="UVN49"/>
      <c r="UVO49"/>
      <c r="UVP49"/>
      <c r="UVQ49"/>
      <c r="UVR49"/>
      <c r="UVS49"/>
      <c r="UVT49"/>
      <c r="UVU49"/>
      <c r="UVV49"/>
      <c r="UVW49"/>
      <c r="UVX49"/>
      <c r="UVY49"/>
      <c r="UVZ49"/>
      <c r="UWA49"/>
      <c r="UWB49"/>
      <c r="UWC49"/>
      <c r="UWD49"/>
      <c r="UWE49"/>
      <c r="UWF49"/>
      <c r="UWG49"/>
      <c r="UWH49"/>
      <c r="UWI49"/>
      <c r="UWJ49"/>
      <c r="UWK49"/>
      <c r="UWL49"/>
      <c r="UWM49"/>
      <c r="UWN49"/>
      <c r="UWO49"/>
      <c r="UWP49"/>
      <c r="UWQ49"/>
      <c r="UWR49"/>
      <c r="UWS49"/>
      <c r="UWT49"/>
      <c r="UWU49"/>
      <c r="UWV49"/>
      <c r="UWW49"/>
      <c r="UWX49"/>
      <c r="UWY49"/>
      <c r="UWZ49"/>
      <c r="UXA49"/>
      <c r="UXB49"/>
      <c r="UXC49"/>
      <c r="UXD49"/>
      <c r="UXE49"/>
      <c r="UXF49"/>
      <c r="UXG49"/>
      <c r="UXH49"/>
      <c r="UXI49"/>
      <c r="UXJ49"/>
      <c r="UXK49"/>
      <c r="UXL49"/>
      <c r="UXM49"/>
      <c r="UXN49"/>
      <c r="UXO49"/>
      <c r="UXP49"/>
      <c r="UXQ49"/>
      <c r="UXR49"/>
      <c r="UXS49"/>
      <c r="UXT49"/>
      <c r="UXU49"/>
      <c r="UXV49"/>
      <c r="UXW49"/>
      <c r="UXX49"/>
      <c r="UXY49"/>
      <c r="UXZ49"/>
      <c r="UYA49"/>
      <c r="UYB49"/>
      <c r="UYC49"/>
      <c r="UYD49"/>
      <c r="UYE49"/>
      <c r="UYF49"/>
      <c r="UYG49"/>
      <c r="UYH49"/>
      <c r="UYI49"/>
      <c r="UYJ49"/>
      <c r="UYK49"/>
      <c r="UYL49"/>
      <c r="UYM49"/>
      <c r="UYN49"/>
      <c r="UYO49"/>
      <c r="UYP49"/>
      <c r="UYQ49"/>
      <c r="UYR49"/>
      <c r="UYS49"/>
      <c r="UYT49"/>
      <c r="UYU49"/>
      <c r="UYV49"/>
      <c r="UYW49"/>
      <c r="UYX49"/>
      <c r="UYY49"/>
      <c r="UYZ49"/>
      <c r="UZA49"/>
      <c r="UZB49"/>
      <c r="UZC49"/>
      <c r="UZD49"/>
      <c r="UZE49"/>
      <c r="UZF49"/>
      <c r="UZG49"/>
      <c r="UZH49"/>
      <c r="UZI49"/>
      <c r="UZJ49"/>
      <c r="UZK49"/>
      <c r="UZL49"/>
      <c r="UZM49"/>
      <c r="UZN49"/>
      <c r="UZO49"/>
      <c r="UZP49"/>
      <c r="UZQ49"/>
      <c r="UZR49"/>
      <c r="UZS49"/>
      <c r="UZT49"/>
      <c r="UZU49"/>
      <c r="UZV49"/>
      <c r="UZW49"/>
      <c r="UZX49"/>
      <c r="UZY49"/>
      <c r="UZZ49"/>
      <c r="VAA49"/>
      <c r="VAB49"/>
      <c r="VAC49"/>
      <c r="VAD49"/>
      <c r="VAE49"/>
      <c r="VAF49"/>
      <c r="VAG49"/>
      <c r="VAH49"/>
      <c r="VAI49"/>
      <c r="VAJ49"/>
      <c r="VAK49"/>
      <c r="VAL49"/>
      <c r="VAM49"/>
      <c r="VAN49"/>
      <c r="VAO49"/>
      <c r="VAP49"/>
      <c r="VAQ49"/>
      <c r="VAR49"/>
      <c r="VAS49"/>
      <c r="VAT49"/>
      <c r="VAU49"/>
      <c r="VAV49"/>
      <c r="VAW49"/>
      <c r="VAX49"/>
      <c r="VAY49"/>
      <c r="VAZ49"/>
      <c r="VBA49"/>
      <c r="VBB49"/>
      <c r="VBC49"/>
      <c r="VBD49"/>
      <c r="VBE49"/>
      <c r="VBF49"/>
      <c r="VBG49"/>
      <c r="VBH49"/>
      <c r="VBI49"/>
      <c r="VBJ49"/>
      <c r="VBK49"/>
      <c r="VBL49"/>
      <c r="VBM49"/>
      <c r="VBN49"/>
      <c r="VBO49"/>
      <c r="VBP49"/>
      <c r="VBQ49"/>
      <c r="VBR49"/>
      <c r="VBS49"/>
      <c r="VBT49"/>
      <c r="VBU49"/>
      <c r="VBV49"/>
      <c r="VBW49"/>
      <c r="VBX49"/>
      <c r="VBY49"/>
      <c r="VBZ49"/>
      <c r="VCA49"/>
      <c r="VCB49"/>
      <c r="VCC49"/>
      <c r="VCD49"/>
      <c r="VCE49"/>
      <c r="VCF49"/>
      <c r="VCG49"/>
      <c r="VCH49"/>
      <c r="VCI49"/>
      <c r="VCJ49"/>
      <c r="VCK49"/>
      <c r="VCL49"/>
      <c r="VCM49"/>
      <c r="VCN49"/>
      <c r="VCO49"/>
      <c r="VCP49"/>
      <c r="VCQ49"/>
      <c r="VCR49"/>
      <c r="VCS49"/>
      <c r="VCT49"/>
      <c r="VCU49"/>
      <c r="VCV49"/>
      <c r="VCW49"/>
      <c r="VCX49"/>
      <c r="VCY49"/>
      <c r="VCZ49"/>
      <c r="VDA49"/>
      <c r="VDB49"/>
      <c r="VDC49"/>
      <c r="VDD49"/>
      <c r="VDE49"/>
      <c r="VDF49"/>
      <c r="VDG49"/>
      <c r="VDH49"/>
      <c r="VDI49"/>
      <c r="VDJ49"/>
      <c r="VDK49"/>
      <c r="VDL49"/>
      <c r="VDM49"/>
      <c r="VDN49"/>
      <c r="VDO49"/>
      <c r="VDP49"/>
      <c r="VDQ49"/>
      <c r="VDR49"/>
      <c r="VDS49"/>
      <c r="VDT49"/>
      <c r="VDU49"/>
      <c r="VDV49"/>
      <c r="VDW49"/>
      <c r="VDX49"/>
      <c r="VDY49"/>
      <c r="VDZ49"/>
      <c r="VEA49"/>
      <c r="VEB49"/>
      <c r="VEC49"/>
      <c r="VED49"/>
      <c r="VEE49"/>
      <c r="VEF49"/>
      <c r="VEG49"/>
      <c r="VEH49"/>
      <c r="VEI49"/>
      <c r="VEJ49"/>
      <c r="VEK49"/>
      <c r="VEL49"/>
      <c r="VEM49"/>
      <c r="VEN49"/>
      <c r="VEO49"/>
      <c r="VEP49"/>
      <c r="VEQ49"/>
      <c r="VER49"/>
      <c r="VES49"/>
      <c r="VET49"/>
      <c r="VEU49"/>
      <c r="VEV49"/>
      <c r="VEW49"/>
      <c r="VEX49"/>
      <c r="VEY49"/>
      <c r="VEZ49"/>
      <c r="VFA49"/>
      <c r="VFB49"/>
      <c r="VFC49"/>
      <c r="VFD49"/>
      <c r="VFE49"/>
      <c r="VFF49"/>
      <c r="VFG49"/>
      <c r="VFH49"/>
      <c r="VFI49"/>
      <c r="VFJ49"/>
      <c r="VFK49"/>
      <c r="VFL49"/>
      <c r="VFM49"/>
      <c r="VFN49"/>
      <c r="VFO49"/>
      <c r="VFP49"/>
      <c r="VFQ49"/>
      <c r="VFR49"/>
      <c r="VFS49"/>
      <c r="VFT49"/>
      <c r="VFU49"/>
      <c r="VFV49"/>
      <c r="VFW49"/>
      <c r="VFX49"/>
      <c r="VFY49"/>
      <c r="VFZ49"/>
      <c r="VGA49"/>
      <c r="VGB49"/>
      <c r="VGC49"/>
      <c r="VGD49"/>
      <c r="VGE49"/>
      <c r="VGF49"/>
      <c r="VGG49"/>
      <c r="VGH49"/>
      <c r="VGI49"/>
      <c r="VGJ49"/>
      <c r="VGK49"/>
      <c r="VGL49"/>
      <c r="VGM49"/>
      <c r="VGN49"/>
      <c r="VGO49"/>
      <c r="VGP49"/>
      <c r="VGQ49"/>
      <c r="VGR49"/>
      <c r="VGS49"/>
      <c r="VGT49"/>
      <c r="VGU49"/>
      <c r="VGV49"/>
      <c r="VGW49"/>
      <c r="VGX49"/>
      <c r="VGY49"/>
      <c r="VGZ49"/>
      <c r="VHA49"/>
      <c r="VHB49"/>
      <c r="VHC49"/>
      <c r="VHD49"/>
      <c r="VHE49"/>
      <c r="VHF49"/>
      <c r="VHG49"/>
      <c r="VHH49"/>
      <c r="VHI49"/>
      <c r="VHJ49"/>
      <c r="VHK49"/>
      <c r="VHL49"/>
      <c r="VHM49"/>
      <c r="VHN49"/>
      <c r="VHO49"/>
      <c r="VHP49"/>
      <c r="VHQ49"/>
      <c r="VHR49"/>
      <c r="VHS49"/>
      <c r="VHT49"/>
      <c r="VHU49"/>
      <c r="VHV49"/>
      <c r="VHW49"/>
      <c r="VHX49"/>
      <c r="VHY49"/>
      <c r="VHZ49"/>
      <c r="VIA49"/>
      <c r="VIB49"/>
      <c r="VIC49"/>
      <c r="VID49"/>
      <c r="VIE49"/>
      <c r="VIF49"/>
      <c r="VIG49"/>
      <c r="VIH49"/>
      <c r="VII49"/>
      <c r="VIJ49"/>
      <c r="VIK49"/>
      <c r="VIL49"/>
      <c r="VIM49"/>
      <c r="VIN49"/>
      <c r="VIO49"/>
      <c r="VIP49"/>
      <c r="VIQ49"/>
      <c r="VIR49"/>
      <c r="VIS49"/>
      <c r="VIT49"/>
      <c r="VIU49"/>
      <c r="VIV49"/>
      <c r="VIW49"/>
      <c r="VIX49"/>
      <c r="VIY49"/>
      <c r="VIZ49"/>
      <c r="VJA49"/>
      <c r="VJB49"/>
      <c r="VJC49"/>
      <c r="VJD49"/>
      <c r="VJE49"/>
      <c r="VJF49"/>
      <c r="VJG49"/>
      <c r="VJH49"/>
      <c r="VJI49"/>
      <c r="VJJ49"/>
      <c r="VJK49"/>
      <c r="VJL49"/>
      <c r="VJM49"/>
      <c r="VJN49"/>
      <c r="VJO49"/>
      <c r="VJP49"/>
      <c r="VJQ49"/>
      <c r="VJR49"/>
      <c r="VJS49"/>
      <c r="VJT49"/>
      <c r="VJU49"/>
      <c r="VJV49"/>
      <c r="VJW49"/>
      <c r="VJX49"/>
      <c r="VJY49"/>
      <c r="VJZ49"/>
      <c r="VKA49"/>
      <c r="VKB49"/>
      <c r="VKC49"/>
      <c r="VKD49"/>
      <c r="VKE49"/>
      <c r="VKF49"/>
      <c r="VKG49"/>
      <c r="VKH49"/>
      <c r="VKI49"/>
      <c r="VKJ49"/>
      <c r="VKK49"/>
      <c r="VKL49"/>
      <c r="VKM49"/>
      <c r="VKN49"/>
      <c r="VKO49"/>
      <c r="VKP49"/>
      <c r="VKQ49"/>
      <c r="VKR49"/>
      <c r="VKS49"/>
      <c r="VKT49"/>
      <c r="VKU49"/>
      <c r="VKV49"/>
      <c r="VKW49"/>
      <c r="VKX49"/>
      <c r="VKY49"/>
      <c r="VKZ49"/>
      <c r="VLA49"/>
      <c r="VLB49"/>
      <c r="VLC49"/>
      <c r="VLD49"/>
      <c r="VLE49"/>
      <c r="VLF49"/>
      <c r="VLG49"/>
      <c r="VLH49"/>
      <c r="VLI49"/>
      <c r="VLJ49"/>
      <c r="VLK49"/>
      <c r="VLL49"/>
      <c r="VLM49"/>
      <c r="VLN49"/>
      <c r="VLO49"/>
      <c r="VLP49"/>
      <c r="VLQ49"/>
      <c r="VLR49"/>
      <c r="VLS49"/>
      <c r="VLT49"/>
      <c r="VLU49"/>
      <c r="VLV49"/>
      <c r="VLW49"/>
      <c r="VLX49"/>
      <c r="VLY49"/>
      <c r="VLZ49"/>
      <c r="VMA49"/>
      <c r="VMB49"/>
      <c r="VMC49"/>
      <c r="VMD49"/>
      <c r="VME49"/>
      <c r="VMF49"/>
      <c r="VMG49"/>
      <c r="VMH49"/>
      <c r="VMI49"/>
      <c r="VMJ49"/>
      <c r="VMK49"/>
      <c r="VML49"/>
      <c r="VMM49"/>
      <c r="VMN49"/>
      <c r="VMO49"/>
      <c r="VMP49"/>
      <c r="VMQ49"/>
      <c r="VMR49"/>
      <c r="VMS49"/>
      <c r="VMT49"/>
      <c r="VMU49"/>
      <c r="VMV49"/>
      <c r="VMW49"/>
      <c r="VMX49"/>
      <c r="VMY49"/>
      <c r="VMZ49"/>
      <c r="VNA49"/>
      <c r="VNB49"/>
      <c r="VNC49"/>
      <c r="VND49"/>
      <c r="VNE49"/>
      <c r="VNF49"/>
      <c r="VNG49"/>
      <c r="VNH49"/>
      <c r="VNI49"/>
      <c r="VNJ49"/>
      <c r="VNK49"/>
      <c r="VNL49"/>
      <c r="VNM49"/>
      <c r="VNN49"/>
      <c r="VNO49"/>
      <c r="VNP49"/>
      <c r="VNQ49"/>
      <c r="VNR49"/>
      <c r="VNS49"/>
      <c r="VNT49"/>
      <c r="VNU49"/>
      <c r="VNV49"/>
      <c r="VNW49"/>
      <c r="VNX49"/>
      <c r="VNY49"/>
      <c r="VNZ49"/>
      <c r="VOA49"/>
      <c r="VOB49"/>
      <c r="VOC49"/>
      <c r="VOD49"/>
      <c r="VOE49"/>
      <c r="VOF49"/>
      <c r="VOG49"/>
      <c r="VOH49"/>
      <c r="VOI49"/>
      <c r="VOJ49"/>
      <c r="VOK49"/>
      <c r="VOL49"/>
      <c r="VOM49"/>
      <c r="VON49"/>
      <c r="VOO49"/>
      <c r="VOP49"/>
      <c r="VOQ49"/>
      <c r="VOR49"/>
      <c r="VOS49"/>
      <c r="VOT49"/>
      <c r="VOU49"/>
      <c r="VOV49"/>
      <c r="VOW49"/>
      <c r="VOX49"/>
      <c r="VOY49"/>
      <c r="VOZ49"/>
      <c r="VPA49"/>
      <c r="VPB49"/>
      <c r="VPC49"/>
      <c r="VPD49"/>
      <c r="VPE49"/>
      <c r="VPF49"/>
      <c r="VPG49"/>
      <c r="VPH49"/>
      <c r="VPI49"/>
      <c r="VPJ49"/>
      <c r="VPK49"/>
      <c r="VPL49"/>
      <c r="VPM49"/>
      <c r="VPN49"/>
      <c r="VPO49"/>
      <c r="VPP49"/>
      <c r="VPQ49"/>
      <c r="VPR49"/>
      <c r="VPS49"/>
      <c r="VPT49"/>
      <c r="VPU49"/>
      <c r="VPV49"/>
      <c r="VPW49"/>
      <c r="VPX49"/>
      <c r="VPY49"/>
      <c r="VPZ49"/>
      <c r="VQA49"/>
      <c r="VQB49"/>
      <c r="VQC49"/>
      <c r="VQD49"/>
      <c r="VQE49"/>
      <c r="VQF49"/>
      <c r="VQG49"/>
      <c r="VQH49"/>
      <c r="VQI49"/>
      <c r="VQJ49"/>
      <c r="VQK49"/>
      <c r="VQL49"/>
      <c r="VQM49"/>
      <c r="VQN49"/>
      <c r="VQO49"/>
      <c r="VQP49"/>
      <c r="VQQ49"/>
      <c r="VQR49"/>
      <c r="VQS49"/>
      <c r="VQT49"/>
      <c r="VQU49"/>
      <c r="VQV49"/>
      <c r="VQW49"/>
      <c r="VQX49"/>
      <c r="VQY49"/>
      <c r="VQZ49"/>
      <c r="VRA49"/>
      <c r="VRB49"/>
      <c r="VRC49"/>
      <c r="VRD49"/>
      <c r="VRE49"/>
      <c r="VRF49"/>
      <c r="VRG49"/>
      <c r="VRH49"/>
      <c r="VRI49"/>
      <c r="VRJ49"/>
      <c r="VRK49"/>
      <c r="VRL49"/>
      <c r="VRM49"/>
      <c r="VRN49"/>
      <c r="VRO49"/>
      <c r="VRP49"/>
      <c r="VRQ49"/>
      <c r="VRR49"/>
      <c r="VRS49"/>
      <c r="VRT49"/>
      <c r="VRU49"/>
      <c r="VRV49"/>
      <c r="VRW49"/>
      <c r="VRX49"/>
      <c r="VRY49"/>
      <c r="VRZ49"/>
      <c r="VSA49"/>
      <c r="VSB49"/>
      <c r="VSC49"/>
      <c r="VSD49"/>
      <c r="VSE49"/>
      <c r="VSF49"/>
      <c r="VSG49"/>
      <c r="VSH49"/>
      <c r="VSI49"/>
      <c r="VSJ49"/>
      <c r="VSK49"/>
      <c r="VSL49"/>
      <c r="VSM49"/>
      <c r="VSN49"/>
      <c r="VSO49"/>
      <c r="VSP49"/>
      <c r="VSQ49"/>
      <c r="VSR49"/>
      <c r="VSS49"/>
      <c r="VST49"/>
      <c r="VSU49"/>
      <c r="VSV49"/>
      <c r="VSW49"/>
      <c r="VSX49"/>
      <c r="VSY49"/>
      <c r="VSZ49"/>
      <c r="VTA49"/>
      <c r="VTB49"/>
      <c r="VTC49"/>
      <c r="VTD49"/>
      <c r="VTE49"/>
      <c r="VTF49"/>
      <c r="VTG49"/>
      <c r="VTH49"/>
      <c r="VTI49"/>
      <c r="VTJ49"/>
      <c r="VTK49"/>
      <c r="VTL49"/>
      <c r="VTM49"/>
      <c r="VTN49"/>
      <c r="VTO49"/>
      <c r="VTP49"/>
      <c r="VTQ49"/>
      <c r="VTR49"/>
      <c r="VTS49"/>
      <c r="VTT49"/>
      <c r="VTU49"/>
      <c r="VTV49"/>
      <c r="VTW49"/>
      <c r="VTX49"/>
      <c r="VTY49"/>
      <c r="VTZ49"/>
      <c r="VUA49"/>
      <c r="VUB49"/>
      <c r="VUC49"/>
      <c r="VUD49"/>
      <c r="VUE49"/>
      <c r="VUF49"/>
      <c r="VUG49"/>
      <c r="VUH49"/>
      <c r="VUI49"/>
      <c r="VUJ49"/>
      <c r="VUK49"/>
      <c r="VUL49"/>
      <c r="VUM49"/>
      <c r="VUN49"/>
      <c r="VUO49"/>
      <c r="VUP49"/>
      <c r="VUQ49"/>
      <c r="VUR49"/>
      <c r="VUS49"/>
      <c r="VUT49"/>
      <c r="VUU49"/>
      <c r="VUV49"/>
      <c r="VUW49"/>
      <c r="VUX49"/>
      <c r="VUY49"/>
      <c r="VUZ49"/>
      <c r="VVA49"/>
      <c r="VVB49"/>
      <c r="VVC49"/>
      <c r="VVD49"/>
      <c r="VVE49"/>
      <c r="VVF49"/>
      <c r="VVG49"/>
      <c r="VVH49"/>
      <c r="VVI49"/>
      <c r="VVJ49"/>
      <c r="VVK49"/>
      <c r="VVL49"/>
      <c r="VVM49"/>
      <c r="VVN49"/>
      <c r="VVO49"/>
      <c r="VVP49"/>
      <c r="VVQ49"/>
      <c r="VVR49"/>
      <c r="VVS49"/>
      <c r="VVT49"/>
      <c r="VVU49"/>
      <c r="VVV49"/>
      <c r="VVW49"/>
      <c r="VVX49"/>
      <c r="VVY49"/>
      <c r="VVZ49"/>
      <c r="VWA49"/>
      <c r="VWB49"/>
      <c r="VWC49"/>
      <c r="VWD49"/>
      <c r="VWE49"/>
      <c r="VWF49"/>
      <c r="VWG49"/>
      <c r="VWH49"/>
      <c r="VWI49"/>
      <c r="VWJ49"/>
      <c r="VWK49"/>
      <c r="VWL49"/>
      <c r="VWM49"/>
      <c r="VWN49"/>
      <c r="VWO49"/>
      <c r="VWP49"/>
      <c r="VWQ49"/>
      <c r="VWR49"/>
      <c r="VWS49"/>
      <c r="VWT49"/>
      <c r="VWU49"/>
      <c r="VWV49"/>
      <c r="VWW49"/>
      <c r="VWX49"/>
      <c r="VWY49"/>
      <c r="VWZ49"/>
      <c r="VXA49"/>
      <c r="VXB49"/>
      <c r="VXC49"/>
      <c r="VXD49"/>
      <c r="VXE49"/>
      <c r="VXF49"/>
      <c r="VXG49"/>
      <c r="VXH49"/>
      <c r="VXI49"/>
      <c r="VXJ49"/>
      <c r="VXK49"/>
      <c r="VXL49"/>
      <c r="VXM49"/>
      <c r="VXN49"/>
      <c r="VXO49"/>
      <c r="VXP49"/>
      <c r="VXQ49"/>
      <c r="VXR49"/>
      <c r="VXS49"/>
      <c r="VXT49"/>
      <c r="VXU49"/>
      <c r="VXV49"/>
      <c r="VXW49"/>
      <c r="VXX49"/>
      <c r="VXY49"/>
      <c r="VXZ49"/>
      <c r="VYA49"/>
      <c r="VYB49"/>
      <c r="VYC49"/>
      <c r="VYD49"/>
      <c r="VYE49"/>
      <c r="VYF49"/>
      <c r="VYG49"/>
      <c r="VYH49"/>
      <c r="VYI49"/>
      <c r="VYJ49"/>
      <c r="VYK49"/>
      <c r="VYL49"/>
      <c r="VYM49"/>
      <c r="VYN49"/>
      <c r="VYO49"/>
      <c r="VYP49"/>
      <c r="VYQ49"/>
      <c r="VYR49"/>
      <c r="VYS49"/>
      <c r="VYT49"/>
      <c r="VYU49"/>
      <c r="VYV49"/>
      <c r="VYW49"/>
      <c r="VYX49"/>
      <c r="VYY49"/>
      <c r="VYZ49"/>
      <c r="VZA49"/>
      <c r="VZB49"/>
      <c r="VZC49"/>
      <c r="VZD49"/>
      <c r="VZE49"/>
      <c r="VZF49"/>
      <c r="VZG49"/>
      <c r="VZH49"/>
      <c r="VZI49"/>
      <c r="VZJ49"/>
      <c r="VZK49"/>
      <c r="VZL49"/>
      <c r="VZM49"/>
      <c r="VZN49"/>
      <c r="VZO49"/>
      <c r="VZP49"/>
      <c r="VZQ49"/>
      <c r="VZR49"/>
      <c r="VZS49"/>
      <c r="VZT49"/>
      <c r="VZU49"/>
      <c r="VZV49"/>
      <c r="VZW49"/>
      <c r="VZX49"/>
      <c r="VZY49"/>
      <c r="VZZ49"/>
      <c r="WAA49"/>
      <c r="WAB49"/>
      <c r="WAC49"/>
      <c r="WAD49"/>
      <c r="WAE49"/>
      <c r="WAF49"/>
      <c r="WAG49"/>
      <c r="WAH49"/>
      <c r="WAI49"/>
      <c r="WAJ49"/>
      <c r="WAK49"/>
      <c r="WAL49"/>
      <c r="WAM49"/>
      <c r="WAN49"/>
      <c r="WAO49"/>
      <c r="WAP49"/>
      <c r="WAQ49"/>
      <c r="WAR49"/>
      <c r="WAS49"/>
      <c r="WAT49"/>
      <c r="WAU49"/>
      <c r="WAV49"/>
      <c r="WAW49"/>
      <c r="WAX49"/>
      <c r="WAY49"/>
      <c r="WAZ49"/>
      <c r="WBA49"/>
      <c r="WBB49"/>
      <c r="WBC49"/>
      <c r="WBD49"/>
      <c r="WBE49"/>
      <c r="WBF49"/>
      <c r="WBG49"/>
      <c r="WBH49"/>
      <c r="WBI49"/>
      <c r="WBJ49"/>
      <c r="WBK49"/>
      <c r="WBL49"/>
      <c r="WBM49"/>
      <c r="WBN49"/>
      <c r="WBO49"/>
      <c r="WBP49"/>
      <c r="WBQ49"/>
      <c r="WBR49"/>
      <c r="WBS49"/>
      <c r="WBT49"/>
      <c r="WBU49"/>
      <c r="WBV49"/>
      <c r="WBW49"/>
      <c r="WBX49"/>
      <c r="WBY49"/>
      <c r="WBZ49"/>
      <c r="WCA49"/>
      <c r="WCB49"/>
      <c r="WCC49"/>
      <c r="WCD49"/>
      <c r="WCE49"/>
      <c r="WCF49"/>
      <c r="WCG49"/>
      <c r="WCH49"/>
      <c r="WCI49"/>
      <c r="WCJ49"/>
      <c r="WCK49"/>
      <c r="WCL49"/>
      <c r="WCM49"/>
      <c r="WCN49"/>
      <c r="WCO49"/>
      <c r="WCP49"/>
      <c r="WCQ49"/>
      <c r="WCR49"/>
      <c r="WCS49"/>
      <c r="WCT49"/>
      <c r="WCU49"/>
      <c r="WCV49"/>
      <c r="WCW49"/>
      <c r="WCX49"/>
      <c r="WCY49"/>
      <c r="WCZ49"/>
      <c r="WDA49"/>
      <c r="WDB49"/>
      <c r="WDC49"/>
      <c r="WDD49"/>
      <c r="WDE49"/>
      <c r="WDF49"/>
      <c r="WDG49"/>
      <c r="WDH49"/>
      <c r="WDI49"/>
      <c r="WDJ49"/>
      <c r="WDK49"/>
      <c r="WDL49"/>
      <c r="WDM49"/>
      <c r="WDN49"/>
      <c r="WDO49"/>
      <c r="WDP49"/>
      <c r="WDQ49"/>
      <c r="WDR49"/>
      <c r="WDS49"/>
      <c r="WDT49"/>
      <c r="WDU49"/>
      <c r="WDV49"/>
      <c r="WDW49"/>
      <c r="WDX49"/>
      <c r="WDY49"/>
      <c r="WDZ49"/>
      <c r="WEA49"/>
      <c r="WEB49"/>
      <c r="WEC49"/>
      <c r="WED49"/>
      <c r="WEE49"/>
      <c r="WEF49"/>
      <c r="WEG49"/>
      <c r="WEH49"/>
      <c r="WEI49"/>
      <c r="WEJ49"/>
      <c r="WEK49"/>
      <c r="WEL49"/>
      <c r="WEM49"/>
      <c r="WEN49"/>
      <c r="WEO49"/>
      <c r="WEP49"/>
      <c r="WEQ49"/>
      <c r="WER49"/>
      <c r="WES49"/>
      <c r="WET49"/>
      <c r="WEU49"/>
      <c r="WEV49"/>
      <c r="WEW49"/>
      <c r="WEX49"/>
      <c r="WEY49"/>
      <c r="WEZ49"/>
      <c r="WFA49"/>
      <c r="WFB49"/>
      <c r="WFC49"/>
      <c r="WFD49"/>
      <c r="WFE49"/>
      <c r="WFF49"/>
      <c r="WFG49"/>
      <c r="WFH49"/>
      <c r="WFI49"/>
      <c r="WFJ49"/>
      <c r="WFK49"/>
      <c r="WFL49"/>
      <c r="WFM49"/>
      <c r="WFN49"/>
      <c r="WFO49"/>
      <c r="WFP49"/>
      <c r="WFQ49"/>
      <c r="WFR49"/>
      <c r="WFS49"/>
      <c r="WFT49"/>
      <c r="WFU49"/>
      <c r="WFV49"/>
      <c r="WFW49"/>
      <c r="WFX49"/>
      <c r="WFY49"/>
      <c r="WFZ49"/>
      <c r="WGA49"/>
      <c r="WGB49"/>
      <c r="WGC49"/>
      <c r="WGD49"/>
      <c r="WGE49"/>
      <c r="WGF49"/>
      <c r="WGG49"/>
      <c r="WGH49"/>
      <c r="WGI49"/>
      <c r="WGJ49"/>
      <c r="WGK49"/>
      <c r="WGL49"/>
      <c r="WGM49"/>
      <c r="WGN49"/>
      <c r="WGO49"/>
      <c r="WGP49"/>
      <c r="WGQ49"/>
      <c r="WGR49"/>
      <c r="WGS49"/>
      <c r="WGT49"/>
      <c r="WGU49"/>
      <c r="WGV49"/>
      <c r="WGW49"/>
      <c r="WGX49"/>
      <c r="WGY49"/>
      <c r="WGZ49"/>
      <c r="WHA49"/>
      <c r="WHB49"/>
      <c r="WHC49"/>
      <c r="WHD49"/>
      <c r="WHE49"/>
      <c r="WHF49"/>
      <c r="WHG49"/>
      <c r="WHH49"/>
      <c r="WHI49"/>
      <c r="WHJ49"/>
      <c r="WHK49"/>
      <c r="WHL49"/>
      <c r="WHM49"/>
      <c r="WHN49"/>
      <c r="WHO49"/>
      <c r="WHP49"/>
      <c r="WHQ49"/>
      <c r="WHR49"/>
      <c r="WHS49"/>
      <c r="WHT49"/>
      <c r="WHU49"/>
      <c r="WHV49"/>
      <c r="WHW49"/>
      <c r="WHX49"/>
      <c r="WHY49"/>
      <c r="WHZ49"/>
      <c r="WIA49"/>
      <c r="WIB49"/>
      <c r="WIC49"/>
      <c r="WID49"/>
      <c r="WIE49"/>
      <c r="WIF49"/>
      <c r="WIG49"/>
      <c r="WIH49"/>
      <c r="WII49"/>
      <c r="WIJ49"/>
      <c r="WIK49"/>
      <c r="WIL49"/>
      <c r="WIM49"/>
      <c r="WIN49"/>
      <c r="WIO49"/>
      <c r="WIP49"/>
      <c r="WIQ49"/>
      <c r="WIR49"/>
      <c r="WIS49"/>
      <c r="WIT49"/>
      <c r="WIU49"/>
      <c r="WIV49"/>
      <c r="WIW49"/>
      <c r="WIX49"/>
      <c r="WIY49"/>
      <c r="WIZ49"/>
      <c r="WJA49"/>
      <c r="WJB49"/>
      <c r="WJC49"/>
      <c r="WJD49"/>
      <c r="WJE49"/>
      <c r="WJF49"/>
      <c r="WJG49"/>
      <c r="WJH49"/>
      <c r="WJI49"/>
      <c r="WJJ49"/>
      <c r="WJK49"/>
      <c r="WJL49"/>
      <c r="WJM49"/>
      <c r="WJN49"/>
      <c r="WJO49"/>
      <c r="WJP49"/>
      <c r="WJQ49"/>
      <c r="WJR49"/>
      <c r="WJS49"/>
      <c r="WJT49"/>
      <c r="WJU49"/>
      <c r="WJV49"/>
      <c r="WJW49"/>
      <c r="WJX49"/>
      <c r="WJY49"/>
      <c r="WJZ49"/>
      <c r="WKA49"/>
      <c r="WKB49"/>
      <c r="WKC49"/>
      <c r="WKD49"/>
      <c r="WKE49"/>
      <c r="WKF49"/>
      <c r="WKG49"/>
      <c r="WKH49"/>
      <c r="WKI49"/>
      <c r="WKJ49"/>
      <c r="WKK49"/>
      <c r="WKL49"/>
      <c r="WKM49"/>
      <c r="WKN49"/>
      <c r="WKO49"/>
      <c r="WKP49"/>
      <c r="WKQ49"/>
      <c r="WKR49"/>
      <c r="WKS49"/>
      <c r="WKT49"/>
      <c r="WKU49"/>
      <c r="WKV49"/>
      <c r="WKW49"/>
      <c r="WKX49"/>
      <c r="WKY49"/>
      <c r="WKZ49"/>
      <c r="WLA49"/>
      <c r="WLB49"/>
      <c r="WLC49"/>
      <c r="WLD49"/>
      <c r="WLE49"/>
      <c r="WLF49"/>
      <c r="WLG49"/>
      <c r="WLH49"/>
      <c r="WLI49"/>
      <c r="WLJ49"/>
      <c r="WLK49"/>
      <c r="WLL49"/>
      <c r="WLM49"/>
      <c r="WLN49"/>
      <c r="WLO49"/>
      <c r="WLP49"/>
      <c r="WLQ49"/>
      <c r="WLR49"/>
      <c r="WLS49"/>
      <c r="WLT49"/>
      <c r="WLU49"/>
      <c r="WLV49"/>
      <c r="WLW49"/>
      <c r="WLX49"/>
      <c r="WLY49"/>
      <c r="WLZ49"/>
      <c r="WMA49"/>
      <c r="WMB49"/>
      <c r="WMC49"/>
      <c r="WMD49"/>
      <c r="WME49"/>
      <c r="WMF49"/>
      <c r="WMG49"/>
      <c r="WMH49"/>
      <c r="WMI49"/>
      <c r="WMJ49"/>
      <c r="WMK49"/>
      <c r="WML49"/>
      <c r="WMM49"/>
      <c r="WMN49"/>
      <c r="WMO49"/>
      <c r="WMP49"/>
      <c r="WMQ49"/>
      <c r="WMR49"/>
      <c r="WMS49"/>
      <c r="WMT49"/>
      <c r="WMU49"/>
      <c r="WMV49"/>
      <c r="WMW49"/>
      <c r="WMX49"/>
      <c r="WMY49"/>
      <c r="WMZ49"/>
      <c r="WNA49"/>
      <c r="WNB49"/>
      <c r="WNC49"/>
      <c r="WND49"/>
      <c r="WNE49"/>
      <c r="WNF49"/>
      <c r="WNG49"/>
      <c r="WNH49"/>
      <c r="WNI49"/>
      <c r="WNJ49"/>
      <c r="WNK49"/>
      <c r="WNL49"/>
      <c r="WNM49"/>
      <c r="WNN49"/>
      <c r="WNO49"/>
      <c r="WNP49"/>
      <c r="WNQ49"/>
      <c r="WNR49"/>
      <c r="WNS49"/>
      <c r="WNT49"/>
      <c r="WNU49"/>
      <c r="WNV49"/>
      <c r="WNW49"/>
      <c r="WNX49"/>
      <c r="WNY49"/>
      <c r="WNZ49"/>
      <c r="WOA49"/>
      <c r="WOB49"/>
      <c r="WOC49"/>
      <c r="WOD49"/>
      <c r="WOE49"/>
      <c r="WOF49"/>
      <c r="WOG49"/>
      <c r="WOH49"/>
      <c r="WOI49"/>
      <c r="WOJ49"/>
      <c r="WOK49"/>
      <c r="WOL49"/>
      <c r="WOM49"/>
      <c r="WON49"/>
      <c r="WOO49"/>
      <c r="WOP49"/>
      <c r="WOQ49"/>
      <c r="WOR49"/>
      <c r="WOS49"/>
      <c r="WOT49"/>
      <c r="WOU49"/>
      <c r="WOV49"/>
      <c r="WOW49"/>
      <c r="WOX49"/>
      <c r="WOY49"/>
      <c r="WOZ49"/>
      <c r="WPA49"/>
      <c r="WPB49"/>
      <c r="WPC49"/>
      <c r="WPD49"/>
      <c r="WPE49"/>
      <c r="WPF49"/>
      <c r="WPG49"/>
      <c r="WPH49"/>
      <c r="WPI49"/>
      <c r="WPJ49"/>
      <c r="WPK49"/>
      <c r="WPL49"/>
      <c r="WPM49"/>
      <c r="WPN49"/>
      <c r="WPO49"/>
      <c r="WPP49"/>
      <c r="WPQ49"/>
      <c r="WPR49"/>
      <c r="WPS49"/>
      <c r="WPT49"/>
      <c r="WPU49"/>
      <c r="WPV49"/>
      <c r="WPW49"/>
      <c r="WPX49"/>
      <c r="WPY49"/>
      <c r="WPZ49"/>
      <c r="WQA49"/>
      <c r="WQB49"/>
      <c r="WQC49"/>
      <c r="WQD49"/>
      <c r="WQE49"/>
      <c r="WQF49"/>
      <c r="WQG49"/>
      <c r="WQH49"/>
      <c r="WQI49"/>
      <c r="WQJ49"/>
      <c r="WQK49"/>
      <c r="WQL49"/>
      <c r="WQM49"/>
      <c r="WQN49"/>
      <c r="WQO49"/>
      <c r="WQP49"/>
      <c r="WQQ49"/>
      <c r="WQR49"/>
      <c r="WQS49"/>
      <c r="WQT49"/>
      <c r="WQU49"/>
      <c r="WQV49"/>
      <c r="WQW49"/>
      <c r="WQX49"/>
      <c r="WQY49"/>
      <c r="WQZ49"/>
      <c r="WRA49"/>
      <c r="WRB49"/>
      <c r="WRC49"/>
      <c r="WRD49"/>
      <c r="WRE49"/>
      <c r="WRF49"/>
      <c r="WRG49"/>
      <c r="WRH49"/>
      <c r="WRI49"/>
      <c r="WRJ49"/>
      <c r="WRK49"/>
      <c r="WRL49"/>
      <c r="WRM49"/>
      <c r="WRN49"/>
      <c r="WRO49"/>
      <c r="WRP49"/>
      <c r="WRQ49"/>
      <c r="WRR49"/>
      <c r="WRS49"/>
      <c r="WRT49"/>
      <c r="WRU49"/>
      <c r="WRV49"/>
      <c r="WRW49"/>
      <c r="WRX49"/>
      <c r="WRY49"/>
      <c r="WRZ49"/>
      <c r="WSA49"/>
      <c r="WSB49"/>
      <c r="WSC49"/>
      <c r="WSD49"/>
      <c r="WSE49"/>
      <c r="WSF49"/>
      <c r="WSG49"/>
      <c r="WSH49"/>
      <c r="WSI49"/>
      <c r="WSJ49"/>
      <c r="WSK49"/>
      <c r="WSL49"/>
      <c r="WSM49"/>
      <c r="WSN49"/>
      <c r="WSO49"/>
      <c r="WSP49"/>
      <c r="WSQ49"/>
      <c r="WSR49"/>
      <c r="WSS49"/>
      <c r="WST49"/>
      <c r="WSU49"/>
      <c r="WSV49"/>
      <c r="WSW49"/>
      <c r="WSX49"/>
      <c r="WSY49"/>
      <c r="WSZ49"/>
      <c r="WTA49"/>
      <c r="WTB49"/>
      <c r="WTC49"/>
      <c r="WTD49"/>
      <c r="WTE49"/>
      <c r="WTF49"/>
      <c r="WTG49"/>
      <c r="WTH49"/>
      <c r="WTI49"/>
      <c r="WTJ49"/>
      <c r="WTK49"/>
      <c r="WTL49"/>
      <c r="WTM49"/>
      <c r="WTN49"/>
      <c r="WTO49"/>
      <c r="WTP49"/>
      <c r="WTQ49"/>
      <c r="WTR49"/>
      <c r="WTS49"/>
      <c r="WTT49"/>
      <c r="WTU49"/>
      <c r="WTV49"/>
      <c r="WTW49"/>
      <c r="WTX49"/>
      <c r="WTY49"/>
      <c r="WTZ49"/>
      <c r="WUA49"/>
      <c r="WUB49"/>
      <c r="WUC49"/>
      <c r="WUD49"/>
      <c r="WUE49"/>
      <c r="WUF49"/>
      <c r="WUG49"/>
      <c r="WUH49"/>
      <c r="WUI49"/>
      <c r="WUJ49"/>
      <c r="WUK49"/>
      <c r="WUL49"/>
      <c r="WUM49"/>
      <c r="WUN49"/>
      <c r="WUO49"/>
      <c r="WUP49"/>
      <c r="WUQ49"/>
      <c r="WUR49"/>
      <c r="WUS49"/>
      <c r="WUT49"/>
      <c r="WUU49"/>
      <c r="WUV49"/>
      <c r="WUW49"/>
      <c r="WUX49"/>
      <c r="WUY49"/>
      <c r="WUZ49"/>
      <c r="WVA49"/>
      <c r="WVB49"/>
      <c r="WVC49"/>
      <c r="WVD49"/>
      <c r="WVE49"/>
      <c r="WVF49"/>
      <c r="WVG49"/>
      <c r="WVH49"/>
      <c r="WVI49"/>
      <c r="WVJ49"/>
      <c r="WVK49"/>
      <c r="WVL49"/>
      <c r="WVM49"/>
      <c r="WVN49"/>
      <c r="WVO49"/>
      <c r="WVP49"/>
      <c r="WVQ49"/>
      <c r="WVR49"/>
      <c r="WVS49"/>
      <c r="WVT49"/>
      <c r="WVU49"/>
      <c r="WVV49"/>
      <c r="WVW49"/>
      <c r="WVX49"/>
      <c r="WVY49"/>
      <c r="WVZ49"/>
      <c r="WWA49"/>
      <c r="WWB49"/>
      <c r="WWC49"/>
      <c r="WWD49"/>
      <c r="WWE49"/>
      <c r="WWF49"/>
      <c r="WWG49"/>
      <c r="WWH49"/>
      <c r="WWI49"/>
      <c r="WWJ49"/>
      <c r="WWK49"/>
      <c r="WWL49"/>
      <c r="WWM49"/>
      <c r="WWN49"/>
      <c r="WWO49"/>
      <c r="WWP49"/>
      <c r="WWQ49"/>
      <c r="WWR49"/>
      <c r="WWS49"/>
      <c r="WWT49"/>
      <c r="WWU49"/>
      <c r="WWV49"/>
      <c r="WWW49"/>
      <c r="WWX49"/>
      <c r="WWY49"/>
      <c r="WWZ49"/>
      <c r="WXA49"/>
      <c r="WXB49"/>
      <c r="WXC49"/>
      <c r="WXD49"/>
      <c r="WXE49"/>
      <c r="WXF49"/>
      <c r="WXG49"/>
      <c r="WXH49"/>
      <c r="WXI49"/>
      <c r="WXJ49"/>
      <c r="WXK49"/>
      <c r="WXL49"/>
      <c r="WXM49"/>
      <c r="WXN49"/>
      <c r="WXO49"/>
      <c r="WXP49"/>
      <c r="WXQ49"/>
      <c r="WXR49"/>
      <c r="WXS49"/>
      <c r="WXT49"/>
      <c r="WXU49"/>
      <c r="WXV49"/>
      <c r="WXW49"/>
      <c r="WXX49"/>
      <c r="WXY49"/>
      <c r="WXZ49"/>
      <c r="WYA49"/>
      <c r="WYB49"/>
      <c r="WYC49"/>
      <c r="WYD49"/>
      <c r="WYE49"/>
      <c r="WYF49"/>
      <c r="WYG49"/>
      <c r="WYH49"/>
      <c r="WYI49"/>
      <c r="WYJ49"/>
      <c r="WYK49"/>
      <c r="WYL49"/>
      <c r="WYM49"/>
      <c r="WYN49"/>
      <c r="WYO49"/>
      <c r="WYP49"/>
      <c r="WYQ49"/>
      <c r="WYR49"/>
      <c r="WYS49"/>
      <c r="WYT49"/>
      <c r="WYU49"/>
      <c r="WYV49"/>
      <c r="WYW49"/>
      <c r="WYX49"/>
      <c r="WYY49"/>
      <c r="WYZ49"/>
      <c r="WZA49"/>
      <c r="WZB49"/>
      <c r="WZC49"/>
      <c r="WZD49"/>
      <c r="WZE49"/>
      <c r="WZF49"/>
      <c r="WZG49"/>
      <c r="WZH49"/>
      <c r="WZI49"/>
      <c r="WZJ49"/>
      <c r="WZK49"/>
      <c r="WZL49"/>
      <c r="WZM49"/>
      <c r="WZN49"/>
      <c r="WZO49"/>
      <c r="WZP49"/>
      <c r="WZQ49"/>
      <c r="WZR49"/>
      <c r="WZS49"/>
      <c r="WZT49"/>
      <c r="WZU49"/>
      <c r="WZV49"/>
      <c r="WZW49"/>
      <c r="WZX49"/>
      <c r="WZY49"/>
      <c r="WZZ49"/>
      <c r="XAA49"/>
      <c r="XAB49"/>
      <c r="XAC49"/>
      <c r="XAD49"/>
      <c r="XAE49"/>
      <c r="XAF49"/>
      <c r="XAG49"/>
      <c r="XAH49"/>
      <c r="XAI49"/>
      <c r="XAJ49"/>
      <c r="XAK49"/>
      <c r="XAL49"/>
      <c r="XAM49"/>
      <c r="XAN49"/>
      <c r="XAO49"/>
      <c r="XAP49"/>
      <c r="XAQ49"/>
      <c r="XAR49"/>
      <c r="XAS49"/>
      <c r="XAT49"/>
      <c r="XAU49"/>
      <c r="XAV49"/>
      <c r="XAW49"/>
      <c r="XAX49"/>
      <c r="XAY49"/>
      <c r="XAZ49"/>
      <c r="XBA49"/>
      <c r="XBB49"/>
      <c r="XBC49"/>
      <c r="XBD49"/>
      <c r="XBE49"/>
      <c r="XBF49"/>
      <c r="XBG49"/>
      <c r="XBH49"/>
      <c r="XBI49"/>
      <c r="XBJ49"/>
      <c r="XBK49"/>
      <c r="XBL49"/>
      <c r="XBM49"/>
      <c r="XBN49"/>
      <c r="XBO49"/>
      <c r="XBP49"/>
      <c r="XBQ49"/>
      <c r="XBR49"/>
      <c r="XBS49"/>
      <c r="XBT49"/>
      <c r="XBU49"/>
      <c r="XBV49"/>
      <c r="XBW49"/>
      <c r="XBX49"/>
      <c r="XBY49"/>
      <c r="XBZ49"/>
      <c r="XCA49"/>
      <c r="XCB49"/>
      <c r="XCC49"/>
      <c r="XCD49"/>
      <c r="XCE49"/>
      <c r="XCF49"/>
      <c r="XCG49"/>
      <c r="XCH49"/>
      <c r="XCI49"/>
      <c r="XCJ49"/>
      <c r="XCK49"/>
      <c r="XCL49"/>
      <c r="XCM49"/>
      <c r="XCN49"/>
      <c r="XCO49"/>
      <c r="XCP49"/>
      <c r="XCQ49"/>
      <c r="XCR49"/>
      <c r="XCS49"/>
      <c r="XCT49"/>
      <c r="XCU49"/>
      <c r="XCV49"/>
      <c r="XCW49"/>
      <c r="XCX49"/>
      <c r="XCY49"/>
      <c r="XCZ49"/>
      <c r="XDA49"/>
      <c r="XDB49"/>
      <c r="XDC49"/>
      <c r="XDD49"/>
      <c r="XDE49"/>
      <c r="XDF49"/>
      <c r="XDG49"/>
      <c r="XDH49"/>
      <c r="XDI49"/>
      <c r="XDJ49"/>
      <c r="XDK49"/>
      <c r="XDL49"/>
      <c r="XDM49"/>
      <c r="XDN49"/>
      <c r="XDO49"/>
      <c r="XDP49"/>
      <c r="XDQ49"/>
      <c r="XDR49"/>
      <c r="XDS49"/>
      <c r="XDT49"/>
      <c r="XDU49"/>
      <c r="XDV49"/>
      <c r="XDW49"/>
      <c r="XDX49"/>
      <c r="XDY49"/>
      <c r="XDZ49"/>
      <c r="XEA49"/>
      <c r="XEB49"/>
      <c r="XEC49"/>
      <c r="XED49"/>
      <c r="XEE49"/>
      <c r="XEF49"/>
      <c r="XEG49"/>
      <c r="XEH49"/>
      <c r="XEI49"/>
      <c r="XEJ49"/>
      <c r="XEK49"/>
      <c r="XEL49"/>
      <c r="XEM49"/>
      <c r="XEN49"/>
      <c r="XEO49"/>
      <c r="XEP49"/>
      <c r="XEQ49"/>
      <c r="XER49"/>
      <c r="XES49"/>
      <c r="XET49"/>
      <c r="XEU49"/>
      <c r="XEV49"/>
      <c r="XEW49"/>
      <c r="XEX49"/>
      <c r="XEY49"/>
      <c r="XEZ49"/>
      <c r="XFA49"/>
      <c r="XFB49"/>
      <c r="XFC49"/>
      <c r="XFD49"/>
    </row>
    <row r="50" spans="2:16384" ht="15" customHeight="1">
      <c r="B50" s="394" t="str">
        <f>IF(AL41=0,IF(AK41=0,"","Favor de revisar la instrucción general 4, ya que no debe considerar decimales en las cifras registradas"),"No debe agregar la frase miles o millones de pesos")</f>
        <v/>
      </c>
      <c r="C50" s="394"/>
      <c r="D50" s="394"/>
      <c r="E50" s="394"/>
      <c r="F50" s="394"/>
      <c r="G50" s="394"/>
      <c r="H50" s="394"/>
      <c r="I50" s="394"/>
      <c r="J50" s="394"/>
      <c r="K50" s="394"/>
      <c r="L50" s="394"/>
      <c r="M50" s="394"/>
      <c r="N50" s="394"/>
      <c r="O50" s="394"/>
      <c r="P50" s="394"/>
      <c r="Q50" s="394"/>
      <c r="R50" s="394"/>
      <c r="S50" s="394"/>
      <c r="T50" s="394"/>
      <c r="U50" s="394"/>
      <c r="V50" s="394"/>
      <c r="W50" s="394"/>
      <c r="X50" s="394"/>
      <c r="Y50" s="394"/>
      <c r="Z50" s="394"/>
      <c r="AA50" s="394"/>
      <c r="AB50" s="394"/>
      <c r="AC50" s="394"/>
      <c r="AD50" s="394"/>
      <c r="AE50" s="394"/>
      <c r="AF50"/>
      <c r="AG50"/>
      <c r="AH50"/>
      <c r="AI50"/>
      <c r="AJ50"/>
      <c r="AK50"/>
      <c r="AL50"/>
      <c r="AM50"/>
      <c r="AN50"/>
      <c r="AO50"/>
      <c r="AP50"/>
      <c r="AQ50"/>
      <c r="AR50"/>
      <c r="AS50"/>
      <c r="AT50"/>
      <c r="AU50"/>
      <c r="AV50"/>
      <c r="AW50"/>
      <c r="AX50"/>
      <c r="AY50"/>
      <c r="AZ50"/>
      <c r="BA50"/>
      <c r="BB50"/>
      <c r="BC50"/>
      <c r="BD50"/>
      <c r="BE50"/>
      <c r="BF50"/>
      <c r="BG50"/>
      <c r="BH50"/>
      <c r="BI50"/>
      <c r="BJ50"/>
      <c r="BK50"/>
      <c r="BL50"/>
      <c r="BM50"/>
      <c r="BN50"/>
      <c r="BO50"/>
      <c r="BP50"/>
      <c r="BQ50"/>
      <c r="BR50"/>
      <c r="BS50"/>
      <c r="BT50"/>
      <c r="BU50"/>
      <c r="BV50"/>
      <c r="BW50"/>
      <c r="BX50"/>
      <c r="BY50"/>
      <c r="BZ50"/>
      <c r="CA50"/>
      <c r="CB50"/>
      <c r="CC50"/>
      <c r="CD50"/>
      <c r="CE50"/>
      <c r="CF50"/>
      <c r="CG50"/>
      <c r="CH50"/>
      <c r="CI50"/>
      <c r="CJ50"/>
      <c r="CK50"/>
      <c r="CL50"/>
      <c r="CM50"/>
      <c r="CN50"/>
      <c r="CO50"/>
      <c r="CP50"/>
      <c r="CQ50"/>
      <c r="CR50"/>
      <c r="CS50"/>
      <c r="CT50"/>
      <c r="CU50"/>
      <c r="CV50"/>
      <c r="CW50"/>
      <c r="CX50"/>
      <c r="CY50"/>
      <c r="CZ50"/>
      <c r="DA50"/>
      <c r="DB50"/>
      <c r="DC50"/>
      <c r="DD50"/>
      <c r="DE50"/>
      <c r="DF50"/>
      <c r="DG50"/>
      <c r="DH50"/>
      <c r="DI50"/>
      <c r="DJ50"/>
      <c r="DK50"/>
      <c r="DL50"/>
      <c r="DM50"/>
      <c r="DN50"/>
      <c r="DO50"/>
      <c r="DP50"/>
      <c r="DQ50"/>
      <c r="DR50"/>
      <c r="DS50"/>
      <c r="DT50"/>
      <c r="DU50"/>
      <c r="DV50"/>
      <c r="DW50"/>
      <c r="DX50"/>
      <c r="DY50"/>
      <c r="DZ50"/>
      <c r="EA50"/>
      <c r="EB50"/>
      <c r="EC50"/>
      <c r="ED50"/>
      <c r="EE50"/>
      <c r="EF50"/>
      <c r="EG50"/>
      <c r="EH50"/>
      <c r="EI50"/>
      <c r="EJ50"/>
      <c r="EK50"/>
      <c r="EL50"/>
      <c r="EM50"/>
      <c r="EN50"/>
      <c r="EO50"/>
      <c r="EP50"/>
      <c r="EQ50"/>
      <c r="ER50"/>
      <c r="ES50"/>
      <c r="ET50"/>
      <c r="EU50"/>
      <c r="EV50"/>
      <c r="EW50"/>
      <c r="EX50"/>
      <c r="EY50"/>
      <c r="EZ50"/>
      <c r="FA50"/>
      <c r="FB50"/>
      <c r="FC50"/>
      <c r="FD50"/>
      <c r="FE50"/>
      <c r="FF50"/>
      <c r="FG50"/>
      <c r="FH50"/>
      <c r="FI50"/>
      <c r="FJ50"/>
      <c r="FK50"/>
      <c r="FL50"/>
      <c r="FM50"/>
      <c r="FN50"/>
      <c r="FO50"/>
      <c r="FP50"/>
      <c r="FQ50"/>
      <c r="FR50"/>
      <c r="FS50"/>
      <c r="FT50"/>
      <c r="FU50"/>
      <c r="FV50"/>
      <c r="FW50"/>
      <c r="FX50"/>
      <c r="FY50"/>
      <c r="FZ50"/>
      <c r="GA50"/>
      <c r="GB50"/>
      <c r="GC50"/>
      <c r="GD50"/>
      <c r="GE50"/>
      <c r="GF50"/>
      <c r="GG50"/>
      <c r="GH50"/>
      <c r="GI50"/>
      <c r="GJ50"/>
      <c r="GK50"/>
      <c r="GL50"/>
      <c r="GM50"/>
      <c r="GN50"/>
      <c r="GO50"/>
      <c r="GP50"/>
      <c r="GQ50"/>
      <c r="GR50"/>
      <c r="GS50"/>
      <c r="GT50"/>
      <c r="GU50"/>
      <c r="GV50"/>
      <c r="GW50"/>
      <c r="GX50"/>
      <c r="GY50"/>
      <c r="GZ50"/>
      <c r="HA50"/>
      <c r="HB50"/>
      <c r="HC50"/>
      <c r="HD50"/>
      <c r="HE50"/>
      <c r="HF50"/>
      <c r="HG50"/>
      <c r="HH50"/>
      <c r="HI50"/>
      <c r="HJ50"/>
      <c r="HK50"/>
      <c r="HL50"/>
      <c r="HM50"/>
      <c r="HN50"/>
      <c r="HO50"/>
      <c r="HP50"/>
      <c r="HQ50"/>
      <c r="HR50"/>
      <c r="HS50"/>
      <c r="HT50"/>
      <c r="HU50"/>
      <c r="HV50"/>
      <c r="HW50"/>
      <c r="HX50"/>
      <c r="HY50"/>
      <c r="HZ50"/>
      <c r="IA50"/>
      <c r="IB50"/>
      <c r="IC50"/>
      <c r="ID50"/>
      <c r="IE50"/>
      <c r="IF50"/>
      <c r="IG50"/>
      <c r="IH50"/>
      <c r="II50"/>
      <c r="IJ50"/>
      <c r="IK50"/>
      <c r="IL50"/>
      <c r="IM50"/>
      <c r="IN50"/>
      <c r="IO50"/>
      <c r="IP50"/>
      <c r="IQ50"/>
      <c r="IR50"/>
      <c r="IS50"/>
      <c r="IT50"/>
      <c r="IU50"/>
      <c r="IV50"/>
      <c r="IW50"/>
      <c r="IX50"/>
      <c r="IY50"/>
      <c r="IZ50"/>
      <c r="JA50"/>
      <c r="JB50"/>
      <c r="JC50"/>
      <c r="JD50"/>
      <c r="JE50"/>
      <c r="JF50"/>
      <c r="JG50"/>
      <c r="JH50"/>
      <c r="JI50"/>
      <c r="JJ50"/>
      <c r="JK50"/>
      <c r="JL50"/>
      <c r="JM50"/>
      <c r="JN50"/>
      <c r="JO50"/>
      <c r="JP50"/>
      <c r="JQ50"/>
      <c r="JR50"/>
      <c r="JS50"/>
      <c r="JT50"/>
      <c r="JU50"/>
      <c r="JV50"/>
      <c r="JW50"/>
      <c r="JX50"/>
      <c r="JY50"/>
      <c r="JZ50"/>
      <c r="KA50"/>
      <c r="KB50"/>
      <c r="KC50"/>
      <c r="KD50"/>
      <c r="KE50"/>
      <c r="KF50"/>
      <c r="KG50"/>
      <c r="KH50"/>
      <c r="KI50"/>
      <c r="KJ50"/>
      <c r="KK50"/>
      <c r="KL50"/>
      <c r="KM50"/>
      <c r="KN50"/>
      <c r="KO50"/>
      <c r="KP50"/>
      <c r="KQ50"/>
      <c r="KR50"/>
      <c r="KS50"/>
      <c r="KT50"/>
      <c r="KU50"/>
      <c r="KV50"/>
      <c r="KW50"/>
      <c r="KX50"/>
      <c r="KY50"/>
      <c r="KZ50"/>
      <c r="LA50"/>
      <c r="LB50"/>
      <c r="LC50"/>
      <c r="LD50"/>
      <c r="LE50"/>
      <c r="LF50"/>
      <c r="LG50"/>
      <c r="LH50"/>
      <c r="LI50"/>
      <c r="LJ50"/>
      <c r="LK50"/>
      <c r="LL50"/>
      <c r="LM50"/>
      <c r="LN50"/>
      <c r="LO50"/>
      <c r="LP50"/>
      <c r="LQ50"/>
      <c r="LR50"/>
      <c r="LS50"/>
      <c r="LT50"/>
      <c r="LU50"/>
      <c r="LV50"/>
      <c r="LW50"/>
      <c r="LX50"/>
      <c r="LY50"/>
      <c r="LZ50"/>
      <c r="MA50"/>
      <c r="MB50"/>
      <c r="MC50"/>
      <c r="MD50"/>
      <c r="ME50"/>
      <c r="MF50"/>
      <c r="MG50"/>
      <c r="MH50"/>
      <c r="MI50"/>
      <c r="MJ50"/>
      <c r="MK50"/>
      <c r="ML50"/>
      <c r="MM50"/>
      <c r="MN50"/>
      <c r="MO50"/>
      <c r="MP50"/>
      <c r="MQ50"/>
      <c r="MR50"/>
      <c r="MS50"/>
      <c r="MT50"/>
      <c r="MU50"/>
      <c r="MV50"/>
      <c r="MW50"/>
      <c r="MX50"/>
      <c r="MY50"/>
      <c r="MZ50"/>
      <c r="NA50"/>
      <c r="NB50"/>
      <c r="NC50"/>
      <c r="ND50"/>
      <c r="NE50"/>
      <c r="NF50"/>
      <c r="NG50"/>
      <c r="NH50"/>
      <c r="NI50"/>
      <c r="NJ50"/>
      <c r="NK50"/>
      <c r="NL50"/>
      <c r="NM50"/>
      <c r="NN50"/>
      <c r="NO50"/>
      <c r="NP50"/>
      <c r="NQ50"/>
      <c r="NR50"/>
      <c r="NS50"/>
      <c r="NT50"/>
      <c r="NU50"/>
      <c r="NV50"/>
      <c r="NW50"/>
      <c r="NX50"/>
      <c r="NY50"/>
      <c r="NZ50"/>
      <c r="OA50"/>
      <c r="OB50"/>
      <c r="OC50"/>
      <c r="OD50"/>
      <c r="OE50"/>
      <c r="OF50"/>
      <c r="OG50"/>
      <c r="OH50"/>
      <c r="OI50"/>
      <c r="OJ50"/>
      <c r="OK50"/>
      <c r="OL50"/>
      <c r="OM50"/>
      <c r="ON50"/>
      <c r="OO50"/>
      <c r="OP50"/>
      <c r="OQ50"/>
      <c r="OR50"/>
      <c r="OS50"/>
      <c r="OT50"/>
      <c r="OU50"/>
      <c r="OV50"/>
      <c r="OW50"/>
      <c r="OX50"/>
      <c r="OY50"/>
      <c r="OZ50"/>
      <c r="PA50"/>
      <c r="PB50"/>
      <c r="PC50"/>
      <c r="PD50"/>
      <c r="PE50"/>
      <c r="PF50"/>
      <c r="PG50"/>
      <c r="PH50"/>
      <c r="PI50"/>
      <c r="PJ50"/>
      <c r="PK50"/>
      <c r="PL50"/>
      <c r="PM50"/>
      <c r="PN50"/>
      <c r="PO50"/>
      <c r="PP50"/>
      <c r="PQ50"/>
      <c r="PR50"/>
      <c r="PS50"/>
      <c r="PT50"/>
      <c r="PU50"/>
      <c r="PV50"/>
      <c r="PW50"/>
      <c r="PX50"/>
      <c r="PY50"/>
      <c r="PZ50"/>
      <c r="QA50"/>
      <c r="QB50"/>
      <c r="QC50"/>
      <c r="QD50"/>
      <c r="QE50"/>
      <c r="QF50"/>
      <c r="QG50"/>
      <c r="QH50"/>
      <c r="QI50"/>
      <c r="QJ50"/>
      <c r="QK50"/>
      <c r="QL50"/>
      <c r="QM50"/>
      <c r="QN50"/>
      <c r="QO50"/>
      <c r="QP50"/>
      <c r="QQ50"/>
      <c r="QR50"/>
      <c r="QS50"/>
      <c r="QT50"/>
      <c r="QU50"/>
      <c r="QV50"/>
      <c r="QW50"/>
      <c r="QX50"/>
      <c r="QY50"/>
      <c r="QZ50"/>
      <c r="RA50"/>
      <c r="RB50"/>
      <c r="RC50"/>
      <c r="RD50"/>
      <c r="RE50"/>
      <c r="RF50"/>
      <c r="RG50"/>
      <c r="RH50"/>
      <c r="RI50"/>
      <c r="RJ50"/>
      <c r="RK50"/>
      <c r="RL50"/>
      <c r="RM50"/>
      <c r="RN50"/>
      <c r="RO50"/>
      <c r="RP50"/>
      <c r="RQ50"/>
      <c r="RR50"/>
      <c r="RS50"/>
      <c r="RT50"/>
      <c r="RU50"/>
      <c r="RV50"/>
      <c r="RW50"/>
      <c r="RX50"/>
      <c r="RY50"/>
      <c r="RZ50"/>
      <c r="SA50"/>
      <c r="SB50"/>
      <c r="SC50"/>
      <c r="SD50"/>
      <c r="SE50"/>
      <c r="SF50"/>
      <c r="SG50"/>
      <c r="SH50"/>
      <c r="SI50"/>
      <c r="SJ50"/>
      <c r="SK50"/>
      <c r="SL50"/>
      <c r="SM50"/>
      <c r="SN50"/>
      <c r="SO50"/>
      <c r="SP50"/>
      <c r="SQ50"/>
      <c r="SR50"/>
      <c r="SS50"/>
      <c r="ST50"/>
      <c r="SU50"/>
      <c r="SV50"/>
      <c r="SW50"/>
      <c r="SX50"/>
      <c r="SY50"/>
      <c r="SZ50"/>
      <c r="TA50"/>
      <c r="TB50"/>
      <c r="TC50"/>
      <c r="TD50"/>
      <c r="TE50"/>
      <c r="TF50"/>
      <c r="TG50"/>
      <c r="TH50"/>
      <c r="TI50"/>
      <c r="TJ50"/>
      <c r="TK50"/>
      <c r="TL50"/>
      <c r="TM50"/>
      <c r="TN50"/>
      <c r="TO50"/>
      <c r="TP50"/>
      <c r="TQ50"/>
      <c r="TR50"/>
      <c r="TS50"/>
      <c r="TT50"/>
      <c r="TU50"/>
      <c r="TV50"/>
      <c r="TW50"/>
      <c r="TX50"/>
      <c r="TY50"/>
      <c r="TZ50"/>
      <c r="UA50"/>
      <c r="UB50"/>
      <c r="UC50"/>
      <c r="UD50"/>
      <c r="UE50"/>
      <c r="UF50"/>
      <c r="UG50"/>
      <c r="UH50"/>
      <c r="UI50"/>
      <c r="UJ50"/>
      <c r="UK50"/>
      <c r="UL50"/>
      <c r="UM50"/>
      <c r="UN50"/>
      <c r="UO50"/>
      <c r="UP50"/>
      <c r="UQ50"/>
      <c r="UR50"/>
      <c r="US50"/>
      <c r="UT50"/>
      <c r="UU50"/>
      <c r="UV50"/>
      <c r="UW50"/>
      <c r="UX50"/>
      <c r="UY50"/>
      <c r="UZ50"/>
      <c r="VA50"/>
      <c r="VB50"/>
      <c r="VC50"/>
      <c r="VD50"/>
      <c r="VE50"/>
      <c r="VF50"/>
      <c r="VG50"/>
      <c r="VH50"/>
      <c r="VI50"/>
      <c r="VJ50"/>
      <c r="VK50"/>
      <c r="VL50"/>
      <c r="VM50"/>
      <c r="VN50"/>
      <c r="VO50"/>
      <c r="VP50"/>
      <c r="VQ50"/>
      <c r="VR50"/>
      <c r="VS50"/>
      <c r="VT50"/>
      <c r="VU50"/>
      <c r="VV50"/>
      <c r="VW50"/>
      <c r="VX50"/>
      <c r="VY50"/>
      <c r="VZ50"/>
      <c r="WA50"/>
      <c r="WB50"/>
      <c r="WC50"/>
      <c r="WD50"/>
      <c r="WE50"/>
      <c r="WF50"/>
      <c r="WG50"/>
      <c r="WH50"/>
      <c r="WI50"/>
      <c r="WJ50"/>
      <c r="WK50"/>
      <c r="WL50"/>
      <c r="WM50"/>
      <c r="WN50"/>
      <c r="WO50"/>
      <c r="WP50"/>
      <c r="WQ50"/>
      <c r="WR50"/>
      <c r="WS50"/>
      <c r="WT50"/>
      <c r="WU50"/>
      <c r="WV50"/>
      <c r="WW50"/>
      <c r="WX50"/>
      <c r="WY50"/>
      <c r="WZ50"/>
      <c r="XA50"/>
      <c r="XB50"/>
      <c r="XC50"/>
      <c r="XD50"/>
      <c r="XE50"/>
      <c r="XF50"/>
      <c r="XG50"/>
      <c r="XH50"/>
      <c r="XI50"/>
      <c r="XJ50"/>
      <c r="XK50"/>
      <c r="XL50"/>
      <c r="XM50"/>
      <c r="XN50"/>
      <c r="XO50"/>
      <c r="XP50"/>
      <c r="XQ50"/>
      <c r="XR50"/>
      <c r="XS50"/>
      <c r="XT50"/>
      <c r="XU50"/>
      <c r="XV50"/>
      <c r="XW50"/>
      <c r="XX50"/>
      <c r="XY50"/>
      <c r="XZ50"/>
      <c r="YA50"/>
      <c r="YB50"/>
      <c r="YC50"/>
      <c r="YD50"/>
      <c r="YE50"/>
      <c r="YF50"/>
      <c r="YG50"/>
      <c r="YH50"/>
      <c r="YI50"/>
      <c r="YJ50"/>
      <c r="YK50"/>
      <c r="YL50"/>
      <c r="YM50"/>
      <c r="YN50"/>
      <c r="YO50"/>
      <c r="YP50"/>
      <c r="YQ50"/>
      <c r="YR50"/>
      <c r="YS50"/>
      <c r="YT50"/>
      <c r="YU50"/>
      <c r="YV50"/>
      <c r="YW50"/>
      <c r="YX50"/>
      <c r="YY50"/>
      <c r="YZ50"/>
      <c r="ZA50"/>
      <c r="ZB50"/>
      <c r="ZC50"/>
      <c r="ZD50"/>
      <c r="ZE50"/>
      <c r="ZF50"/>
      <c r="ZG50"/>
      <c r="ZH50"/>
      <c r="ZI50"/>
      <c r="ZJ50"/>
      <c r="ZK50"/>
      <c r="ZL50"/>
      <c r="ZM50"/>
      <c r="ZN50"/>
      <c r="ZO50"/>
      <c r="ZP50"/>
      <c r="ZQ50"/>
      <c r="ZR50"/>
      <c r="ZS50"/>
      <c r="ZT50"/>
      <c r="ZU50"/>
      <c r="ZV50"/>
      <c r="ZW50"/>
      <c r="ZX50"/>
      <c r="ZY50"/>
      <c r="ZZ50"/>
      <c r="AAA50"/>
      <c r="AAB50"/>
      <c r="AAC50"/>
      <c r="AAD50"/>
      <c r="AAE50"/>
      <c r="AAF50"/>
      <c r="AAG50"/>
      <c r="AAH50"/>
      <c r="AAI50"/>
      <c r="AAJ50"/>
      <c r="AAK50"/>
      <c r="AAL50"/>
      <c r="AAM50"/>
      <c r="AAN50"/>
      <c r="AAO50"/>
      <c r="AAP50"/>
      <c r="AAQ50"/>
      <c r="AAR50"/>
      <c r="AAS50"/>
      <c r="AAT50"/>
      <c r="AAU50"/>
      <c r="AAV50"/>
      <c r="AAW50"/>
      <c r="AAX50"/>
      <c r="AAY50"/>
      <c r="AAZ50"/>
      <c r="ABA50"/>
      <c r="ABB50"/>
      <c r="ABC50"/>
      <c r="ABD50"/>
      <c r="ABE50"/>
      <c r="ABF50"/>
      <c r="ABG50"/>
      <c r="ABH50"/>
      <c r="ABI50"/>
      <c r="ABJ50"/>
      <c r="ABK50"/>
      <c r="ABL50"/>
      <c r="ABM50"/>
      <c r="ABN50"/>
      <c r="ABO50"/>
      <c r="ABP50"/>
      <c r="ABQ50"/>
      <c r="ABR50"/>
      <c r="ABS50"/>
      <c r="ABT50"/>
      <c r="ABU50"/>
      <c r="ABV50"/>
      <c r="ABW50"/>
      <c r="ABX50"/>
      <c r="ABY50"/>
      <c r="ABZ50"/>
      <c r="ACA50"/>
      <c r="ACB50"/>
      <c r="ACC50"/>
      <c r="ACD50"/>
      <c r="ACE50"/>
      <c r="ACF50"/>
      <c r="ACG50"/>
      <c r="ACH50"/>
      <c r="ACI50"/>
      <c r="ACJ50"/>
      <c r="ACK50"/>
      <c r="ACL50"/>
      <c r="ACM50"/>
      <c r="ACN50"/>
      <c r="ACO50"/>
      <c r="ACP50"/>
      <c r="ACQ50"/>
      <c r="ACR50"/>
      <c r="ACS50"/>
      <c r="ACT50"/>
      <c r="ACU50"/>
      <c r="ACV50"/>
      <c r="ACW50"/>
      <c r="ACX50"/>
      <c r="ACY50"/>
      <c r="ACZ50"/>
      <c r="ADA50"/>
      <c r="ADB50"/>
      <c r="ADC50"/>
      <c r="ADD50"/>
      <c r="ADE50"/>
      <c r="ADF50"/>
      <c r="ADG50"/>
      <c r="ADH50"/>
      <c r="ADI50"/>
      <c r="ADJ50"/>
      <c r="ADK50"/>
      <c r="ADL50"/>
      <c r="ADM50"/>
      <c r="ADN50"/>
      <c r="ADO50"/>
      <c r="ADP50"/>
      <c r="ADQ50"/>
      <c r="ADR50"/>
      <c r="ADS50"/>
      <c r="ADT50"/>
      <c r="ADU50"/>
      <c r="ADV50"/>
      <c r="ADW50"/>
      <c r="ADX50"/>
      <c r="ADY50"/>
      <c r="ADZ50"/>
      <c r="AEA50"/>
      <c r="AEB50"/>
      <c r="AEC50"/>
      <c r="AED50"/>
      <c r="AEE50"/>
      <c r="AEF50"/>
      <c r="AEG50"/>
      <c r="AEH50"/>
      <c r="AEI50"/>
      <c r="AEJ50"/>
      <c r="AEK50"/>
      <c r="AEL50"/>
      <c r="AEM50"/>
      <c r="AEN50"/>
      <c r="AEO50"/>
      <c r="AEP50"/>
      <c r="AEQ50"/>
      <c r="AER50"/>
      <c r="AES50"/>
      <c r="AET50"/>
      <c r="AEU50"/>
      <c r="AEV50"/>
      <c r="AEW50"/>
      <c r="AEX50"/>
      <c r="AEY50"/>
      <c r="AEZ50"/>
      <c r="AFA50"/>
      <c r="AFB50"/>
      <c r="AFC50"/>
      <c r="AFD50"/>
      <c r="AFE50"/>
      <c r="AFF50"/>
      <c r="AFG50"/>
      <c r="AFH50"/>
      <c r="AFI50"/>
      <c r="AFJ50"/>
      <c r="AFK50"/>
      <c r="AFL50"/>
      <c r="AFM50"/>
      <c r="AFN50"/>
      <c r="AFO50"/>
      <c r="AFP50"/>
      <c r="AFQ50"/>
      <c r="AFR50"/>
      <c r="AFS50"/>
      <c r="AFT50"/>
      <c r="AFU50"/>
      <c r="AFV50"/>
      <c r="AFW50"/>
      <c r="AFX50"/>
      <c r="AFY50"/>
      <c r="AFZ50"/>
      <c r="AGA50"/>
      <c r="AGB50"/>
      <c r="AGC50"/>
      <c r="AGD50"/>
      <c r="AGE50"/>
      <c r="AGF50"/>
      <c r="AGG50"/>
      <c r="AGH50"/>
      <c r="AGI50"/>
      <c r="AGJ50"/>
      <c r="AGK50"/>
      <c r="AGL50"/>
      <c r="AGM50"/>
      <c r="AGN50"/>
      <c r="AGO50"/>
      <c r="AGP50"/>
      <c r="AGQ50"/>
      <c r="AGR50"/>
      <c r="AGS50"/>
      <c r="AGT50"/>
      <c r="AGU50"/>
      <c r="AGV50"/>
      <c r="AGW50"/>
      <c r="AGX50"/>
      <c r="AGY50"/>
      <c r="AGZ50"/>
      <c r="AHA50"/>
      <c r="AHB50"/>
      <c r="AHC50"/>
      <c r="AHD50"/>
      <c r="AHE50"/>
      <c r="AHF50"/>
      <c r="AHG50"/>
      <c r="AHH50"/>
      <c r="AHI50"/>
      <c r="AHJ50"/>
      <c r="AHK50"/>
      <c r="AHL50"/>
      <c r="AHM50"/>
      <c r="AHN50"/>
      <c r="AHO50"/>
      <c r="AHP50"/>
      <c r="AHQ50"/>
      <c r="AHR50"/>
      <c r="AHS50"/>
      <c r="AHT50"/>
      <c r="AHU50"/>
      <c r="AHV50"/>
      <c r="AHW50"/>
      <c r="AHX50"/>
      <c r="AHY50"/>
      <c r="AHZ50"/>
      <c r="AIA50"/>
      <c r="AIB50"/>
      <c r="AIC50"/>
      <c r="AID50"/>
      <c r="AIE50"/>
      <c r="AIF50"/>
      <c r="AIG50"/>
      <c r="AIH50"/>
      <c r="AII50"/>
      <c r="AIJ50"/>
      <c r="AIK50"/>
      <c r="AIL50"/>
      <c r="AIM50"/>
      <c r="AIN50"/>
      <c r="AIO50"/>
      <c r="AIP50"/>
      <c r="AIQ50"/>
      <c r="AIR50"/>
      <c r="AIS50"/>
      <c r="AIT50"/>
      <c r="AIU50"/>
      <c r="AIV50"/>
      <c r="AIW50"/>
      <c r="AIX50"/>
      <c r="AIY50"/>
      <c r="AIZ50"/>
      <c r="AJA50"/>
      <c r="AJB50"/>
      <c r="AJC50"/>
      <c r="AJD50"/>
      <c r="AJE50"/>
      <c r="AJF50"/>
      <c r="AJG50"/>
      <c r="AJH50"/>
      <c r="AJI50"/>
      <c r="AJJ50"/>
      <c r="AJK50"/>
      <c r="AJL50"/>
      <c r="AJM50"/>
      <c r="AJN50"/>
      <c r="AJO50"/>
      <c r="AJP50"/>
      <c r="AJQ50"/>
      <c r="AJR50"/>
      <c r="AJS50"/>
      <c r="AJT50"/>
      <c r="AJU50"/>
      <c r="AJV50"/>
      <c r="AJW50"/>
      <c r="AJX50"/>
      <c r="AJY50"/>
      <c r="AJZ50"/>
      <c r="AKA50"/>
      <c r="AKB50"/>
      <c r="AKC50"/>
      <c r="AKD50"/>
      <c r="AKE50"/>
      <c r="AKF50"/>
      <c r="AKG50"/>
      <c r="AKH50"/>
      <c r="AKI50"/>
      <c r="AKJ50"/>
      <c r="AKK50"/>
      <c r="AKL50"/>
      <c r="AKM50"/>
      <c r="AKN50"/>
      <c r="AKO50"/>
      <c r="AKP50"/>
      <c r="AKQ50"/>
      <c r="AKR50"/>
      <c r="AKS50"/>
      <c r="AKT50"/>
      <c r="AKU50"/>
      <c r="AKV50"/>
      <c r="AKW50"/>
      <c r="AKX50"/>
      <c r="AKY50"/>
      <c r="AKZ50"/>
      <c r="ALA50"/>
      <c r="ALB50"/>
      <c r="ALC50"/>
      <c r="ALD50"/>
      <c r="ALE50"/>
      <c r="ALF50"/>
      <c r="ALG50"/>
      <c r="ALH50"/>
      <c r="ALI50"/>
      <c r="ALJ50"/>
      <c r="ALK50"/>
      <c r="ALL50"/>
      <c r="ALM50"/>
      <c r="ALN50"/>
      <c r="ALO50"/>
      <c r="ALP50"/>
      <c r="ALQ50"/>
      <c r="ALR50"/>
      <c r="ALS50"/>
      <c r="ALT50"/>
      <c r="ALU50"/>
      <c r="ALV50"/>
      <c r="ALW50"/>
      <c r="ALX50"/>
      <c r="ALY50"/>
      <c r="ALZ50"/>
      <c r="AMA50"/>
      <c r="AMB50"/>
      <c r="AMC50"/>
      <c r="AMD50"/>
      <c r="AME50"/>
      <c r="AMF50"/>
      <c r="AMG50"/>
      <c r="AMH50"/>
      <c r="AMI50"/>
      <c r="AMJ50"/>
      <c r="AMK50"/>
      <c r="AML50"/>
      <c r="AMM50"/>
      <c r="AMN50"/>
      <c r="AMO50"/>
      <c r="AMP50"/>
      <c r="AMQ50"/>
      <c r="AMR50"/>
      <c r="AMS50"/>
      <c r="AMT50"/>
      <c r="AMU50"/>
      <c r="AMV50"/>
      <c r="AMW50"/>
      <c r="AMX50"/>
      <c r="AMY50"/>
      <c r="AMZ50"/>
      <c r="ANA50"/>
      <c r="ANB50"/>
      <c r="ANC50"/>
      <c r="AND50"/>
      <c r="ANE50"/>
      <c r="ANF50"/>
      <c r="ANG50"/>
      <c r="ANH50"/>
      <c r="ANI50"/>
      <c r="ANJ50"/>
      <c r="ANK50"/>
      <c r="ANL50"/>
      <c r="ANM50"/>
      <c r="ANN50"/>
      <c r="ANO50"/>
      <c r="ANP50"/>
      <c r="ANQ50"/>
      <c r="ANR50"/>
      <c r="ANS50"/>
      <c r="ANT50"/>
      <c r="ANU50"/>
      <c r="ANV50"/>
      <c r="ANW50"/>
      <c r="ANX50"/>
      <c r="ANY50"/>
      <c r="ANZ50"/>
      <c r="AOA50"/>
      <c r="AOB50"/>
      <c r="AOC50"/>
      <c r="AOD50"/>
      <c r="AOE50"/>
      <c r="AOF50"/>
      <c r="AOG50"/>
      <c r="AOH50"/>
      <c r="AOI50"/>
      <c r="AOJ50"/>
      <c r="AOK50"/>
      <c r="AOL50"/>
      <c r="AOM50"/>
      <c r="AON50"/>
      <c r="AOO50"/>
      <c r="AOP50"/>
      <c r="AOQ50"/>
      <c r="AOR50"/>
      <c r="AOS50"/>
      <c r="AOT50"/>
      <c r="AOU50"/>
      <c r="AOV50"/>
      <c r="AOW50"/>
      <c r="AOX50"/>
      <c r="AOY50"/>
      <c r="AOZ50"/>
      <c r="APA50"/>
      <c r="APB50"/>
      <c r="APC50"/>
      <c r="APD50"/>
      <c r="APE50"/>
      <c r="APF50"/>
      <c r="APG50"/>
      <c r="APH50"/>
      <c r="API50"/>
      <c r="APJ50"/>
      <c r="APK50"/>
      <c r="APL50"/>
      <c r="APM50"/>
      <c r="APN50"/>
      <c r="APO50"/>
      <c r="APP50"/>
      <c r="APQ50"/>
      <c r="APR50"/>
      <c r="APS50"/>
      <c r="APT50"/>
      <c r="APU50"/>
      <c r="APV50"/>
      <c r="APW50"/>
      <c r="APX50"/>
      <c r="APY50"/>
      <c r="APZ50"/>
      <c r="AQA50"/>
      <c r="AQB50"/>
      <c r="AQC50"/>
      <c r="AQD50"/>
      <c r="AQE50"/>
      <c r="AQF50"/>
      <c r="AQG50"/>
      <c r="AQH50"/>
      <c r="AQI50"/>
      <c r="AQJ50"/>
      <c r="AQK50"/>
      <c r="AQL50"/>
      <c r="AQM50"/>
      <c r="AQN50"/>
      <c r="AQO50"/>
      <c r="AQP50"/>
      <c r="AQQ50"/>
      <c r="AQR50"/>
      <c r="AQS50"/>
      <c r="AQT50"/>
      <c r="AQU50"/>
      <c r="AQV50"/>
      <c r="AQW50"/>
      <c r="AQX50"/>
      <c r="AQY50"/>
      <c r="AQZ50"/>
      <c r="ARA50"/>
      <c r="ARB50"/>
      <c r="ARC50"/>
      <c r="ARD50"/>
      <c r="ARE50"/>
      <c r="ARF50"/>
      <c r="ARG50"/>
      <c r="ARH50"/>
      <c r="ARI50"/>
      <c r="ARJ50"/>
      <c r="ARK50"/>
      <c r="ARL50"/>
      <c r="ARM50"/>
      <c r="ARN50"/>
      <c r="ARO50"/>
      <c r="ARP50"/>
      <c r="ARQ50"/>
      <c r="ARR50"/>
      <c r="ARS50"/>
      <c r="ART50"/>
      <c r="ARU50"/>
      <c r="ARV50"/>
      <c r="ARW50"/>
      <c r="ARX50"/>
      <c r="ARY50"/>
      <c r="ARZ50"/>
      <c r="ASA50"/>
      <c r="ASB50"/>
      <c r="ASC50"/>
      <c r="ASD50"/>
      <c r="ASE50"/>
      <c r="ASF50"/>
      <c r="ASG50"/>
      <c r="ASH50"/>
      <c r="ASI50"/>
      <c r="ASJ50"/>
      <c r="ASK50"/>
      <c r="ASL50"/>
      <c r="ASM50"/>
      <c r="ASN50"/>
      <c r="ASO50"/>
      <c r="ASP50"/>
      <c r="ASQ50"/>
      <c r="ASR50"/>
      <c r="ASS50"/>
      <c r="AST50"/>
      <c r="ASU50"/>
      <c r="ASV50"/>
      <c r="ASW50"/>
      <c r="ASX50"/>
      <c r="ASY50"/>
      <c r="ASZ50"/>
      <c r="ATA50"/>
      <c r="ATB50"/>
      <c r="ATC50"/>
      <c r="ATD50"/>
      <c r="ATE50"/>
      <c r="ATF50"/>
      <c r="ATG50"/>
      <c r="ATH50"/>
      <c r="ATI50"/>
      <c r="ATJ50"/>
      <c r="ATK50"/>
      <c r="ATL50"/>
      <c r="ATM50"/>
      <c r="ATN50"/>
      <c r="ATO50"/>
      <c r="ATP50"/>
      <c r="ATQ50"/>
      <c r="ATR50"/>
      <c r="ATS50"/>
      <c r="ATT50"/>
      <c r="ATU50"/>
      <c r="ATV50"/>
      <c r="ATW50"/>
      <c r="ATX50"/>
      <c r="ATY50"/>
      <c r="ATZ50"/>
      <c r="AUA50"/>
      <c r="AUB50"/>
      <c r="AUC50"/>
      <c r="AUD50"/>
      <c r="AUE50"/>
      <c r="AUF50"/>
      <c r="AUG50"/>
      <c r="AUH50"/>
      <c r="AUI50"/>
      <c r="AUJ50"/>
      <c r="AUK50"/>
      <c r="AUL50"/>
      <c r="AUM50"/>
      <c r="AUN50"/>
      <c r="AUO50"/>
      <c r="AUP50"/>
      <c r="AUQ50"/>
      <c r="AUR50"/>
      <c r="AUS50"/>
      <c r="AUT50"/>
      <c r="AUU50"/>
      <c r="AUV50"/>
      <c r="AUW50"/>
      <c r="AUX50"/>
      <c r="AUY50"/>
      <c r="AUZ50"/>
      <c r="AVA50"/>
      <c r="AVB50"/>
      <c r="AVC50"/>
      <c r="AVD50"/>
      <c r="AVE50"/>
      <c r="AVF50"/>
      <c r="AVG50"/>
      <c r="AVH50"/>
      <c r="AVI50"/>
      <c r="AVJ50"/>
      <c r="AVK50"/>
      <c r="AVL50"/>
      <c r="AVM50"/>
      <c r="AVN50"/>
      <c r="AVO50"/>
      <c r="AVP50"/>
      <c r="AVQ50"/>
      <c r="AVR50"/>
      <c r="AVS50"/>
      <c r="AVT50"/>
      <c r="AVU50"/>
      <c r="AVV50"/>
      <c r="AVW50"/>
      <c r="AVX50"/>
      <c r="AVY50"/>
      <c r="AVZ50"/>
      <c r="AWA50"/>
      <c r="AWB50"/>
      <c r="AWC50"/>
      <c r="AWD50"/>
      <c r="AWE50"/>
      <c r="AWF50"/>
      <c r="AWG50"/>
      <c r="AWH50"/>
      <c r="AWI50"/>
      <c r="AWJ50"/>
      <c r="AWK50"/>
      <c r="AWL50"/>
      <c r="AWM50"/>
      <c r="AWN50"/>
      <c r="AWO50"/>
      <c r="AWP50"/>
      <c r="AWQ50"/>
      <c r="AWR50"/>
      <c r="AWS50"/>
      <c r="AWT50"/>
      <c r="AWU50"/>
      <c r="AWV50"/>
      <c r="AWW50"/>
      <c r="AWX50"/>
      <c r="AWY50"/>
      <c r="AWZ50"/>
      <c r="AXA50"/>
      <c r="AXB50"/>
      <c r="AXC50"/>
      <c r="AXD50"/>
      <c r="AXE50"/>
      <c r="AXF50"/>
      <c r="AXG50"/>
      <c r="AXH50"/>
      <c r="AXI50"/>
      <c r="AXJ50"/>
      <c r="AXK50"/>
      <c r="AXL50"/>
      <c r="AXM50"/>
      <c r="AXN50"/>
      <c r="AXO50"/>
      <c r="AXP50"/>
      <c r="AXQ50"/>
      <c r="AXR50"/>
      <c r="AXS50"/>
      <c r="AXT50"/>
      <c r="AXU50"/>
      <c r="AXV50"/>
      <c r="AXW50"/>
      <c r="AXX50"/>
      <c r="AXY50"/>
      <c r="AXZ50"/>
      <c r="AYA50"/>
      <c r="AYB50"/>
      <c r="AYC50"/>
      <c r="AYD50"/>
      <c r="AYE50"/>
      <c r="AYF50"/>
      <c r="AYG50"/>
      <c r="AYH50"/>
      <c r="AYI50"/>
      <c r="AYJ50"/>
      <c r="AYK50"/>
      <c r="AYL50"/>
      <c r="AYM50"/>
      <c r="AYN50"/>
      <c r="AYO50"/>
      <c r="AYP50"/>
      <c r="AYQ50"/>
      <c r="AYR50"/>
      <c r="AYS50"/>
      <c r="AYT50"/>
      <c r="AYU50"/>
      <c r="AYV50"/>
      <c r="AYW50"/>
      <c r="AYX50"/>
      <c r="AYY50"/>
      <c r="AYZ50"/>
      <c r="AZA50"/>
      <c r="AZB50"/>
      <c r="AZC50"/>
      <c r="AZD50"/>
      <c r="AZE50"/>
      <c r="AZF50"/>
      <c r="AZG50"/>
      <c r="AZH50"/>
      <c r="AZI50"/>
      <c r="AZJ50"/>
      <c r="AZK50"/>
      <c r="AZL50"/>
      <c r="AZM50"/>
      <c r="AZN50"/>
      <c r="AZO50"/>
      <c r="AZP50"/>
      <c r="AZQ50"/>
      <c r="AZR50"/>
      <c r="AZS50"/>
      <c r="AZT50"/>
      <c r="AZU50"/>
      <c r="AZV50"/>
      <c r="AZW50"/>
      <c r="AZX50"/>
      <c r="AZY50"/>
      <c r="AZZ50"/>
      <c r="BAA50"/>
      <c r="BAB50"/>
      <c r="BAC50"/>
      <c r="BAD50"/>
      <c r="BAE50"/>
      <c r="BAF50"/>
      <c r="BAG50"/>
      <c r="BAH50"/>
      <c r="BAI50"/>
      <c r="BAJ50"/>
      <c r="BAK50"/>
      <c r="BAL50"/>
      <c r="BAM50"/>
      <c r="BAN50"/>
      <c r="BAO50"/>
      <c r="BAP50"/>
      <c r="BAQ50"/>
      <c r="BAR50"/>
      <c r="BAS50"/>
      <c r="BAT50"/>
      <c r="BAU50"/>
      <c r="BAV50"/>
      <c r="BAW50"/>
      <c r="BAX50"/>
      <c r="BAY50"/>
      <c r="BAZ50"/>
      <c r="BBA50"/>
      <c r="BBB50"/>
      <c r="BBC50"/>
      <c r="BBD50"/>
      <c r="BBE50"/>
      <c r="BBF50"/>
      <c r="BBG50"/>
      <c r="BBH50"/>
      <c r="BBI50"/>
      <c r="BBJ50"/>
      <c r="BBK50"/>
      <c r="BBL50"/>
      <c r="BBM50"/>
      <c r="BBN50"/>
      <c r="BBO50"/>
      <c r="BBP50"/>
      <c r="BBQ50"/>
      <c r="BBR50"/>
      <c r="BBS50"/>
      <c r="BBT50"/>
      <c r="BBU50"/>
      <c r="BBV50"/>
      <c r="BBW50"/>
      <c r="BBX50"/>
      <c r="BBY50"/>
      <c r="BBZ50"/>
      <c r="BCA50"/>
      <c r="BCB50"/>
      <c r="BCC50"/>
      <c r="BCD50"/>
      <c r="BCE50"/>
      <c r="BCF50"/>
      <c r="BCG50"/>
      <c r="BCH50"/>
      <c r="BCI50"/>
      <c r="BCJ50"/>
      <c r="BCK50"/>
      <c r="BCL50"/>
      <c r="BCM50"/>
      <c r="BCN50"/>
      <c r="BCO50"/>
      <c r="BCP50"/>
      <c r="BCQ50"/>
      <c r="BCR50"/>
      <c r="BCS50"/>
      <c r="BCT50"/>
      <c r="BCU50"/>
      <c r="BCV50"/>
      <c r="BCW50"/>
      <c r="BCX50"/>
      <c r="BCY50"/>
      <c r="BCZ50"/>
      <c r="BDA50"/>
      <c r="BDB50"/>
      <c r="BDC50"/>
      <c r="BDD50"/>
      <c r="BDE50"/>
      <c r="BDF50"/>
      <c r="BDG50"/>
      <c r="BDH50"/>
      <c r="BDI50"/>
      <c r="BDJ50"/>
      <c r="BDK50"/>
      <c r="BDL50"/>
      <c r="BDM50"/>
      <c r="BDN50"/>
      <c r="BDO50"/>
      <c r="BDP50"/>
      <c r="BDQ50"/>
      <c r="BDR50"/>
      <c r="BDS50"/>
      <c r="BDT50"/>
      <c r="BDU50"/>
      <c r="BDV50"/>
      <c r="BDW50"/>
      <c r="BDX50"/>
      <c r="BDY50"/>
      <c r="BDZ50"/>
      <c r="BEA50"/>
      <c r="BEB50"/>
      <c r="BEC50"/>
      <c r="BED50"/>
      <c r="BEE50"/>
      <c r="BEF50"/>
      <c r="BEG50"/>
      <c r="BEH50"/>
      <c r="BEI50"/>
      <c r="BEJ50"/>
      <c r="BEK50"/>
      <c r="BEL50"/>
      <c r="BEM50"/>
      <c r="BEN50"/>
      <c r="BEO50"/>
      <c r="BEP50"/>
      <c r="BEQ50"/>
      <c r="BER50"/>
      <c r="BES50"/>
      <c r="BET50"/>
      <c r="BEU50"/>
      <c r="BEV50"/>
      <c r="BEW50"/>
      <c r="BEX50"/>
      <c r="BEY50"/>
      <c r="BEZ50"/>
      <c r="BFA50"/>
      <c r="BFB50"/>
      <c r="BFC50"/>
      <c r="BFD50"/>
      <c r="BFE50"/>
      <c r="BFF50"/>
      <c r="BFG50"/>
      <c r="BFH50"/>
      <c r="BFI50"/>
      <c r="BFJ50"/>
      <c r="BFK50"/>
      <c r="BFL50"/>
      <c r="BFM50"/>
      <c r="BFN50"/>
      <c r="BFO50"/>
      <c r="BFP50"/>
      <c r="BFQ50"/>
      <c r="BFR50"/>
      <c r="BFS50"/>
      <c r="BFT50"/>
      <c r="BFU50"/>
      <c r="BFV50"/>
      <c r="BFW50"/>
      <c r="BFX50"/>
      <c r="BFY50"/>
      <c r="BFZ50"/>
      <c r="BGA50"/>
      <c r="BGB50"/>
      <c r="BGC50"/>
      <c r="BGD50"/>
      <c r="BGE50"/>
      <c r="BGF50"/>
      <c r="BGG50"/>
      <c r="BGH50"/>
      <c r="BGI50"/>
      <c r="BGJ50"/>
      <c r="BGK50"/>
      <c r="BGL50"/>
      <c r="BGM50"/>
      <c r="BGN50"/>
      <c r="BGO50"/>
      <c r="BGP50"/>
      <c r="BGQ50"/>
      <c r="BGR50"/>
      <c r="BGS50"/>
      <c r="BGT50"/>
      <c r="BGU50"/>
      <c r="BGV50"/>
      <c r="BGW50"/>
      <c r="BGX50"/>
      <c r="BGY50"/>
      <c r="BGZ50"/>
      <c r="BHA50"/>
      <c r="BHB50"/>
      <c r="BHC50"/>
      <c r="BHD50"/>
      <c r="BHE50"/>
      <c r="BHF50"/>
      <c r="BHG50"/>
      <c r="BHH50"/>
      <c r="BHI50"/>
      <c r="BHJ50"/>
      <c r="BHK50"/>
      <c r="BHL50"/>
      <c r="BHM50"/>
      <c r="BHN50"/>
      <c r="BHO50"/>
      <c r="BHP50"/>
      <c r="BHQ50"/>
      <c r="BHR50"/>
      <c r="BHS50"/>
      <c r="BHT50"/>
      <c r="BHU50"/>
      <c r="BHV50"/>
      <c r="BHW50"/>
      <c r="BHX50"/>
      <c r="BHY50"/>
      <c r="BHZ50"/>
      <c r="BIA50"/>
      <c r="BIB50"/>
      <c r="BIC50"/>
      <c r="BID50"/>
      <c r="BIE50"/>
      <c r="BIF50"/>
      <c r="BIG50"/>
      <c r="BIH50"/>
      <c r="BII50"/>
      <c r="BIJ50"/>
      <c r="BIK50"/>
      <c r="BIL50"/>
      <c r="BIM50"/>
      <c r="BIN50"/>
      <c r="BIO50"/>
      <c r="BIP50"/>
      <c r="BIQ50"/>
      <c r="BIR50"/>
      <c r="BIS50"/>
      <c r="BIT50"/>
      <c r="BIU50"/>
      <c r="BIV50"/>
      <c r="BIW50"/>
      <c r="BIX50"/>
      <c r="BIY50"/>
      <c r="BIZ50"/>
      <c r="BJA50"/>
      <c r="BJB50"/>
      <c r="BJC50"/>
      <c r="BJD50"/>
      <c r="BJE50"/>
      <c r="BJF50"/>
      <c r="BJG50"/>
      <c r="BJH50"/>
      <c r="BJI50"/>
      <c r="BJJ50"/>
      <c r="BJK50"/>
      <c r="BJL50"/>
      <c r="BJM50"/>
      <c r="BJN50"/>
      <c r="BJO50"/>
      <c r="BJP50"/>
      <c r="BJQ50"/>
      <c r="BJR50"/>
      <c r="BJS50"/>
      <c r="BJT50"/>
      <c r="BJU50"/>
      <c r="BJV50"/>
      <c r="BJW50"/>
      <c r="BJX50"/>
      <c r="BJY50"/>
      <c r="BJZ50"/>
      <c r="BKA50"/>
      <c r="BKB50"/>
      <c r="BKC50"/>
      <c r="BKD50"/>
      <c r="BKE50"/>
      <c r="BKF50"/>
      <c r="BKG50"/>
      <c r="BKH50"/>
      <c r="BKI50"/>
      <c r="BKJ50"/>
      <c r="BKK50"/>
      <c r="BKL50"/>
      <c r="BKM50"/>
      <c r="BKN50"/>
      <c r="BKO50"/>
      <c r="BKP50"/>
      <c r="BKQ50"/>
      <c r="BKR50"/>
      <c r="BKS50"/>
      <c r="BKT50"/>
      <c r="BKU50"/>
      <c r="BKV50"/>
      <c r="BKW50"/>
      <c r="BKX50"/>
      <c r="BKY50"/>
      <c r="BKZ50"/>
      <c r="BLA50"/>
      <c r="BLB50"/>
      <c r="BLC50"/>
      <c r="BLD50"/>
      <c r="BLE50"/>
      <c r="BLF50"/>
      <c r="BLG50"/>
      <c r="BLH50"/>
      <c r="BLI50"/>
      <c r="BLJ50"/>
      <c r="BLK50"/>
      <c r="BLL50"/>
      <c r="BLM50"/>
      <c r="BLN50"/>
      <c r="BLO50"/>
      <c r="BLP50"/>
      <c r="BLQ50"/>
      <c r="BLR50"/>
      <c r="BLS50"/>
      <c r="BLT50"/>
      <c r="BLU50"/>
      <c r="BLV50"/>
      <c r="BLW50"/>
      <c r="BLX50"/>
      <c r="BLY50"/>
      <c r="BLZ50"/>
      <c r="BMA50"/>
      <c r="BMB50"/>
      <c r="BMC50"/>
      <c r="BMD50"/>
      <c r="BME50"/>
      <c r="BMF50"/>
      <c r="BMG50"/>
      <c r="BMH50"/>
      <c r="BMI50"/>
      <c r="BMJ50"/>
      <c r="BMK50"/>
      <c r="BML50"/>
      <c r="BMM50"/>
      <c r="BMN50"/>
      <c r="BMO50"/>
      <c r="BMP50"/>
      <c r="BMQ50"/>
      <c r="BMR50"/>
      <c r="BMS50"/>
      <c r="BMT50"/>
      <c r="BMU50"/>
      <c r="BMV50"/>
      <c r="BMW50"/>
      <c r="BMX50"/>
      <c r="BMY50"/>
      <c r="BMZ50"/>
      <c r="BNA50"/>
      <c r="BNB50"/>
      <c r="BNC50"/>
      <c r="BND50"/>
      <c r="BNE50"/>
      <c r="BNF50"/>
      <c r="BNG50"/>
      <c r="BNH50"/>
      <c r="BNI50"/>
      <c r="BNJ50"/>
      <c r="BNK50"/>
      <c r="BNL50"/>
      <c r="BNM50"/>
      <c r="BNN50"/>
      <c r="BNO50"/>
      <c r="BNP50"/>
      <c r="BNQ50"/>
      <c r="BNR50"/>
      <c r="BNS50"/>
      <c r="BNT50"/>
      <c r="BNU50"/>
      <c r="BNV50"/>
      <c r="BNW50"/>
      <c r="BNX50"/>
      <c r="BNY50"/>
      <c r="BNZ50"/>
      <c r="BOA50"/>
      <c r="BOB50"/>
      <c r="BOC50"/>
      <c r="BOD50"/>
      <c r="BOE50"/>
      <c r="BOF50"/>
      <c r="BOG50"/>
      <c r="BOH50"/>
      <c r="BOI50"/>
      <c r="BOJ50"/>
      <c r="BOK50"/>
      <c r="BOL50"/>
      <c r="BOM50"/>
      <c r="BON50"/>
      <c r="BOO50"/>
      <c r="BOP50"/>
      <c r="BOQ50"/>
      <c r="BOR50"/>
      <c r="BOS50"/>
      <c r="BOT50"/>
      <c r="BOU50"/>
      <c r="BOV50"/>
      <c r="BOW50"/>
      <c r="BOX50"/>
      <c r="BOY50"/>
      <c r="BOZ50"/>
      <c r="BPA50"/>
      <c r="BPB50"/>
      <c r="BPC50"/>
      <c r="BPD50"/>
      <c r="BPE50"/>
      <c r="BPF50"/>
      <c r="BPG50"/>
      <c r="BPH50"/>
      <c r="BPI50"/>
      <c r="BPJ50"/>
      <c r="BPK50"/>
      <c r="BPL50"/>
      <c r="BPM50"/>
      <c r="BPN50"/>
      <c r="BPO50"/>
      <c r="BPP50"/>
      <c r="BPQ50"/>
      <c r="BPR50"/>
      <c r="BPS50"/>
      <c r="BPT50"/>
      <c r="BPU50"/>
      <c r="BPV50"/>
      <c r="BPW50"/>
      <c r="BPX50"/>
      <c r="BPY50"/>
      <c r="BPZ50"/>
      <c r="BQA50"/>
      <c r="BQB50"/>
      <c r="BQC50"/>
      <c r="BQD50"/>
      <c r="BQE50"/>
      <c r="BQF50"/>
      <c r="BQG50"/>
      <c r="BQH50"/>
      <c r="BQI50"/>
      <c r="BQJ50"/>
      <c r="BQK50"/>
      <c r="BQL50"/>
      <c r="BQM50"/>
      <c r="BQN50"/>
      <c r="BQO50"/>
      <c r="BQP50"/>
      <c r="BQQ50"/>
      <c r="BQR50"/>
      <c r="BQS50"/>
      <c r="BQT50"/>
      <c r="BQU50"/>
      <c r="BQV50"/>
      <c r="BQW50"/>
      <c r="BQX50"/>
      <c r="BQY50"/>
      <c r="BQZ50"/>
      <c r="BRA50"/>
      <c r="BRB50"/>
      <c r="BRC50"/>
      <c r="BRD50"/>
      <c r="BRE50"/>
      <c r="BRF50"/>
      <c r="BRG50"/>
      <c r="BRH50"/>
      <c r="BRI50"/>
      <c r="BRJ50"/>
      <c r="BRK50"/>
      <c r="BRL50"/>
      <c r="BRM50"/>
      <c r="BRN50"/>
      <c r="BRO50"/>
      <c r="BRP50"/>
      <c r="BRQ50"/>
      <c r="BRR50"/>
      <c r="BRS50"/>
      <c r="BRT50"/>
      <c r="BRU50"/>
      <c r="BRV50"/>
      <c r="BRW50"/>
      <c r="BRX50"/>
      <c r="BRY50"/>
      <c r="BRZ50"/>
      <c r="BSA50"/>
      <c r="BSB50"/>
      <c r="BSC50"/>
      <c r="BSD50"/>
      <c r="BSE50"/>
      <c r="BSF50"/>
      <c r="BSG50"/>
      <c r="BSH50"/>
      <c r="BSI50"/>
      <c r="BSJ50"/>
      <c r="BSK50"/>
      <c r="BSL50"/>
      <c r="BSM50"/>
      <c r="BSN50"/>
      <c r="BSO50"/>
      <c r="BSP50"/>
      <c r="BSQ50"/>
      <c r="BSR50"/>
      <c r="BSS50"/>
      <c r="BST50"/>
      <c r="BSU50"/>
      <c r="BSV50"/>
      <c r="BSW50"/>
      <c r="BSX50"/>
      <c r="BSY50"/>
      <c r="BSZ50"/>
      <c r="BTA50"/>
      <c r="BTB50"/>
      <c r="BTC50"/>
      <c r="BTD50"/>
      <c r="BTE50"/>
      <c r="BTF50"/>
      <c r="BTG50"/>
      <c r="BTH50"/>
      <c r="BTI50"/>
      <c r="BTJ50"/>
      <c r="BTK50"/>
      <c r="BTL50"/>
      <c r="BTM50"/>
      <c r="BTN50"/>
      <c r="BTO50"/>
      <c r="BTP50"/>
      <c r="BTQ50"/>
      <c r="BTR50"/>
      <c r="BTS50"/>
      <c r="BTT50"/>
      <c r="BTU50"/>
      <c r="BTV50"/>
      <c r="BTW50"/>
      <c r="BTX50"/>
      <c r="BTY50"/>
      <c r="BTZ50"/>
      <c r="BUA50"/>
      <c r="BUB50"/>
      <c r="BUC50"/>
      <c r="BUD50"/>
      <c r="BUE50"/>
      <c r="BUF50"/>
      <c r="BUG50"/>
      <c r="BUH50"/>
      <c r="BUI50"/>
      <c r="BUJ50"/>
      <c r="BUK50"/>
      <c r="BUL50"/>
      <c r="BUM50"/>
      <c r="BUN50"/>
      <c r="BUO50"/>
      <c r="BUP50"/>
      <c r="BUQ50"/>
      <c r="BUR50"/>
      <c r="BUS50"/>
      <c r="BUT50"/>
      <c r="BUU50"/>
      <c r="BUV50"/>
      <c r="BUW50"/>
      <c r="BUX50"/>
      <c r="BUY50"/>
      <c r="BUZ50"/>
      <c r="BVA50"/>
      <c r="BVB50"/>
      <c r="BVC50"/>
      <c r="BVD50"/>
      <c r="BVE50"/>
      <c r="BVF50"/>
      <c r="BVG50"/>
      <c r="BVH50"/>
      <c r="BVI50"/>
      <c r="BVJ50"/>
      <c r="BVK50"/>
      <c r="BVL50"/>
      <c r="BVM50"/>
      <c r="BVN50"/>
      <c r="BVO50"/>
      <c r="BVP50"/>
      <c r="BVQ50"/>
      <c r="BVR50"/>
      <c r="BVS50"/>
      <c r="BVT50"/>
      <c r="BVU50"/>
      <c r="BVV50"/>
      <c r="BVW50"/>
      <c r="BVX50"/>
      <c r="BVY50"/>
      <c r="BVZ50"/>
      <c r="BWA50"/>
      <c r="BWB50"/>
      <c r="BWC50"/>
      <c r="BWD50"/>
      <c r="BWE50"/>
      <c r="BWF50"/>
      <c r="BWG50"/>
      <c r="BWH50"/>
      <c r="BWI50"/>
      <c r="BWJ50"/>
      <c r="BWK50"/>
      <c r="BWL50"/>
      <c r="BWM50"/>
      <c r="BWN50"/>
      <c r="BWO50"/>
      <c r="BWP50"/>
      <c r="BWQ50"/>
      <c r="BWR50"/>
      <c r="BWS50"/>
      <c r="BWT50"/>
      <c r="BWU50"/>
      <c r="BWV50"/>
      <c r="BWW50"/>
      <c r="BWX50"/>
      <c r="BWY50"/>
      <c r="BWZ50"/>
      <c r="BXA50"/>
      <c r="BXB50"/>
      <c r="BXC50"/>
      <c r="BXD50"/>
      <c r="BXE50"/>
      <c r="BXF50"/>
      <c r="BXG50"/>
      <c r="BXH50"/>
      <c r="BXI50"/>
      <c r="BXJ50"/>
      <c r="BXK50"/>
      <c r="BXL50"/>
      <c r="BXM50"/>
      <c r="BXN50"/>
      <c r="BXO50"/>
      <c r="BXP50"/>
      <c r="BXQ50"/>
      <c r="BXR50"/>
      <c r="BXS50"/>
      <c r="BXT50"/>
      <c r="BXU50"/>
      <c r="BXV50"/>
      <c r="BXW50"/>
      <c r="BXX50"/>
      <c r="BXY50"/>
      <c r="BXZ50"/>
      <c r="BYA50"/>
      <c r="BYB50"/>
      <c r="BYC50"/>
      <c r="BYD50"/>
      <c r="BYE50"/>
      <c r="BYF50"/>
      <c r="BYG50"/>
      <c r="BYH50"/>
      <c r="BYI50"/>
      <c r="BYJ50"/>
      <c r="BYK50"/>
      <c r="BYL50"/>
      <c r="BYM50"/>
      <c r="BYN50"/>
      <c r="BYO50"/>
      <c r="BYP50"/>
      <c r="BYQ50"/>
      <c r="BYR50"/>
      <c r="BYS50"/>
      <c r="BYT50"/>
      <c r="BYU50"/>
      <c r="BYV50"/>
      <c r="BYW50"/>
      <c r="BYX50"/>
      <c r="BYY50"/>
      <c r="BYZ50"/>
      <c r="BZA50"/>
      <c r="BZB50"/>
      <c r="BZC50"/>
      <c r="BZD50"/>
      <c r="BZE50"/>
      <c r="BZF50"/>
      <c r="BZG50"/>
      <c r="BZH50"/>
      <c r="BZI50"/>
      <c r="BZJ50"/>
      <c r="BZK50"/>
      <c r="BZL50"/>
      <c r="BZM50"/>
      <c r="BZN50"/>
      <c r="BZO50"/>
      <c r="BZP50"/>
      <c r="BZQ50"/>
      <c r="BZR50"/>
      <c r="BZS50"/>
      <c r="BZT50"/>
      <c r="BZU50"/>
      <c r="BZV50"/>
      <c r="BZW50"/>
      <c r="BZX50"/>
      <c r="BZY50"/>
      <c r="BZZ50"/>
      <c r="CAA50"/>
      <c r="CAB50"/>
      <c r="CAC50"/>
      <c r="CAD50"/>
      <c r="CAE50"/>
      <c r="CAF50"/>
      <c r="CAG50"/>
      <c r="CAH50"/>
      <c r="CAI50"/>
      <c r="CAJ50"/>
      <c r="CAK50"/>
      <c r="CAL50"/>
      <c r="CAM50"/>
      <c r="CAN50"/>
      <c r="CAO50"/>
      <c r="CAP50"/>
      <c r="CAQ50"/>
      <c r="CAR50"/>
      <c r="CAS50"/>
      <c r="CAT50"/>
      <c r="CAU50"/>
      <c r="CAV50"/>
      <c r="CAW50"/>
      <c r="CAX50"/>
      <c r="CAY50"/>
      <c r="CAZ50"/>
      <c r="CBA50"/>
      <c r="CBB50"/>
      <c r="CBC50"/>
      <c r="CBD50"/>
      <c r="CBE50"/>
      <c r="CBF50"/>
      <c r="CBG50"/>
      <c r="CBH50"/>
      <c r="CBI50"/>
      <c r="CBJ50"/>
      <c r="CBK50"/>
      <c r="CBL50"/>
      <c r="CBM50"/>
      <c r="CBN50"/>
      <c r="CBO50"/>
      <c r="CBP50"/>
      <c r="CBQ50"/>
      <c r="CBR50"/>
      <c r="CBS50"/>
      <c r="CBT50"/>
      <c r="CBU50"/>
      <c r="CBV50"/>
      <c r="CBW50"/>
      <c r="CBX50"/>
      <c r="CBY50"/>
      <c r="CBZ50"/>
      <c r="CCA50"/>
      <c r="CCB50"/>
      <c r="CCC50"/>
      <c r="CCD50"/>
      <c r="CCE50"/>
      <c r="CCF50"/>
      <c r="CCG50"/>
      <c r="CCH50"/>
      <c r="CCI50"/>
      <c r="CCJ50"/>
      <c r="CCK50"/>
      <c r="CCL50"/>
      <c r="CCM50"/>
      <c r="CCN50"/>
      <c r="CCO50"/>
      <c r="CCP50"/>
      <c r="CCQ50"/>
      <c r="CCR50"/>
      <c r="CCS50"/>
      <c r="CCT50"/>
      <c r="CCU50"/>
      <c r="CCV50"/>
      <c r="CCW50"/>
      <c r="CCX50"/>
      <c r="CCY50"/>
      <c r="CCZ50"/>
      <c r="CDA50"/>
      <c r="CDB50"/>
      <c r="CDC50"/>
      <c r="CDD50"/>
      <c r="CDE50"/>
      <c r="CDF50"/>
      <c r="CDG50"/>
      <c r="CDH50"/>
      <c r="CDI50"/>
      <c r="CDJ50"/>
      <c r="CDK50"/>
      <c r="CDL50"/>
      <c r="CDM50"/>
      <c r="CDN50"/>
      <c r="CDO50"/>
      <c r="CDP50"/>
      <c r="CDQ50"/>
      <c r="CDR50"/>
      <c r="CDS50"/>
      <c r="CDT50"/>
      <c r="CDU50"/>
      <c r="CDV50"/>
      <c r="CDW50"/>
      <c r="CDX50"/>
      <c r="CDY50"/>
      <c r="CDZ50"/>
      <c r="CEA50"/>
      <c r="CEB50"/>
      <c r="CEC50"/>
      <c r="CED50"/>
      <c r="CEE50"/>
      <c r="CEF50"/>
      <c r="CEG50"/>
      <c r="CEH50"/>
      <c r="CEI50"/>
      <c r="CEJ50"/>
      <c r="CEK50"/>
      <c r="CEL50"/>
      <c r="CEM50"/>
      <c r="CEN50"/>
      <c r="CEO50"/>
      <c r="CEP50"/>
      <c r="CEQ50"/>
      <c r="CER50"/>
      <c r="CES50"/>
      <c r="CET50"/>
      <c r="CEU50"/>
      <c r="CEV50"/>
      <c r="CEW50"/>
      <c r="CEX50"/>
      <c r="CEY50"/>
      <c r="CEZ50"/>
      <c r="CFA50"/>
      <c r="CFB50"/>
      <c r="CFC50"/>
      <c r="CFD50"/>
      <c r="CFE50"/>
      <c r="CFF50"/>
      <c r="CFG50"/>
      <c r="CFH50"/>
      <c r="CFI50"/>
      <c r="CFJ50"/>
      <c r="CFK50"/>
      <c r="CFL50"/>
      <c r="CFM50"/>
      <c r="CFN50"/>
      <c r="CFO50"/>
      <c r="CFP50"/>
      <c r="CFQ50"/>
      <c r="CFR50"/>
      <c r="CFS50"/>
      <c r="CFT50"/>
      <c r="CFU50"/>
      <c r="CFV50"/>
      <c r="CFW50"/>
      <c r="CFX50"/>
      <c r="CFY50"/>
      <c r="CFZ50"/>
      <c r="CGA50"/>
      <c r="CGB50"/>
      <c r="CGC50"/>
      <c r="CGD50"/>
      <c r="CGE50"/>
      <c r="CGF50"/>
      <c r="CGG50"/>
      <c r="CGH50"/>
      <c r="CGI50"/>
      <c r="CGJ50"/>
      <c r="CGK50"/>
      <c r="CGL50"/>
      <c r="CGM50"/>
      <c r="CGN50"/>
      <c r="CGO50"/>
      <c r="CGP50"/>
      <c r="CGQ50"/>
      <c r="CGR50"/>
      <c r="CGS50"/>
      <c r="CGT50"/>
      <c r="CGU50"/>
      <c r="CGV50"/>
      <c r="CGW50"/>
      <c r="CGX50"/>
      <c r="CGY50"/>
      <c r="CGZ50"/>
      <c r="CHA50"/>
      <c r="CHB50"/>
      <c r="CHC50"/>
      <c r="CHD50"/>
      <c r="CHE50"/>
      <c r="CHF50"/>
      <c r="CHG50"/>
      <c r="CHH50"/>
      <c r="CHI50"/>
      <c r="CHJ50"/>
      <c r="CHK50"/>
      <c r="CHL50"/>
      <c r="CHM50"/>
      <c r="CHN50"/>
      <c r="CHO50"/>
      <c r="CHP50"/>
      <c r="CHQ50"/>
      <c r="CHR50"/>
      <c r="CHS50"/>
      <c r="CHT50"/>
      <c r="CHU50"/>
      <c r="CHV50"/>
      <c r="CHW50"/>
      <c r="CHX50"/>
      <c r="CHY50"/>
      <c r="CHZ50"/>
      <c r="CIA50"/>
      <c r="CIB50"/>
      <c r="CIC50"/>
      <c r="CID50"/>
      <c r="CIE50"/>
      <c r="CIF50"/>
      <c r="CIG50"/>
      <c r="CIH50"/>
      <c r="CII50"/>
      <c r="CIJ50"/>
      <c r="CIK50"/>
      <c r="CIL50"/>
      <c r="CIM50"/>
      <c r="CIN50"/>
      <c r="CIO50"/>
      <c r="CIP50"/>
      <c r="CIQ50"/>
      <c r="CIR50"/>
      <c r="CIS50"/>
      <c r="CIT50"/>
      <c r="CIU50"/>
      <c r="CIV50"/>
      <c r="CIW50"/>
      <c r="CIX50"/>
      <c r="CIY50"/>
      <c r="CIZ50"/>
      <c r="CJA50"/>
      <c r="CJB50"/>
      <c r="CJC50"/>
      <c r="CJD50"/>
      <c r="CJE50"/>
      <c r="CJF50"/>
      <c r="CJG50"/>
      <c r="CJH50"/>
      <c r="CJI50"/>
      <c r="CJJ50"/>
      <c r="CJK50"/>
      <c r="CJL50"/>
      <c r="CJM50"/>
      <c r="CJN50"/>
      <c r="CJO50"/>
      <c r="CJP50"/>
      <c r="CJQ50"/>
      <c r="CJR50"/>
      <c r="CJS50"/>
      <c r="CJT50"/>
      <c r="CJU50"/>
      <c r="CJV50"/>
      <c r="CJW50"/>
      <c r="CJX50"/>
      <c r="CJY50"/>
      <c r="CJZ50"/>
      <c r="CKA50"/>
      <c r="CKB50"/>
      <c r="CKC50"/>
      <c r="CKD50"/>
      <c r="CKE50"/>
      <c r="CKF50"/>
      <c r="CKG50"/>
      <c r="CKH50"/>
      <c r="CKI50"/>
      <c r="CKJ50"/>
      <c r="CKK50"/>
      <c r="CKL50"/>
      <c r="CKM50"/>
      <c r="CKN50"/>
      <c r="CKO50"/>
      <c r="CKP50"/>
      <c r="CKQ50"/>
      <c r="CKR50"/>
      <c r="CKS50"/>
      <c r="CKT50"/>
      <c r="CKU50"/>
      <c r="CKV50"/>
      <c r="CKW50"/>
      <c r="CKX50"/>
      <c r="CKY50"/>
      <c r="CKZ50"/>
      <c r="CLA50"/>
      <c r="CLB50"/>
      <c r="CLC50"/>
      <c r="CLD50"/>
      <c r="CLE50"/>
      <c r="CLF50"/>
      <c r="CLG50"/>
      <c r="CLH50"/>
      <c r="CLI50"/>
      <c r="CLJ50"/>
      <c r="CLK50"/>
      <c r="CLL50"/>
      <c r="CLM50"/>
      <c r="CLN50"/>
      <c r="CLO50"/>
      <c r="CLP50"/>
      <c r="CLQ50"/>
      <c r="CLR50"/>
      <c r="CLS50"/>
      <c r="CLT50"/>
      <c r="CLU50"/>
      <c r="CLV50"/>
      <c r="CLW50"/>
      <c r="CLX50"/>
      <c r="CLY50"/>
      <c r="CLZ50"/>
      <c r="CMA50"/>
      <c r="CMB50"/>
      <c r="CMC50"/>
      <c r="CMD50"/>
      <c r="CME50"/>
      <c r="CMF50"/>
      <c r="CMG50"/>
      <c r="CMH50"/>
      <c r="CMI50"/>
      <c r="CMJ50"/>
      <c r="CMK50"/>
      <c r="CML50"/>
      <c r="CMM50"/>
      <c r="CMN50"/>
      <c r="CMO50"/>
      <c r="CMP50"/>
      <c r="CMQ50"/>
      <c r="CMR50"/>
      <c r="CMS50"/>
      <c r="CMT50"/>
      <c r="CMU50"/>
      <c r="CMV50"/>
      <c r="CMW50"/>
      <c r="CMX50"/>
      <c r="CMY50"/>
      <c r="CMZ50"/>
      <c r="CNA50"/>
      <c r="CNB50"/>
      <c r="CNC50"/>
      <c r="CND50"/>
      <c r="CNE50"/>
      <c r="CNF50"/>
      <c r="CNG50"/>
      <c r="CNH50"/>
      <c r="CNI50"/>
      <c r="CNJ50"/>
      <c r="CNK50"/>
      <c r="CNL50"/>
      <c r="CNM50"/>
      <c r="CNN50"/>
      <c r="CNO50"/>
      <c r="CNP50"/>
      <c r="CNQ50"/>
      <c r="CNR50"/>
      <c r="CNS50"/>
      <c r="CNT50"/>
      <c r="CNU50"/>
      <c r="CNV50"/>
      <c r="CNW50"/>
      <c r="CNX50"/>
      <c r="CNY50"/>
      <c r="CNZ50"/>
      <c r="COA50"/>
      <c r="COB50"/>
      <c r="COC50"/>
      <c r="COD50"/>
      <c r="COE50"/>
      <c r="COF50"/>
      <c r="COG50"/>
      <c r="COH50"/>
      <c r="COI50"/>
      <c r="COJ50"/>
      <c r="COK50"/>
      <c r="COL50"/>
      <c r="COM50"/>
      <c r="CON50"/>
      <c r="COO50"/>
      <c r="COP50"/>
      <c r="COQ50"/>
      <c r="COR50"/>
      <c r="COS50"/>
      <c r="COT50"/>
      <c r="COU50"/>
      <c r="COV50"/>
      <c r="COW50"/>
      <c r="COX50"/>
      <c r="COY50"/>
      <c r="COZ50"/>
      <c r="CPA50"/>
      <c r="CPB50"/>
      <c r="CPC50"/>
      <c r="CPD50"/>
      <c r="CPE50"/>
      <c r="CPF50"/>
      <c r="CPG50"/>
      <c r="CPH50"/>
      <c r="CPI50"/>
      <c r="CPJ50"/>
      <c r="CPK50"/>
      <c r="CPL50"/>
      <c r="CPM50"/>
      <c r="CPN50"/>
      <c r="CPO50"/>
      <c r="CPP50"/>
      <c r="CPQ50"/>
      <c r="CPR50"/>
      <c r="CPS50"/>
      <c r="CPT50"/>
      <c r="CPU50"/>
      <c r="CPV50"/>
      <c r="CPW50"/>
      <c r="CPX50"/>
      <c r="CPY50"/>
      <c r="CPZ50"/>
      <c r="CQA50"/>
      <c r="CQB50"/>
      <c r="CQC50"/>
      <c r="CQD50"/>
      <c r="CQE50"/>
      <c r="CQF50"/>
      <c r="CQG50"/>
      <c r="CQH50"/>
      <c r="CQI50"/>
      <c r="CQJ50"/>
      <c r="CQK50"/>
      <c r="CQL50"/>
      <c r="CQM50"/>
      <c r="CQN50"/>
      <c r="CQO50"/>
      <c r="CQP50"/>
      <c r="CQQ50"/>
      <c r="CQR50"/>
      <c r="CQS50"/>
      <c r="CQT50"/>
      <c r="CQU50"/>
      <c r="CQV50"/>
      <c r="CQW50"/>
      <c r="CQX50"/>
      <c r="CQY50"/>
      <c r="CQZ50"/>
      <c r="CRA50"/>
      <c r="CRB50"/>
      <c r="CRC50"/>
      <c r="CRD50"/>
      <c r="CRE50"/>
      <c r="CRF50"/>
      <c r="CRG50"/>
      <c r="CRH50"/>
      <c r="CRI50"/>
      <c r="CRJ50"/>
      <c r="CRK50"/>
      <c r="CRL50"/>
      <c r="CRM50"/>
      <c r="CRN50"/>
      <c r="CRO50"/>
      <c r="CRP50"/>
      <c r="CRQ50"/>
      <c r="CRR50"/>
      <c r="CRS50"/>
      <c r="CRT50"/>
      <c r="CRU50"/>
      <c r="CRV50"/>
      <c r="CRW50"/>
      <c r="CRX50"/>
      <c r="CRY50"/>
      <c r="CRZ50"/>
      <c r="CSA50"/>
      <c r="CSB50"/>
      <c r="CSC50"/>
      <c r="CSD50"/>
      <c r="CSE50"/>
      <c r="CSF50"/>
      <c r="CSG50"/>
      <c r="CSH50"/>
      <c r="CSI50"/>
      <c r="CSJ50"/>
      <c r="CSK50"/>
      <c r="CSL50"/>
      <c r="CSM50"/>
      <c r="CSN50"/>
      <c r="CSO50"/>
      <c r="CSP50"/>
      <c r="CSQ50"/>
      <c r="CSR50"/>
      <c r="CSS50"/>
      <c r="CST50"/>
      <c r="CSU50"/>
      <c r="CSV50"/>
      <c r="CSW50"/>
      <c r="CSX50"/>
      <c r="CSY50"/>
      <c r="CSZ50"/>
      <c r="CTA50"/>
      <c r="CTB50"/>
      <c r="CTC50"/>
      <c r="CTD50"/>
      <c r="CTE50"/>
      <c r="CTF50"/>
      <c r="CTG50"/>
      <c r="CTH50"/>
      <c r="CTI50"/>
      <c r="CTJ50"/>
      <c r="CTK50"/>
      <c r="CTL50"/>
      <c r="CTM50"/>
      <c r="CTN50"/>
      <c r="CTO50"/>
      <c r="CTP50"/>
      <c r="CTQ50"/>
      <c r="CTR50"/>
      <c r="CTS50"/>
      <c r="CTT50"/>
      <c r="CTU50"/>
      <c r="CTV50"/>
      <c r="CTW50"/>
      <c r="CTX50"/>
      <c r="CTY50"/>
      <c r="CTZ50"/>
      <c r="CUA50"/>
      <c r="CUB50"/>
      <c r="CUC50"/>
      <c r="CUD50"/>
      <c r="CUE50"/>
      <c r="CUF50"/>
      <c r="CUG50"/>
      <c r="CUH50"/>
      <c r="CUI50"/>
      <c r="CUJ50"/>
      <c r="CUK50"/>
      <c r="CUL50"/>
      <c r="CUM50"/>
      <c r="CUN50"/>
      <c r="CUO50"/>
      <c r="CUP50"/>
      <c r="CUQ50"/>
      <c r="CUR50"/>
      <c r="CUS50"/>
      <c r="CUT50"/>
      <c r="CUU50"/>
      <c r="CUV50"/>
      <c r="CUW50"/>
      <c r="CUX50"/>
      <c r="CUY50"/>
      <c r="CUZ50"/>
      <c r="CVA50"/>
      <c r="CVB50"/>
      <c r="CVC50"/>
      <c r="CVD50"/>
      <c r="CVE50"/>
      <c r="CVF50"/>
      <c r="CVG50"/>
      <c r="CVH50"/>
      <c r="CVI50"/>
      <c r="CVJ50"/>
      <c r="CVK50"/>
      <c r="CVL50"/>
      <c r="CVM50"/>
      <c r="CVN50"/>
      <c r="CVO50"/>
      <c r="CVP50"/>
      <c r="CVQ50"/>
      <c r="CVR50"/>
      <c r="CVS50"/>
      <c r="CVT50"/>
      <c r="CVU50"/>
      <c r="CVV50"/>
      <c r="CVW50"/>
      <c r="CVX50"/>
      <c r="CVY50"/>
      <c r="CVZ50"/>
      <c r="CWA50"/>
      <c r="CWB50"/>
      <c r="CWC50"/>
      <c r="CWD50"/>
      <c r="CWE50"/>
      <c r="CWF50"/>
      <c r="CWG50"/>
      <c r="CWH50"/>
      <c r="CWI50"/>
      <c r="CWJ50"/>
      <c r="CWK50"/>
      <c r="CWL50"/>
      <c r="CWM50"/>
      <c r="CWN50"/>
      <c r="CWO50"/>
      <c r="CWP50"/>
      <c r="CWQ50"/>
      <c r="CWR50"/>
      <c r="CWS50"/>
      <c r="CWT50"/>
      <c r="CWU50"/>
      <c r="CWV50"/>
      <c r="CWW50"/>
      <c r="CWX50"/>
      <c r="CWY50"/>
      <c r="CWZ50"/>
      <c r="CXA50"/>
      <c r="CXB50"/>
      <c r="CXC50"/>
      <c r="CXD50"/>
      <c r="CXE50"/>
      <c r="CXF50"/>
      <c r="CXG50"/>
      <c r="CXH50"/>
      <c r="CXI50"/>
      <c r="CXJ50"/>
      <c r="CXK50"/>
      <c r="CXL50"/>
      <c r="CXM50"/>
      <c r="CXN50"/>
      <c r="CXO50"/>
      <c r="CXP50"/>
      <c r="CXQ50"/>
      <c r="CXR50"/>
      <c r="CXS50"/>
      <c r="CXT50"/>
      <c r="CXU50"/>
      <c r="CXV50"/>
      <c r="CXW50"/>
      <c r="CXX50"/>
      <c r="CXY50"/>
      <c r="CXZ50"/>
      <c r="CYA50"/>
      <c r="CYB50"/>
      <c r="CYC50"/>
      <c r="CYD50"/>
      <c r="CYE50"/>
      <c r="CYF50"/>
      <c r="CYG50"/>
      <c r="CYH50"/>
      <c r="CYI50"/>
      <c r="CYJ50"/>
      <c r="CYK50"/>
      <c r="CYL50"/>
      <c r="CYM50"/>
      <c r="CYN50"/>
      <c r="CYO50"/>
      <c r="CYP50"/>
      <c r="CYQ50"/>
      <c r="CYR50"/>
      <c r="CYS50"/>
      <c r="CYT50"/>
      <c r="CYU50"/>
      <c r="CYV50"/>
      <c r="CYW50"/>
      <c r="CYX50"/>
      <c r="CYY50"/>
      <c r="CYZ50"/>
      <c r="CZA50"/>
      <c r="CZB50"/>
      <c r="CZC50"/>
      <c r="CZD50"/>
      <c r="CZE50"/>
      <c r="CZF50"/>
      <c r="CZG50"/>
      <c r="CZH50"/>
      <c r="CZI50"/>
      <c r="CZJ50"/>
      <c r="CZK50"/>
      <c r="CZL50"/>
      <c r="CZM50"/>
      <c r="CZN50"/>
      <c r="CZO50"/>
      <c r="CZP50"/>
      <c r="CZQ50"/>
      <c r="CZR50"/>
      <c r="CZS50"/>
      <c r="CZT50"/>
      <c r="CZU50"/>
      <c r="CZV50"/>
      <c r="CZW50"/>
      <c r="CZX50"/>
      <c r="CZY50"/>
      <c r="CZZ50"/>
      <c r="DAA50"/>
      <c r="DAB50"/>
      <c r="DAC50"/>
      <c r="DAD50"/>
      <c r="DAE50"/>
      <c r="DAF50"/>
      <c r="DAG50"/>
      <c r="DAH50"/>
      <c r="DAI50"/>
      <c r="DAJ50"/>
      <c r="DAK50"/>
      <c r="DAL50"/>
      <c r="DAM50"/>
      <c r="DAN50"/>
      <c r="DAO50"/>
      <c r="DAP50"/>
      <c r="DAQ50"/>
      <c r="DAR50"/>
      <c r="DAS50"/>
      <c r="DAT50"/>
      <c r="DAU50"/>
      <c r="DAV50"/>
      <c r="DAW50"/>
      <c r="DAX50"/>
      <c r="DAY50"/>
      <c r="DAZ50"/>
      <c r="DBA50"/>
      <c r="DBB50"/>
      <c r="DBC50"/>
      <c r="DBD50"/>
      <c r="DBE50"/>
      <c r="DBF50"/>
      <c r="DBG50"/>
      <c r="DBH50"/>
      <c r="DBI50"/>
      <c r="DBJ50"/>
      <c r="DBK50"/>
      <c r="DBL50"/>
      <c r="DBM50"/>
      <c r="DBN50"/>
      <c r="DBO50"/>
      <c r="DBP50"/>
      <c r="DBQ50"/>
      <c r="DBR50"/>
      <c r="DBS50"/>
      <c r="DBT50"/>
      <c r="DBU50"/>
      <c r="DBV50"/>
      <c r="DBW50"/>
      <c r="DBX50"/>
      <c r="DBY50"/>
      <c r="DBZ50"/>
      <c r="DCA50"/>
      <c r="DCB50"/>
      <c r="DCC50"/>
      <c r="DCD50"/>
      <c r="DCE50"/>
      <c r="DCF50"/>
      <c r="DCG50"/>
      <c r="DCH50"/>
      <c r="DCI50"/>
      <c r="DCJ50"/>
      <c r="DCK50"/>
      <c r="DCL50"/>
      <c r="DCM50"/>
      <c r="DCN50"/>
      <c r="DCO50"/>
      <c r="DCP50"/>
      <c r="DCQ50"/>
      <c r="DCR50"/>
      <c r="DCS50"/>
      <c r="DCT50"/>
      <c r="DCU50"/>
      <c r="DCV50"/>
      <c r="DCW50"/>
      <c r="DCX50"/>
      <c r="DCY50"/>
      <c r="DCZ50"/>
      <c r="DDA50"/>
      <c r="DDB50"/>
      <c r="DDC50"/>
      <c r="DDD50"/>
      <c r="DDE50"/>
      <c r="DDF50"/>
      <c r="DDG50"/>
      <c r="DDH50"/>
      <c r="DDI50"/>
      <c r="DDJ50"/>
      <c r="DDK50"/>
      <c r="DDL50"/>
      <c r="DDM50"/>
      <c r="DDN50"/>
      <c r="DDO50"/>
      <c r="DDP50"/>
      <c r="DDQ50"/>
      <c r="DDR50"/>
      <c r="DDS50"/>
      <c r="DDT50"/>
      <c r="DDU50"/>
      <c r="DDV50"/>
      <c r="DDW50"/>
      <c r="DDX50"/>
      <c r="DDY50"/>
      <c r="DDZ50"/>
      <c r="DEA50"/>
      <c r="DEB50"/>
      <c r="DEC50"/>
      <c r="DED50"/>
      <c r="DEE50"/>
      <c r="DEF50"/>
      <c r="DEG50"/>
      <c r="DEH50"/>
      <c r="DEI50"/>
      <c r="DEJ50"/>
      <c r="DEK50"/>
      <c r="DEL50"/>
      <c r="DEM50"/>
      <c r="DEN50"/>
      <c r="DEO50"/>
      <c r="DEP50"/>
      <c r="DEQ50"/>
      <c r="DER50"/>
      <c r="DES50"/>
      <c r="DET50"/>
      <c r="DEU50"/>
      <c r="DEV50"/>
      <c r="DEW50"/>
      <c r="DEX50"/>
      <c r="DEY50"/>
      <c r="DEZ50"/>
      <c r="DFA50"/>
      <c r="DFB50"/>
      <c r="DFC50"/>
      <c r="DFD50"/>
      <c r="DFE50"/>
      <c r="DFF50"/>
      <c r="DFG50"/>
      <c r="DFH50"/>
      <c r="DFI50"/>
      <c r="DFJ50"/>
      <c r="DFK50"/>
      <c r="DFL50"/>
      <c r="DFM50"/>
      <c r="DFN50"/>
      <c r="DFO50"/>
      <c r="DFP50"/>
      <c r="DFQ50"/>
      <c r="DFR50"/>
      <c r="DFS50"/>
      <c r="DFT50"/>
      <c r="DFU50"/>
      <c r="DFV50"/>
      <c r="DFW50"/>
      <c r="DFX50"/>
      <c r="DFY50"/>
      <c r="DFZ50"/>
      <c r="DGA50"/>
      <c r="DGB50"/>
      <c r="DGC50"/>
      <c r="DGD50"/>
      <c r="DGE50"/>
      <c r="DGF50"/>
      <c r="DGG50"/>
      <c r="DGH50"/>
      <c r="DGI50"/>
      <c r="DGJ50"/>
      <c r="DGK50"/>
      <c r="DGL50"/>
      <c r="DGM50"/>
      <c r="DGN50"/>
      <c r="DGO50"/>
      <c r="DGP50"/>
      <c r="DGQ50"/>
      <c r="DGR50"/>
      <c r="DGS50"/>
      <c r="DGT50"/>
      <c r="DGU50"/>
      <c r="DGV50"/>
      <c r="DGW50"/>
      <c r="DGX50"/>
      <c r="DGY50"/>
      <c r="DGZ50"/>
      <c r="DHA50"/>
      <c r="DHB50"/>
      <c r="DHC50"/>
      <c r="DHD50"/>
      <c r="DHE50"/>
      <c r="DHF50"/>
      <c r="DHG50"/>
      <c r="DHH50"/>
      <c r="DHI50"/>
      <c r="DHJ50"/>
      <c r="DHK50"/>
      <c r="DHL50"/>
      <c r="DHM50"/>
      <c r="DHN50"/>
      <c r="DHO50"/>
      <c r="DHP50"/>
      <c r="DHQ50"/>
      <c r="DHR50"/>
      <c r="DHS50"/>
      <c r="DHT50"/>
      <c r="DHU50"/>
      <c r="DHV50"/>
      <c r="DHW50"/>
      <c r="DHX50"/>
      <c r="DHY50"/>
      <c r="DHZ50"/>
      <c r="DIA50"/>
      <c r="DIB50"/>
      <c r="DIC50"/>
      <c r="DID50"/>
      <c r="DIE50"/>
      <c r="DIF50"/>
      <c r="DIG50"/>
      <c r="DIH50"/>
      <c r="DII50"/>
      <c r="DIJ50"/>
      <c r="DIK50"/>
      <c r="DIL50"/>
      <c r="DIM50"/>
      <c r="DIN50"/>
      <c r="DIO50"/>
      <c r="DIP50"/>
      <c r="DIQ50"/>
      <c r="DIR50"/>
      <c r="DIS50"/>
      <c r="DIT50"/>
      <c r="DIU50"/>
      <c r="DIV50"/>
      <c r="DIW50"/>
      <c r="DIX50"/>
      <c r="DIY50"/>
      <c r="DIZ50"/>
      <c r="DJA50"/>
      <c r="DJB50"/>
      <c r="DJC50"/>
      <c r="DJD50"/>
      <c r="DJE50"/>
      <c r="DJF50"/>
      <c r="DJG50"/>
      <c r="DJH50"/>
      <c r="DJI50"/>
      <c r="DJJ50"/>
      <c r="DJK50"/>
      <c r="DJL50"/>
      <c r="DJM50"/>
      <c r="DJN50"/>
      <c r="DJO50"/>
      <c r="DJP50"/>
      <c r="DJQ50"/>
      <c r="DJR50"/>
      <c r="DJS50"/>
      <c r="DJT50"/>
      <c r="DJU50"/>
      <c r="DJV50"/>
      <c r="DJW50"/>
      <c r="DJX50"/>
      <c r="DJY50"/>
      <c r="DJZ50"/>
      <c r="DKA50"/>
      <c r="DKB50"/>
      <c r="DKC50"/>
      <c r="DKD50"/>
      <c r="DKE50"/>
      <c r="DKF50"/>
      <c r="DKG50"/>
      <c r="DKH50"/>
      <c r="DKI50"/>
      <c r="DKJ50"/>
      <c r="DKK50"/>
      <c r="DKL50"/>
      <c r="DKM50"/>
      <c r="DKN50"/>
      <c r="DKO50"/>
      <c r="DKP50"/>
      <c r="DKQ50"/>
      <c r="DKR50"/>
      <c r="DKS50"/>
      <c r="DKT50"/>
      <c r="DKU50"/>
      <c r="DKV50"/>
      <c r="DKW50"/>
      <c r="DKX50"/>
      <c r="DKY50"/>
      <c r="DKZ50"/>
      <c r="DLA50"/>
      <c r="DLB50"/>
      <c r="DLC50"/>
      <c r="DLD50"/>
      <c r="DLE50"/>
      <c r="DLF50"/>
      <c r="DLG50"/>
      <c r="DLH50"/>
      <c r="DLI50"/>
      <c r="DLJ50"/>
      <c r="DLK50"/>
      <c r="DLL50"/>
      <c r="DLM50"/>
      <c r="DLN50"/>
      <c r="DLO50"/>
      <c r="DLP50"/>
      <c r="DLQ50"/>
      <c r="DLR50"/>
      <c r="DLS50"/>
      <c r="DLT50"/>
      <c r="DLU50"/>
      <c r="DLV50"/>
      <c r="DLW50"/>
      <c r="DLX50"/>
      <c r="DLY50"/>
      <c r="DLZ50"/>
      <c r="DMA50"/>
      <c r="DMB50"/>
      <c r="DMC50"/>
      <c r="DMD50"/>
      <c r="DME50"/>
      <c r="DMF50"/>
      <c r="DMG50"/>
      <c r="DMH50"/>
      <c r="DMI50"/>
      <c r="DMJ50"/>
      <c r="DMK50"/>
      <c r="DML50"/>
      <c r="DMM50"/>
      <c r="DMN50"/>
      <c r="DMO50"/>
      <c r="DMP50"/>
      <c r="DMQ50"/>
      <c r="DMR50"/>
      <c r="DMS50"/>
      <c r="DMT50"/>
      <c r="DMU50"/>
      <c r="DMV50"/>
      <c r="DMW50"/>
      <c r="DMX50"/>
      <c r="DMY50"/>
      <c r="DMZ50"/>
      <c r="DNA50"/>
      <c r="DNB50"/>
      <c r="DNC50"/>
      <c r="DND50"/>
      <c r="DNE50"/>
      <c r="DNF50"/>
      <c r="DNG50"/>
      <c r="DNH50"/>
      <c r="DNI50"/>
      <c r="DNJ50"/>
      <c r="DNK50"/>
      <c r="DNL50"/>
      <c r="DNM50"/>
      <c r="DNN50"/>
      <c r="DNO50"/>
      <c r="DNP50"/>
      <c r="DNQ50"/>
      <c r="DNR50"/>
      <c r="DNS50"/>
      <c r="DNT50"/>
      <c r="DNU50"/>
      <c r="DNV50"/>
      <c r="DNW50"/>
      <c r="DNX50"/>
      <c r="DNY50"/>
      <c r="DNZ50"/>
      <c r="DOA50"/>
      <c r="DOB50"/>
      <c r="DOC50"/>
      <c r="DOD50"/>
      <c r="DOE50"/>
      <c r="DOF50"/>
      <c r="DOG50"/>
      <c r="DOH50"/>
      <c r="DOI50"/>
      <c r="DOJ50"/>
      <c r="DOK50"/>
      <c r="DOL50"/>
      <c r="DOM50"/>
      <c r="DON50"/>
      <c r="DOO50"/>
      <c r="DOP50"/>
      <c r="DOQ50"/>
      <c r="DOR50"/>
      <c r="DOS50"/>
      <c r="DOT50"/>
      <c r="DOU50"/>
      <c r="DOV50"/>
      <c r="DOW50"/>
      <c r="DOX50"/>
      <c r="DOY50"/>
      <c r="DOZ50"/>
      <c r="DPA50"/>
      <c r="DPB50"/>
      <c r="DPC50"/>
      <c r="DPD50"/>
      <c r="DPE50"/>
      <c r="DPF50"/>
      <c r="DPG50"/>
      <c r="DPH50"/>
      <c r="DPI50"/>
      <c r="DPJ50"/>
      <c r="DPK50"/>
      <c r="DPL50"/>
      <c r="DPM50"/>
      <c r="DPN50"/>
      <c r="DPO50"/>
      <c r="DPP50"/>
      <c r="DPQ50"/>
      <c r="DPR50"/>
      <c r="DPS50"/>
      <c r="DPT50"/>
      <c r="DPU50"/>
      <c r="DPV50"/>
      <c r="DPW50"/>
      <c r="DPX50"/>
      <c r="DPY50"/>
      <c r="DPZ50"/>
      <c r="DQA50"/>
      <c r="DQB50"/>
      <c r="DQC50"/>
      <c r="DQD50"/>
      <c r="DQE50"/>
      <c r="DQF50"/>
      <c r="DQG50"/>
      <c r="DQH50"/>
      <c r="DQI50"/>
      <c r="DQJ50"/>
      <c r="DQK50"/>
      <c r="DQL50"/>
      <c r="DQM50"/>
      <c r="DQN50"/>
      <c r="DQO50"/>
      <c r="DQP50"/>
      <c r="DQQ50"/>
      <c r="DQR50"/>
      <c r="DQS50"/>
      <c r="DQT50"/>
      <c r="DQU50"/>
      <c r="DQV50"/>
      <c r="DQW50"/>
      <c r="DQX50"/>
      <c r="DQY50"/>
      <c r="DQZ50"/>
      <c r="DRA50"/>
      <c r="DRB50"/>
      <c r="DRC50"/>
      <c r="DRD50"/>
      <c r="DRE50"/>
      <c r="DRF50"/>
      <c r="DRG50"/>
      <c r="DRH50"/>
      <c r="DRI50"/>
      <c r="DRJ50"/>
      <c r="DRK50"/>
      <c r="DRL50"/>
      <c r="DRM50"/>
      <c r="DRN50"/>
      <c r="DRO50"/>
      <c r="DRP50"/>
      <c r="DRQ50"/>
      <c r="DRR50"/>
      <c r="DRS50"/>
      <c r="DRT50"/>
      <c r="DRU50"/>
      <c r="DRV50"/>
      <c r="DRW50"/>
      <c r="DRX50"/>
      <c r="DRY50"/>
      <c r="DRZ50"/>
      <c r="DSA50"/>
      <c r="DSB50"/>
      <c r="DSC50"/>
      <c r="DSD50"/>
      <c r="DSE50"/>
      <c r="DSF50"/>
      <c r="DSG50"/>
      <c r="DSH50"/>
      <c r="DSI50"/>
      <c r="DSJ50"/>
      <c r="DSK50"/>
      <c r="DSL50"/>
      <c r="DSM50"/>
      <c r="DSN50"/>
      <c r="DSO50"/>
      <c r="DSP50"/>
      <c r="DSQ50"/>
      <c r="DSR50"/>
      <c r="DSS50"/>
      <c r="DST50"/>
      <c r="DSU50"/>
      <c r="DSV50"/>
      <c r="DSW50"/>
      <c r="DSX50"/>
      <c r="DSY50"/>
      <c r="DSZ50"/>
      <c r="DTA50"/>
      <c r="DTB50"/>
      <c r="DTC50"/>
      <c r="DTD50"/>
      <c r="DTE50"/>
      <c r="DTF50"/>
      <c r="DTG50"/>
      <c r="DTH50"/>
      <c r="DTI50"/>
      <c r="DTJ50"/>
      <c r="DTK50"/>
      <c r="DTL50"/>
      <c r="DTM50"/>
      <c r="DTN50"/>
      <c r="DTO50"/>
      <c r="DTP50"/>
      <c r="DTQ50"/>
      <c r="DTR50"/>
      <c r="DTS50"/>
      <c r="DTT50"/>
      <c r="DTU50"/>
      <c r="DTV50"/>
      <c r="DTW50"/>
      <c r="DTX50"/>
      <c r="DTY50"/>
      <c r="DTZ50"/>
      <c r="DUA50"/>
      <c r="DUB50"/>
      <c r="DUC50"/>
      <c r="DUD50"/>
      <c r="DUE50"/>
      <c r="DUF50"/>
      <c r="DUG50"/>
      <c r="DUH50"/>
      <c r="DUI50"/>
      <c r="DUJ50"/>
      <c r="DUK50"/>
      <c r="DUL50"/>
      <c r="DUM50"/>
      <c r="DUN50"/>
      <c r="DUO50"/>
      <c r="DUP50"/>
      <c r="DUQ50"/>
      <c r="DUR50"/>
      <c r="DUS50"/>
      <c r="DUT50"/>
      <c r="DUU50"/>
      <c r="DUV50"/>
      <c r="DUW50"/>
      <c r="DUX50"/>
      <c r="DUY50"/>
      <c r="DUZ50"/>
      <c r="DVA50"/>
      <c r="DVB50"/>
      <c r="DVC50"/>
      <c r="DVD50"/>
      <c r="DVE50"/>
      <c r="DVF50"/>
      <c r="DVG50"/>
      <c r="DVH50"/>
      <c r="DVI50"/>
      <c r="DVJ50"/>
      <c r="DVK50"/>
      <c r="DVL50"/>
      <c r="DVM50"/>
      <c r="DVN50"/>
      <c r="DVO50"/>
      <c r="DVP50"/>
      <c r="DVQ50"/>
      <c r="DVR50"/>
      <c r="DVS50"/>
      <c r="DVT50"/>
      <c r="DVU50"/>
      <c r="DVV50"/>
      <c r="DVW50"/>
      <c r="DVX50"/>
      <c r="DVY50"/>
      <c r="DVZ50"/>
      <c r="DWA50"/>
      <c r="DWB50"/>
      <c r="DWC50"/>
      <c r="DWD50"/>
      <c r="DWE50"/>
      <c r="DWF50"/>
      <c r="DWG50"/>
      <c r="DWH50"/>
      <c r="DWI50"/>
      <c r="DWJ50"/>
      <c r="DWK50"/>
      <c r="DWL50"/>
      <c r="DWM50"/>
      <c r="DWN50"/>
      <c r="DWO50"/>
      <c r="DWP50"/>
      <c r="DWQ50"/>
      <c r="DWR50"/>
      <c r="DWS50"/>
      <c r="DWT50"/>
      <c r="DWU50"/>
      <c r="DWV50"/>
      <c r="DWW50"/>
      <c r="DWX50"/>
      <c r="DWY50"/>
      <c r="DWZ50"/>
      <c r="DXA50"/>
      <c r="DXB50"/>
      <c r="DXC50"/>
      <c r="DXD50"/>
      <c r="DXE50"/>
      <c r="DXF50"/>
      <c r="DXG50"/>
      <c r="DXH50"/>
      <c r="DXI50"/>
      <c r="DXJ50"/>
      <c r="DXK50"/>
      <c r="DXL50"/>
      <c r="DXM50"/>
      <c r="DXN50"/>
      <c r="DXO50"/>
      <c r="DXP50"/>
      <c r="DXQ50"/>
      <c r="DXR50"/>
      <c r="DXS50"/>
      <c r="DXT50"/>
      <c r="DXU50"/>
      <c r="DXV50"/>
      <c r="DXW50"/>
      <c r="DXX50"/>
      <c r="DXY50"/>
      <c r="DXZ50"/>
      <c r="DYA50"/>
      <c r="DYB50"/>
      <c r="DYC50"/>
      <c r="DYD50"/>
      <c r="DYE50"/>
      <c r="DYF50"/>
      <c r="DYG50"/>
      <c r="DYH50"/>
      <c r="DYI50"/>
      <c r="DYJ50"/>
      <c r="DYK50"/>
      <c r="DYL50"/>
      <c r="DYM50"/>
      <c r="DYN50"/>
      <c r="DYO50"/>
      <c r="DYP50"/>
      <c r="DYQ50"/>
      <c r="DYR50"/>
      <c r="DYS50"/>
      <c r="DYT50"/>
      <c r="DYU50"/>
      <c r="DYV50"/>
      <c r="DYW50"/>
      <c r="DYX50"/>
      <c r="DYY50"/>
      <c r="DYZ50"/>
      <c r="DZA50"/>
      <c r="DZB50"/>
      <c r="DZC50"/>
      <c r="DZD50"/>
      <c r="DZE50"/>
      <c r="DZF50"/>
      <c r="DZG50"/>
      <c r="DZH50"/>
      <c r="DZI50"/>
      <c r="DZJ50"/>
      <c r="DZK50"/>
      <c r="DZL50"/>
      <c r="DZM50"/>
      <c r="DZN50"/>
      <c r="DZO50"/>
      <c r="DZP50"/>
      <c r="DZQ50"/>
      <c r="DZR50"/>
      <c r="DZS50"/>
      <c r="DZT50"/>
      <c r="DZU50"/>
      <c r="DZV50"/>
      <c r="DZW50"/>
      <c r="DZX50"/>
      <c r="DZY50"/>
      <c r="DZZ50"/>
      <c r="EAA50"/>
      <c r="EAB50"/>
      <c r="EAC50"/>
      <c r="EAD50"/>
      <c r="EAE50"/>
      <c r="EAF50"/>
      <c r="EAG50"/>
      <c r="EAH50"/>
      <c r="EAI50"/>
      <c r="EAJ50"/>
      <c r="EAK50"/>
      <c r="EAL50"/>
      <c r="EAM50"/>
      <c r="EAN50"/>
      <c r="EAO50"/>
      <c r="EAP50"/>
      <c r="EAQ50"/>
      <c r="EAR50"/>
      <c r="EAS50"/>
      <c r="EAT50"/>
      <c r="EAU50"/>
      <c r="EAV50"/>
      <c r="EAW50"/>
      <c r="EAX50"/>
      <c r="EAY50"/>
      <c r="EAZ50"/>
      <c r="EBA50"/>
      <c r="EBB50"/>
      <c r="EBC50"/>
      <c r="EBD50"/>
      <c r="EBE50"/>
      <c r="EBF50"/>
      <c r="EBG50"/>
      <c r="EBH50"/>
      <c r="EBI50"/>
      <c r="EBJ50"/>
      <c r="EBK50"/>
      <c r="EBL50"/>
      <c r="EBM50"/>
      <c r="EBN50"/>
      <c r="EBO50"/>
      <c r="EBP50"/>
      <c r="EBQ50"/>
      <c r="EBR50"/>
      <c r="EBS50"/>
      <c r="EBT50"/>
      <c r="EBU50"/>
      <c r="EBV50"/>
      <c r="EBW50"/>
      <c r="EBX50"/>
      <c r="EBY50"/>
      <c r="EBZ50"/>
      <c r="ECA50"/>
      <c r="ECB50"/>
      <c r="ECC50"/>
      <c r="ECD50"/>
      <c r="ECE50"/>
      <c r="ECF50"/>
      <c r="ECG50"/>
      <c r="ECH50"/>
      <c r="ECI50"/>
      <c r="ECJ50"/>
      <c r="ECK50"/>
      <c r="ECL50"/>
      <c r="ECM50"/>
      <c r="ECN50"/>
      <c r="ECO50"/>
      <c r="ECP50"/>
      <c r="ECQ50"/>
      <c r="ECR50"/>
      <c r="ECS50"/>
      <c r="ECT50"/>
      <c r="ECU50"/>
      <c r="ECV50"/>
      <c r="ECW50"/>
      <c r="ECX50"/>
      <c r="ECY50"/>
      <c r="ECZ50"/>
      <c r="EDA50"/>
      <c r="EDB50"/>
      <c r="EDC50"/>
      <c r="EDD50"/>
      <c r="EDE50"/>
      <c r="EDF50"/>
      <c r="EDG50"/>
      <c r="EDH50"/>
      <c r="EDI50"/>
      <c r="EDJ50"/>
      <c r="EDK50"/>
      <c r="EDL50"/>
      <c r="EDM50"/>
      <c r="EDN50"/>
      <c r="EDO50"/>
      <c r="EDP50"/>
      <c r="EDQ50"/>
      <c r="EDR50"/>
      <c r="EDS50"/>
      <c r="EDT50"/>
      <c r="EDU50"/>
      <c r="EDV50"/>
      <c r="EDW50"/>
      <c r="EDX50"/>
      <c r="EDY50"/>
      <c r="EDZ50"/>
      <c r="EEA50"/>
      <c r="EEB50"/>
      <c r="EEC50"/>
      <c r="EED50"/>
      <c r="EEE50"/>
      <c r="EEF50"/>
      <c r="EEG50"/>
      <c r="EEH50"/>
      <c r="EEI50"/>
      <c r="EEJ50"/>
      <c r="EEK50"/>
      <c r="EEL50"/>
      <c r="EEM50"/>
      <c r="EEN50"/>
      <c r="EEO50"/>
      <c r="EEP50"/>
      <c r="EEQ50"/>
      <c r="EER50"/>
      <c r="EES50"/>
      <c r="EET50"/>
      <c r="EEU50"/>
      <c r="EEV50"/>
      <c r="EEW50"/>
      <c r="EEX50"/>
      <c r="EEY50"/>
      <c r="EEZ50"/>
      <c r="EFA50"/>
      <c r="EFB50"/>
      <c r="EFC50"/>
      <c r="EFD50"/>
      <c r="EFE50"/>
      <c r="EFF50"/>
      <c r="EFG50"/>
      <c r="EFH50"/>
      <c r="EFI50"/>
      <c r="EFJ50"/>
      <c r="EFK50"/>
      <c r="EFL50"/>
      <c r="EFM50"/>
      <c r="EFN50"/>
      <c r="EFO50"/>
      <c r="EFP50"/>
      <c r="EFQ50"/>
      <c r="EFR50"/>
      <c r="EFS50"/>
      <c r="EFT50"/>
      <c r="EFU50"/>
      <c r="EFV50"/>
      <c r="EFW50"/>
      <c r="EFX50"/>
      <c r="EFY50"/>
      <c r="EFZ50"/>
      <c r="EGA50"/>
      <c r="EGB50"/>
      <c r="EGC50"/>
      <c r="EGD50"/>
      <c r="EGE50"/>
      <c r="EGF50"/>
      <c r="EGG50"/>
      <c r="EGH50"/>
      <c r="EGI50"/>
      <c r="EGJ50"/>
      <c r="EGK50"/>
      <c r="EGL50"/>
      <c r="EGM50"/>
      <c r="EGN50"/>
      <c r="EGO50"/>
      <c r="EGP50"/>
      <c r="EGQ50"/>
      <c r="EGR50"/>
      <c r="EGS50"/>
      <c r="EGT50"/>
      <c r="EGU50"/>
      <c r="EGV50"/>
      <c r="EGW50"/>
      <c r="EGX50"/>
      <c r="EGY50"/>
      <c r="EGZ50"/>
      <c r="EHA50"/>
      <c r="EHB50"/>
      <c r="EHC50"/>
      <c r="EHD50"/>
      <c r="EHE50"/>
      <c r="EHF50"/>
      <c r="EHG50"/>
      <c r="EHH50"/>
      <c r="EHI50"/>
      <c r="EHJ50"/>
      <c r="EHK50"/>
      <c r="EHL50"/>
      <c r="EHM50"/>
      <c r="EHN50"/>
      <c r="EHO50"/>
      <c r="EHP50"/>
      <c r="EHQ50"/>
      <c r="EHR50"/>
      <c r="EHS50"/>
      <c r="EHT50"/>
      <c r="EHU50"/>
      <c r="EHV50"/>
      <c r="EHW50"/>
      <c r="EHX50"/>
      <c r="EHY50"/>
      <c r="EHZ50"/>
      <c r="EIA50"/>
      <c r="EIB50"/>
      <c r="EIC50"/>
      <c r="EID50"/>
      <c r="EIE50"/>
      <c r="EIF50"/>
      <c r="EIG50"/>
      <c r="EIH50"/>
      <c r="EII50"/>
      <c r="EIJ50"/>
      <c r="EIK50"/>
      <c r="EIL50"/>
      <c r="EIM50"/>
      <c r="EIN50"/>
      <c r="EIO50"/>
      <c r="EIP50"/>
      <c r="EIQ50"/>
      <c r="EIR50"/>
      <c r="EIS50"/>
      <c r="EIT50"/>
      <c r="EIU50"/>
      <c r="EIV50"/>
      <c r="EIW50"/>
      <c r="EIX50"/>
      <c r="EIY50"/>
      <c r="EIZ50"/>
      <c r="EJA50"/>
      <c r="EJB50"/>
      <c r="EJC50"/>
      <c r="EJD50"/>
      <c r="EJE50"/>
      <c r="EJF50"/>
      <c r="EJG50"/>
      <c r="EJH50"/>
      <c r="EJI50"/>
      <c r="EJJ50"/>
      <c r="EJK50"/>
      <c r="EJL50"/>
      <c r="EJM50"/>
      <c r="EJN50"/>
      <c r="EJO50"/>
      <c r="EJP50"/>
      <c r="EJQ50"/>
      <c r="EJR50"/>
      <c r="EJS50"/>
      <c r="EJT50"/>
      <c r="EJU50"/>
      <c r="EJV50"/>
      <c r="EJW50"/>
      <c r="EJX50"/>
      <c r="EJY50"/>
      <c r="EJZ50"/>
      <c r="EKA50"/>
      <c r="EKB50"/>
      <c r="EKC50"/>
      <c r="EKD50"/>
      <c r="EKE50"/>
      <c r="EKF50"/>
      <c r="EKG50"/>
      <c r="EKH50"/>
      <c r="EKI50"/>
      <c r="EKJ50"/>
      <c r="EKK50"/>
      <c r="EKL50"/>
      <c r="EKM50"/>
      <c r="EKN50"/>
      <c r="EKO50"/>
      <c r="EKP50"/>
      <c r="EKQ50"/>
      <c r="EKR50"/>
      <c r="EKS50"/>
      <c r="EKT50"/>
      <c r="EKU50"/>
      <c r="EKV50"/>
      <c r="EKW50"/>
      <c r="EKX50"/>
      <c r="EKY50"/>
      <c r="EKZ50"/>
      <c r="ELA50"/>
      <c r="ELB50"/>
      <c r="ELC50"/>
      <c r="ELD50"/>
      <c r="ELE50"/>
      <c r="ELF50"/>
      <c r="ELG50"/>
      <c r="ELH50"/>
      <c r="ELI50"/>
      <c r="ELJ50"/>
      <c r="ELK50"/>
      <c r="ELL50"/>
      <c r="ELM50"/>
      <c r="ELN50"/>
      <c r="ELO50"/>
      <c r="ELP50"/>
      <c r="ELQ50"/>
      <c r="ELR50"/>
      <c r="ELS50"/>
      <c r="ELT50"/>
      <c r="ELU50"/>
      <c r="ELV50"/>
      <c r="ELW50"/>
      <c r="ELX50"/>
      <c r="ELY50"/>
      <c r="ELZ50"/>
      <c r="EMA50"/>
      <c r="EMB50"/>
      <c r="EMC50"/>
      <c r="EMD50"/>
      <c r="EME50"/>
      <c r="EMF50"/>
      <c r="EMG50"/>
      <c r="EMH50"/>
      <c r="EMI50"/>
      <c r="EMJ50"/>
      <c r="EMK50"/>
      <c r="EML50"/>
      <c r="EMM50"/>
      <c r="EMN50"/>
      <c r="EMO50"/>
      <c r="EMP50"/>
      <c r="EMQ50"/>
      <c r="EMR50"/>
      <c r="EMS50"/>
      <c r="EMT50"/>
      <c r="EMU50"/>
      <c r="EMV50"/>
      <c r="EMW50"/>
      <c r="EMX50"/>
      <c r="EMY50"/>
      <c r="EMZ50"/>
      <c r="ENA50"/>
      <c r="ENB50"/>
      <c r="ENC50"/>
      <c r="END50"/>
      <c r="ENE50"/>
      <c r="ENF50"/>
      <c r="ENG50"/>
      <c r="ENH50"/>
      <c r="ENI50"/>
      <c r="ENJ50"/>
      <c r="ENK50"/>
      <c r="ENL50"/>
      <c r="ENM50"/>
      <c r="ENN50"/>
      <c r="ENO50"/>
      <c r="ENP50"/>
      <c r="ENQ50"/>
      <c r="ENR50"/>
      <c r="ENS50"/>
      <c r="ENT50"/>
      <c r="ENU50"/>
      <c r="ENV50"/>
      <c r="ENW50"/>
      <c r="ENX50"/>
      <c r="ENY50"/>
      <c r="ENZ50"/>
      <c r="EOA50"/>
      <c r="EOB50"/>
      <c r="EOC50"/>
      <c r="EOD50"/>
      <c r="EOE50"/>
      <c r="EOF50"/>
      <c r="EOG50"/>
      <c r="EOH50"/>
      <c r="EOI50"/>
      <c r="EOJ50"/>
      <c r="EOK50"/>
      <c r="EOL50"/>
      <c r="EOM50"/>
      <c r="EON50"/>
      <c r="EOO50"/>
      <c r="EOP50"/>
      <c r="EOQ50"/>
      <c r="EOR50"/>
      <c r="EOS50"/>
      <c r="EOT50"/>
      <c r="EOU50"/>
      <c r="EOV50"/>
      <c r="EOW50"/>
      <c r="EOX50"/>
      <c r="EOY50"/>
      <c r="EOZ50"/>
      <c r="EPA50"/>
      <c r="EPB50"/>
      <c r="EPC50"/>
      <c r="EPD50"/>
      <c r="EPE50"/>
      <c r="EPF50"/>
      <c r="EPG50"/>
      <c r="EPH50"/>
      <c r="EPI50"/>
      <c r="EPJ50"/>
      <c r="EPK50"/>
      <c r="EPL50"/>
      <c r="EPM50"/>
      <c r="EPN50"/>
      <c r="EPO50"/>
      <c r="EPP50"/>
      <c r="EPQ50"/>
      <c r="EPR50"/>
      <c r="EPS50"/>
      <c r="EPT50"/>
      <c r="EPU50"/>
      <c r="EPV50"/>
      <c r="EPW50"/>
      <c r="EPX50"/>
      <c r="EPY50"/>
      <c r="EPZ50"/>
      <c r="EQA50"/>
      <c r="EQB50"/>
      <c r="EQC50"/>
      <c r="EQD50"/>
      <c r="EQE50"/>
      <c r="EQF50"/>
      <c r="EQG50"/>
      <c r="EQH50"/>
      <c r="EQI50"/>
      <c r="EQJ50"/>
      <c r="EQK50"/>
      <c r="EQL50"/>
      <c r="EQM50"/>
      <c r="EQN50"/>
      <c r="EQO50"/>
      <c r="EQP50"/>
      <c r="EQQ50"/>
      <c r="EQR50"/>
      <c r="EQS50"/>
      <c r="EQT50"/>
      <c r="EQU50"/>
      <c r="EQV50"/>
      <c r="EQW50"/>
      <c r="EQX50"/>
      <c r="EQY50"/>
      <c r="EQZ50"/>
      <c r="ERA50"/>
      <c r="ERB50"/>
      <c r="ERC50"/>
      <c r="ERD50"/>
      <c r="ERE50"/>
      <c r="ERF50"/>
      <c r="ERG50"/>
      <c r="ERH50"/>
      <c r="ERI50"/>
      <c r="ERJ50"/>
      <c r="ERK50"/>
      <c r="ERL50"/>
      <c r="ERM50"/>
      <c r="ERN50"/>
      <c r="ERO50"/>
      <c r="ERP50"/>
      <c r="ERQ50"/>
      <c r="ERR50"/>
      <c r="ERS50"/>
      <c r="ERT50"/>
      <c r="ERU50"/>
      <c r="ERV50"/>
      <c r="ERW50"/>
      <c r="ERX50"/>
      <c r="ERY50"/>
      <c r="ERZ50"/>
      <c r="ESA50"/>
      <c r="ESB50"/>
      <c r="ESC50"/>
      <c r="ESD50"/>
      <c r="ESE50"/>
      <c r="ESF50"/>
      <c r="ESG50"/>
      <c r="ESH50"/>
      <c r="ESI50"/>
      <c r="ESJ50"/>
      <c r="ESK50"/>
      <c r="ESL50"/>
      <c r="ESM50"/>
      <c r="ESN50"/>
      <c r="ESO50"/>
      <c r="ESP50"/>
      <c r="ESQ50"/>
      <c r="ESR50"/>
      <c r="ESS50"/>
      <c r="EST50"/>
      <c r="ESU50"/>
      <c r="ESV50"/>
      <c r="ESW50"/>
      <c r="ESX50"/>
      <c r="ESY50"/>
      <c r="ESZ50"/>
      <c r="ETA50"/>
      <c r="ETB50"/>
      <c r="ETC50"/>
      <c r="ETD50"/>
      <c r="ETE50"/>
      <c r="ETF50"/>
      <c r="ETG50"/>
      <c r="ETH50"/>
      <c r="ETI50"/>
      <c r="ETJ50"/>
      <c r="ETK50"/>
      <c r="ETL50"/>
      <c r="ETM50"/>
      <c r="ETN50"/>
      <c r="ETO50"/>
      <c r="ETP50"/>
      <c r="ETQ50"/>
      <c r="ETR50"/>
      <c r="ETS50"/>
      <c r="ETT50"/>
      <c r="ETU50"/>
      <c r="ETV50"/>
      <c r="ETW50"/>
      <c r="ETX50"/>
      <c r="ETY50"/>
      <c r="ETZ50"/>
      <c r="EUA50"/>
      <c r="EUB50"/>
      <c r="EUC50"/>
      <c r="EUD50"/>
      <c r="EUE50"/>
      <c r="EUF50"/>
      <c r="EUG50"/>
      <c r="EUH50"/>
      <c r="EUI50"/>
      <c r="EUJ50"/>
      <c r="EUK50"/>
      <c r="EUL50"/>
      <c r="EUM50"/>
      <c r="EUN50"/>
      <c r="EUO50"/>
      <c r="EUP50"/>
      <c r="EUQ50"/>
      <c r="EUR50"/>
      <c r="EUS50"/>
      <c r="EUT50"/>
      <c r="EUU50"/>
      <c r="EUV50"/>
      <c r="EUW50"/>
      <c r="EUX50"/>
      <c r="EUY50"/>
      <c r="EUZ50"/>
      <c r="EVA50"/>
      <c r="EVB50"/>
      <c r="EVC50"/>
      <c r="EVD50"/>
      <c r="EVE50"/>
      <c r="EVF50"/>
      <c r="EVG50"/>
      <c r="EVH50"/>
      <c r="EVI50"/>
      <c r="EVJ50"/>
      <c r="EVK50"/>
      <c r="EVL50"/>
      <c r="EVM50"/>
      <c r="EVN50"/>
      <c r="EVO50"/>
      <c r="EVP50"/>
      <c r="EVQ50"/>
      <c r="EVR50"/>
      <c r="EVS50"/>
      <c r="EVT50"/>
      <c r="EVU50"/>
      <c r="EVV50"/>
      <c r="EVW50"/>
      <c r="EVX50"/>
      <c r="EVY50"/>
      <c r="EVZ50"/>
      <c r="EWA50"/>
      <c r="EWB50"/>
      <c r="EWC50"/>
      <c r="EWD50"/>
      <c r="EWE50"/>
      <c r="EWF50"/>
      <c r="EWG50"/>
      <c r="EWH50"/>
      <c r="EWI50"/>
      <c r="EWJ50"/>
      <c r="EWK50"/>
      <c r="EWL50"/>
      <c r="EWM50"/>
      <c r="EWN50"/>
      <c r="EWO50"/>
      <c r="EWP50"/>
      <c r="EWQ50"/>
      <c r="EWR50"/>
      <c r="EWS50"/>
      <c r="EWT50"/>
      <c r="EWU50"/>
      <c r="EWV50"/>
      <c r="EWW50"/>
      <c r="EWX50"/>
      <c r="EWY50"/>
      <c r="EWZ50"/>
      <c r="EXA50"/>
      <c r="EXB50"/>
      <c r="EXC50"/>
      <c r="EXD50"/>
      <c r="EXE50"/>
      <c r="EXF50"/>
      <c r="EXG50"/>
      <c r="EXH50"/>
      <c r="EXI50"/>
      <c r="EXJ50"/>
      <c r="EXK50"/>
      <c r="EXL50"/>
      <c r="EXM50"/>
      <c r="EXN50"/>
      <c r="EXO50"/>
      <c r="EXP50"/>
      <c r="EXQ50"/>
      <c r="EXR50"/>
      <c r="EXS50"/>
      <c r="EXT50"/>
      <c r="EXU50"/>
      <c r="EXV50"/>
      <c r="EXW50"/>
      <c r="EXX50"/>
      <c r="EXY50"/>
      <c r="EXZ50"/>
      <c r="EYA50"/>
      <c r="EYB50"/>
      <c r="EYC50"/>
      <c r="EYD50"/>
      <c r="EYE50"/>
      <c r="EYF50"/>
      <c r="EYG50"/>
      <c r="EYH50"/>
      <c r="EYI50"/>
      <c r="EYJ50"/>
      <c r="EYK50"/>
      <c r="EYL50"/>
      <c r="EYM50"/>
      <c r="EYN50"/>
      <c r="EYO50"/>
      <c r="EYP50"/>
      <c r="EYQ50"/>
      <c r="EYR50"/>
      <c r="EYS50"/>
      <c r="EYT50"/>
      <c r="EYU50"/>
      <c r="EYV50"/>
      <c r="EYW50"/>
      <c r="EYX50"/>
      <c r="EYY50"/>
      <c r="EYZ50"/>
      <c r="EZA50"/>
      <c r="EZB50"/>
      <c r="EZC50"/>
      <c r="EZD50"/>
      <c r="EZE50"/>
      <c r="EZF50"/>
      <c r="EZG50"/>
      <c r="EZH50"/>
      <c r="EZI50"/>
      <c r="EZJ50"/>
      <c r="EZK50"/>
      <c r="EZL50"/>
      <c r="EZM50"/>
      <c r="EZN50"/>
      <c r="EZO50"/>
      <c r="EZP50"/>
      <c r="EZQ50"/>
      <c r="EZR50"/>
      <c r="EZS50"/>
      <c r="EZT50"/>
      <c r="EZU50"/>
      <c r="EZV50"/>
      <c r="EZW50"/>
      <c r="EZX50"/>
      <c r="EZY50"/>
      <c r="EZZ50"/>
      <c r="FAA50"/>
      <c r="FAB50"/>
      <c r="FAC50"/>
      <c r="FAD50"/>
      <c r="FAE50"/>
      <c r="FAF50"/>
      <c r="FAG50"/>
      <c r="FAH50"/>
      <c r="FAI50"/>
      <c r="FAJ50"/>
      <c r="FAK50"/>
      <c r="FAL50"/>
      <c r="FAM50"/>
      <c r="FAN50"/>
      <c r="FAO50"/>
      <c r="FAP50"/>
      <c r="FAQ50"/>
      <c r="FAR50"/>
      <c r="FAS50"/>
      <c r="FAT50"/>
      <c r="FAU50"/>
      <c r="FAV50"/>
      <c r="FAW50"/>
      <c r="FAX50"/>
      <c r="FAY50"/>
      <c r="FAZ50"/>
      <c r="FBA50"/>
      <c r="FBB50"/>
      <c r="FBC50"/>
      <c r="FBD50"/>
      <c r="FBE50"/>
      <c r="FBF50"/>
      <c r="FBG50"/>
      <c r="FBH50"/>
      <c r="FBI50"/>
      <c r="FBJ50"/>
      <c r="FBK50"/>
      <c r="FBL50"/>
      <c r="FBM50"/>
      <c r="FBN50"/>
      <c r="FBO50"/>
      <c r="FBP50"/>
      <c r="FBQ50"/>
      <c r="FBR50"/>
      <c r="FBS50"/>
      <c r="FBT50"/>
      <c r="FBU50"/>
      <c r="FBV50"/>
      <c r="FBW50"/>
      <c r="FBX50"/>
      <c r="FBY50"/>
      <c r="FBZ50"/>
      <c r="FCA50"/>
      <c r="FCB50"/>
      <c r="FCC50"/>
      <c r="FCD50"/>
      <c r="FCE50"/>
      <c r="FCF50"/>
      <c r="FCG50"/>
      <c r="FCH50"/>
      <c r="FCI50"/>
      <c r="FCJ50"/>
      <c r="FCK50"/>
      <c r="FCL50"/>
      <c r="FCM50"/>
      <c r="FCN50"/>
      <c r="FCO50"/>
      <c r="FCP50"/>
      <c r="FCQ50"/>
      <c r="FCR50"/>
      <c r="FCS50"/>
      <c r="FCT50"/>
      <c r="FCU50"/>
      <c r="FCV50"/>
      <c r="FCW50"/>
      <c r="FCX50"/>
      <c r="FCY50"/>
      <c r="FCZ50"/>
      <c r="FDA50"/>
      <c r="FDB50"/>
      <c r="FDC50"/>
      <c r="FDD50"/>
      <c r="FDE50"/>
      <c r="FDF50"/>
      <c r="FDG50"/>
      <c r="FDH50"/>
      <c r="FDI50"/>
      <c r="FDJ50"/>
      <c r="FDK50"/>
      <c r="FDL50"/>
      <c r="FDM50"/>
      <c r="FDN50"/>
      <c r="FDO50"/>
      <c r="FDP50"/>
      <c r="FDQ50"/>
      <c r="FDR50"/>
      <c r="FDS50"/>
      <c r="FDT50"/>
      <c r="FDU50"/>
      <c r="FDV50"/>
      <c r="FDW50"/>
      <c r="FDX50"/>
      <c r="FDY50"/>
      <c r="FDZ50"/>
      <c r="FEA50"/>
      <c r="FEB50"/>
      <c r="FEC50"/>
      <c r="FED50"/>
      <c r="FEE50"/>
      <c r="FEF50"/>
      <c r="FEG50"/>
      <c r="FEH50"/>
      <c r="FEI50"/>
      <c r="FEJ50"/>
      <c r="FEK50"/>
      <c r="FEL50"/>
      <c r="FEM50"/>
      <c r="FEN50"/>
      <c r="FEO50"/>
      <c r="FEP50"/>
      <c r="FEQ50"/>
      <c r="FER50"/>
      <c r="FES50"/>
      <c r="FET50"/>
      <c r="FEU50"/>
      <c r="FEV50"/>
      <c r="FEW50"/>
      <c r="FEX50"/>
      <c r="FEY50"/>
      <c r="FEZ50"/>
      <c r="FFA50"/>
      <c r="FFB50"/>
      <c r="FFC50"/>
      <c r="FFD50"/>
      <c r="FFE50"/>
      <c r="FFF50"/>
      <c r="FFG50"/>
      <c r="FFH50"/>
      <c r="FFI50"/>
      <c r="FFJ50"/>
      <c r="FFK50"/>
      <c r="FFL50"/>
      <c r="FFM50"/>
      <c r="FFN50"/>
      <c r="FFO50"/>
      <c r="FFP50"/>
      <c r="FFQ50"/>
      <c r="FFR50"/>
      <c r="FFS50"/>
      <c r="FFT50"/>
      <c r="FFU50"/>
      <c r="FFV50"/>
      <c r="FFW50"/>
      <c r="FFX50"/>
      <c r="FFY50"/>
      <c r="FFZ50"/>
      <c r="FGA50"/>
      <c r="FGB50"/>
      <c r="FGC50"/>
      <c r="FGD50"/>
      <c r="FGE50"/>
      <c r="FGF50"/>
      <c r="FGG50"/>
      <c r="FGH50"/>
      <c r="FGI50"/>
      <c r="FGJ50"/>
      <c r="FGK50"/>
      <c r="FGL50"/>
      <c r="FGM50"/>
      <c r="FGN50"/>
      <c r="FGO50"/>
      <c r="FGP50"/>
      <c r="FGQ50"/>
      <c r="FGR50"/>
      <c r="FGS50"/>
      <c r="FGT50"/>
      <c r="FGU50"/>
      <c r="FGV50"/>
      <c r="FGW50"/>
      <c r="FGX50"/>
      <c r="FGY50"/>
      <c r="FGZ50"/>
      <c r="FHA50"/>
      <c r="FHB50"/>
      <c r="FHC50"/>
      <c r="FHD50"/>
      <c r="FHE50"/>
      <c r="FHF50"/>
      <c r="FHG50"/>
      <c r="FHH50"/>
      <c r="FHI50"/>
      <c r="FHJ50"/>
      <c r="FHK50"/>
      <c r="FHL50"/>
      <c r="FHM50"/>
      <c r="FHN50"/>
      <c r="FHO50"/>
      <c r="FHP50"/>
      <c r="FHQ50"/>
      <c r="FHR50"/>
      <c r="FHS50"/>
      <c r="FHT50"/>
      <c r="FHU50"/>
      <c r="FHV50"/>
      <c r="FHW50"/>
      <c r="FHX50"/>
      <c r="FHY50"/>
      <c r="FHZ50"/>
      <c r="FIA50"/>
      <c r="FIB50"/>
      <c r="FIC50"/>
      <c r="FID50"/>
      <c r="FIE50"/>
      <c r="FIF50"/>
      <c r="FIG50"/>
      <c r="FIH50"/>
      <c r="FII50"/>
      <c r="FIJ50"/>
      <c r="FIK50"/>
      <c r="FIL50"/>
      <c r="FIM50"/>
      <c r="FIN50"/>
      <c r="FIO50"/>
      <c r="FIP50"/>
      <c r="FIQ50"/>
      <c r="FIR50"/>
      <c r="FIS50"/>
      <c r="FIT50"/>
      <c r="FIU50"/>
      <c r="FIV50"/>
      <c r="FIW50"/>
      <c r="FIX50"/>
      <c r="FIY50"/>
      <c r="FIZ50"/>
      <c r="FJA50"/>
      <c r="FJB50"/>
      <c r="FJC50"/>
      <c r="FJD50"/>
      <c r="FJE50"/>
      <c r="FJF50"/>
      <c r="FJG50"/>
      <c r="FJH50"/>
      <c r="FJI50"/>
      <c r="FJJ50"/>
      <c r="FJK50"/>
      <c r="FJL50"/>
      <c r="FJM50"/>
      <c r="FJN50"/>
      <c r="FJO50"/>
      <c r="FJP50"/>
      <c r="FJQ50"/>
      <c r="FJR50"/>
      <c r="FJS50"/>
      <c r="FJT50"/>
      <c r="FJU50"/>
      <c r="FJV50"/>
      <c r="FJW50"/>
      <c r="FJX50"/>
      <c r="FJY50"/>
      <c r="FJZ50"/>
      <c r="FKA50"/>
      <c r="FKB50"/>
      <c r="FKC50"/>
      <c r="FKD50"/>
      <c r="FKE50"/>
      <c r="FKF50"/>
      <c r="FKG50"/>
      <c r="FKH50"/>
      <c r="FKI50"/>
      <c r="FKJ50"/>
      <c r="FKK50"/>
      <c r="FKL50"/>
      <c r="FKM50"/>
      <c r="FKN50"/>
      <c r="FKO50"/>
      <c r="FKP50"/>
      <c r="FKQ50"/>
      <c r="FKR50"/>
      <c r="FKS50"/>
      <c r="FKT50"/>
      <c r="FKU50"/>
      <c r="FKV50"/>
      <c r="FKW50"/>
      <c r="FKX50"/>
      <c r="FKY50"/>
      <c r="FKZ50"/>
      <c r="FLA50"/>
      <c r="FLB50"/>
      <c r="FLC50"/>
      <c r="FLD50"/>
      <c r="FLE50"/>
      <c r="FLF50"/>
      <c r="FLG50"/>
      <c r="FLH50"/>
      <c r="FLI50"/>
      <c r="FLJ50"/>
      <c r="FLK50"/>
      <c r="FLL50"/>
      <c r="FLM50"/>
      <c r="FLN50"/>
      <c r="FLO50"/>
      <c r="FLP50"/>
      <c r="FLQ50"/>
      <c r="FLR50"/>
      <c r="FLS50"/>
      <c r="FLT50"/>
      <c r="FLU50"/>
      <c r="FLV50"/>
      <c r="FLW50"/>
      <c r="FLX50"/>
      <c r="FLY50"/>
      <c r="FLZ50"/>
      <c r="FMA50"/>
      <c r="FMB50"/>
      <c r="FMC50"/>
      <c r="FMD50"/>
      <c r="FME50"/>
      <c r="FMF50"/>
      <c r="FMG50"/>
      <c r="FMH50"/>
      <c r="FMI50"/>
      <c r="FMJ50"/>
      <c r="FMK50"/>
      <c r="FML50"/>
      <c r="FMM50"/>
      <c r="FMN50"/>
      <c r="FMO50"/>
      <c r="FMP50"/>
      <c r="FMQ50"/>
      <c r="FMR50"/>
      <c r="FMS50"/>
      <c r="FMT50"/>
      <c r="FMU50"/>
      <c r="FMV50"/>
      <c r="FMW50"/>
      <c r="FMX50"/>
      <c r="FMY50"/>
      <c r="FMZ50"/>
      <c r="FNA50"/>
      <c r="FNB50"/>
      <c r="FNC50"/>
      <c r="FND50"/>
      <c r="FNE50"/>
      <c r="FNF50"/>
      <c r="FNG50"/>
      <c r="FNH50"/>
      <c r="FNI50"/>
      <c r="FNJ50"/>
      <c r="FNK50"/>
      <c r="FNL50"/>
      <c r="FNM50"/>
      <c r="FNN50"/>
      <c r="FNO50"/>
      <c r="FNP50"/>
      <c r="FNQ50"/>
      <c r="FNR50"/>
      <c r="FNS50"/>
      <c r="FNT50"/>
      <c r="FNU50"/>
      <c r="FNV50"/>
      <c r="FNW50"/>
      <c r="FNX50"/>
      <c r="FNY50"/>
      <c r="FNZ50"/>
      <c r="FOA50"/>
      <c r="FOB50"/>
      <c r="FOC50"/>
      <c r="FOD50"/>
      <c r="FOE50"/>
      <c r="FOF50"/>
      <c r="FOG50"/>
      <c r="FOH50"/>
      <c r="FOI50"/>
      <c r="FOJ50"/>
      <c r="FOK50"/>
      <c r="FOL50"/>
      <c r="FOM50"/>
      <c r="FON50"/>
      <c r="FOO50"/>
      <c r="FOP50"/>
      <c r="FOQ50"/>
      <c r="FOR50"/>
      <c r="FOS50"/>
      <c r="FOT50"/>
      <c r="FOU50"/>
      <c r="FOV50"/>
      <c r="FOW50"/>
      <c r="FOX50"/>
      <c r="FOY50"/>
      <c r="FOZ50"/>
      <c r="FPA50"/>
      <c r="FPB50"/>
      <c r="FPC50"/>
      <c r="FPD50"/>
      <c r="FPE50"/>
      <c r="FPF50"/>
      <c r="FPG50"/>
      <c r="FPH50"/>
      <c r="FPI50"/>
      <c r="FPJ50"/>
      <c r="FPK50"/>
      <c r="FPL50"/>
      <c r="FPM50"/>
      <c r="FPN50"/>
      <c r="FPO50"/>
      <c r="FPP50"/>
      <c r="FPQ50"/>
      <c r="FPR50"/>
      <c r="FPS50"/>
      <c r="FPT50"/>
      <c r="FPU50"/>
      <c r="FPV50"/>
      <c r="FPW50"/>
      <c r="FPX50"/>
      <c r="FPY50"/>
      <c r="FPZ50"/>
      <c r="FQA50"/>
      <c r="FQB50"/>
      <c r="FQC50"/>
      <c r="FQD50"/>
      <c r="FQE50"/>
      <c r="FQF50"/>
      <c r="FQG50"/>
      <c r="FQH50"/>
      <c r="FQI50"/>
      <c r="FQJ50"/>
      <c r="FQK50"/>
      <c r="FQL50"/>
      <c r="FQM50"/>
      <c r="FQN50"/>
      <c r="FQO50"/>
      <c r="FQP50"/>
      <c r="FQQ50"/>
      <c r="FQR50"/>
      <c r="FQS50"/>
      <c r="FQT50"/>
      <c r="FQU50"/>
      <c r="FQV50"/>
      <c r="FQW50"/>
      <c r="FQX50"/>
      <c r="FQY50"/>
      <c r="FQZ50"/>
      <c r="FRA50"/>
      <c r="FRB50"/>
      <c r="FRC50"/>
      <c r="FRD50"/>
      <c r="FRE50"/>
      <c r="FRF50"/>
      <c r="FRG50"/>
      <c r="FRH50"/>
      <c r="FRI50"/>
      <c r="FRJ50"/>
      <c r="FRK50"/>
      <c r="FRL50"/>
      <c r="FRM50"/>
      <c r="FRN50"/>
      <c r="FRO50"/>
      <c r="FRP50"/>
      <c r="FRQ50"/>
      <c r="FRR50"/>
      <c r="FRS50"/>
      <c r="FRT50"/>
      <c r="FRU50"/>
      <c r="FRV50"/>
      <c r="FRW50"/>
      <c r="FRX50"/>
      <c r="FRY50"/>
      <c r="FRZ50"/>
      <c r="FSA50"/>
      <c r="FSB50"/>
      <c r="FSC50"/>
      <c r="FSD50"/>
      <c r="FSE50"/>
      <c r="FSF50"/>
      <c r="FSG50"/>
      <c r="FSH50"/>
      <c r="FSI50"/>
      <c r="FSJ50"/>
      <c r="FSK50"/>
      <c r="FSL50"/>
      <c r="FSM50"/>
      <c r="FSN50"/>
      <c r="FSO50"/>
      <c r="FSP50"/>
      <c r="FSQ50"/>
      <c r="FSR50"/>
      <c r="FSS50"/>
      <c r="FST50"/>
      <c r="FSU50"/>
      <c r="FSV50"/>
      <c r="FSW50"/>
      <c r="FSX50"/>
      <c r="FSY50"/>
      <c r="FSZ50"/>
      <c r="FTA50"/>
      <c r="FTB50"/>
      <c r="FTC50"/>
      <c r="FTD50"/>
      <c r="FTE50"/>
      <c r="FTF50"/>
      <c r="FTG50"/>
      <c r="FTH50"/>
      <c r="FTI50"/>
      <c r="FTJ50"/>
      <c r="FTK50"/>
      <c r="FTL50"/>
      <c r="FTM50"/>
      <c r="FTN50"/>
      <c r="FTO50"/>
      <c r="FTP50"/>
      <c r="FTQ50"/>
      <c r="FTR50"/>
      <c r="FTS50"/>
      <c r="FTT50"/>
      <c r="FTU50"/>
      <c r="FTV50"/>
      <c r="FTW50"/>
      <c r="FTX50"/>
      <c r="FTY50"/>
      <c r="FTZ50"/>
      <c r="FUA50"/>
      <c r="FUB50"/>
      <c r="FUC50"/>
      <c r="FUD50"/>
      <c r="FUE50"/>
      <c r="FUF50"/>
      <c r="FUG50"/>
      <c r="FUH50"/>
      <c r="FUI50"/>
      <c r="FUJ50"/>
      <c r="FUK50"/>
      <c r="FUL50"/>
      <c r="FUM50"/>
      <c r="FUN50"/>
      <c r="FUO50"/>
      <c r="FUP50"/>
      <c r="FUQ50"/>
      <c r="FUR50"/>
      <c r="FUS50"/>
      <c r="FUT50"/>
      <c r="FUU50"/>
      <c r="FUV50"/>
      <c r="FUW50"/>
      <c r="FUX50"/>
      <c r="FUY50"/>
      <c r="FUZ50"/>
      <c r="FVA50"/>
      <c r="FVB50"/>
      <c r="FVC50"/>
      <c r="FVD50"/>
      <c r="FVE50"/>
      <c r="FVF50"/>
      <c r="FVG50"/>
      <c r="FVH50"/>
      <c r="FVI50"/>
      <c r="FVJ50"/>
      <c r="FVK50"/>
      <c r="FVL50"/>
      <c r="FVM50"/>
      <c r="FVN50"/>
      <c r="FVO50"/>
      <c r="FVP50"/>
      <c r="FVQ50"/>
      <c r="FVR50"/>
      <c r="FVS50"/>
      <c r="FVT50"/>
      <c r="FVU50"/>
      <c r="FVV50"/>
      <c r="FVW50"/>
      <c r="FVX50"/>
      <c r="FVY50"/>
      <c r="FVZ50"/>
      <c r="FWA50"/>
      <c r="FWB50"/>
      <c r="FWC50"/>
      <c r="FWD50"/>
      <c r="FWE50"/>
      <c r="FWF50"/>
      <c r="FWG50"/>
      <c r="FWH50"/>
      <c r="FWI50"/>
      <c r="FWJ50"/>
      <c r="FWK50"/>
      <c r="FWL50"/>
      <c r="FWM50"/>
      <c r="FWN50"/>
      <c r="FWO50"/>
      <c r="FWP50"/>
      <c r="FWQ50"/>
      <c r="FWR50"/>
      <c r="FWS50"/>
      <c r="FWT50"/>
      <c r="FWU50"/>
      <c r="FWV50"/>
      <c r="FWW50"/>
      <c r="FWX50"/>
      <c r="FWY50"/>
      <c r="FWZ50"/>
      <c r="FXA50"/>
      <c r="FXB50"/>
      <c r="FXC50"/>
      <c r="FXD50"/>
      <c r="FXE50"/>
      <c r="FXF50"/>
      <c r="FXG50"/>
      <c r="FXH50"/>
      <c r="FXI50"/>
      <c r="FXJ50"/>
      <c r="FXK50"/>
      <c r="FXL50"/>
      <c r="FXM50"/>
      <c r="FXN50"/>
      <c r="FXO50"/>
      <c r="FXP50"/>
      <c r="FXQ50"/>
      <c r="FXR50"/>
      <c r="FXS50"/>
      <c r="FXT50"/>
      <c r="FXU50"/>
      <c r="FXV50"/>
      <c r="FXW50"/>
      <c r="FXX50"/>
      <c r="FXY50"/>
      <c r="FXZ50"/>
      <c r="FYA50"/>
      <c r="FYB50"/>
      <c r="FYC50"/>
      <c r="FYD50"/>
      <c r="FYE50"/>
      <c r="FYF50"/>
      <c r="FYG50"/>
      <c r="FYH50"/>
      <c r="FYI50"/>
      <c r="FYJ50"/>
      <c r="FYK50"/>
      <c r="FYL50"/>
      <c r="FYM50"/>
      <c r="FYN50"/>
      <c r="FYO50"/>
      <c r="FYP50"/>
      <c r="FYQ50"/>
      <c r="FYR50"/>
      <c r="FYS50"/>
      <c r="FYT50"/>
      <c r="FYU50"/>
      <c r="FYV50"/>
      <c r="FYW50"/>
      <c r="FYX50"/>
      <c r="FYY50"/>
      <c r="FYZ50"/>
      <c r="FZA50"/>
      <c r="FZB50"/>
      <c r="FZC50"/>
      <c r="FZD50"/>
      <c r="FZE50"/>
      <c r="FZF50"/>
      <c r="FZG50"/>
      <c r="FZH50"/>
      <c r="FZI50"/>
      <c r="FZJ50"/>
      <c r="FZK50"/>
      <c r="FZL50"/>
      <c r="FZM50"/>
      <c r="FZN50"/>
      <c r="FZO50"/>
      <c r="FZP50"/>
      <c r="FZQ50"/>
      <c r="FZR50"/>
      <c r="FZS50"/>
      <c r="FZT50"/>
      <c r="FZU50"/>
      <c r="FZV50"/>
      <c r="FZW50"/>
      <c r="FZX50"/>
      <c r="FZY50"/>
      <c r="FZZ50"/>
      <c r="GAA50"/>
      <c r="GAB50"/>
      <c r="GAC50"/>
      <c r="GAD50"/>
      <c r="GAE50"/>
      <c r="GAF50"/>
      <c r="GAG50"/>
      <c r="GAH50"/>
      <c r="GAI50"/>
      <c r="GAJ50"/>
      <c r="GAK50"/>
      <c r="GAL50"/>
      <c r="GAM50"/>
      <c r="GAN50"/>
      <c r="GAO50"/>
      <c r="GAP50"/>
      <c r="GAQ50"/>
      <c r="GAR50"/>
      <c r="GAS50"/>
      <c r="GAT50"/>
      <c r="GAU50"/>
      <c r="GAV50"/>
      <c r="GAW50"/>
      <c r="GAX50"/>
      <c r="GAY50"/>
      <c r="GAZ50"/>
      <c r="GBA50"/>
      <c r="GBB50"/>
      <c r="GBC50"/>
      <c r="GBD50"/>
      <c r="GBE50"/>
      <c r="GBF50"/>
      <c r="GBG50"/>
      <c r="GBH50"/>
      <c r="GBI50"/>
      <c r="GBJ50"/>
      <c r="GBK50"/>
      <c r="GBL50"/>
      <c r="GBM50"/>
      <c r="GBN50"/>
      <c r="GBO50"/>
      <c r="GBP50"/>
      <c r="GBQ50"/>
      <c r="GBR50"/>
      <c r="GBS50"/>
      <c r="GBT50"/>
      <c r="GBU50"/>
      <c r="GBV50"/>
      <c r="GBW50"/>
      <c r="GBX50"/>
      <c r="GBY50"/>
      <c r="GBZ50"/>
      <c r="GCA50"/>
      <c r="GCB50"/>
      <c r="GCC50"/>
      <c r="GCD50"/>
      <c r="GCE50"/>
      <c r="GCF50"/>
      <c r="GCG50"/>
      <c r="GCH50"/>
      <c r="GCI50"/>
      <c r="GCJ50"/>
      <c r="GCK50"/>
      <c r="GCL50"/>
      <c r="GCM50"/>
      <c r="GCN50"/>
      <c r="GCO50"/>
      <c r="GCP50"/>
      <c r="GCQ50"/>
      <c r="GCR50"/>
      <c r="GCS50"/>
      <c r="GCT50"/>
      <c r="GCU50"/>
      <c r="GCV50"/>
      <c r="GCW50"/>
      <c r="GCX50"/>
      <c r="GCY50"/>
      <c r="GCZ50"/>
      <c r="GDA50"/>
      <c r="GDB50"/>
      <c r="GDC50"/>
      <c r="GDD50"/>
      <c r="GDE50"/>
      <c r="GDF50"/>
      <c r="GDG50"/>
      <c r="GDH50"/>
      <c r="GDI50"/>
      <c r="GDJ50"/>
      <c r="GDK50"/>
      <c r="GDL50"/>
      <c r="GDM50"/>
      <c r="GDN50"/>
      <c r="GDO50"/>
      <c r="GDP50"/>
      <c r="GDQ50"/>
      <c r="GDR50"/>
      <c r="GDS50"/>
      <c r="GDT50"/>
      <c r="GDU50"/>
      <c r="GDV50"/>
      <c r="GDW50"/>
      <c r="GDX50"/>
      <c r="GDY50"/>
      <c r="GDZ50"/>
      <c r="GEA50"/>
      <c r="GEB50"/>
      <c r="GEC50"/>
      <c r="GED50"/>
      <c r="GEE50"/>
      <c r="GEF50"/>
      <c r="GEG50"/>
      <c r="GEH50"/>
      <c r="GEI50"/>
      <c r="GEJ50"/>
      <c r="GEK50"/>
      <c r="GEL50"/>
      <c r="GEM50"/>
      <c r="GEN50"/>
      <c r="GEO50"/>
      <c r="GEP50"/>
      <c r="GEQ50"/>
      <c r="GER50"/>
      <c r="GES50"/>
      <c r="GET50"/>
      <c r="GEU50"/>
      <c r="GEV50"/>
      <c r="GEW50"/>
      <c r="GEX50"/>
      <c r="GEY50"/>
      <c r="GEZ50"/>
      <c r="GFA50"/>
      <c r="GFB50"/>
      <c r="GFC50"/>
      <c r="GFD50"/>
      <c r="GFE50"/>
      <c r="GFF50"/>
      <c r="GFG50"/>
      <c r="GFH50"/>
      <c r="GFI50"/>
      <c r="GFJ50"/>
      <c r="GFK50"/>
      <c r="GFL50"/>
      <c r="GFM50"/>
      <c r="GFN50"/>
      <c r="GFO50"/>
      <c r="GFP50"/>
      <c r="GFQ50"/>
      <c r="GFR50"/>
      <c r="GFS50"/>
      <c r="GFT50"/>
      <c r="GFU50"/>
      <c r="GFV50"/>
      <c r="GFW50"/>
      <c r="GFX50"/>
      <c r="GFY50"/>
      <c r="GFZ50"/>
      <c r="GGA50"/>
      <c r="GGB50"/>
      <c r="GGC50"/>
      <c r="GGD50"/>
      <c r="GGE50"/>
      <c r="GGF50"/>
      <c r="GGG50"/>
      <c r="GGH50"/>
      <c r="GGI50"/>
      <c r="GGJ50"/>
      <c r="GGK50"/>
      <c r="GGL50"/>
      <c r="GGM50"/>
      <c r="GGN50"/>
      <c r="GGO50"/>
      <c r="GGP50"/>
      <c r="GGQ50"/>
      <c r="GGR50"/>
      <c r="GGS50"/>
      <c r="GGT50"/>
      <c r="GGU50"/>
      <c r="GGV50"/>
      <c r="GGW50"/>
      <c r="GGX50"/>
      <c r="GGY50"/>
      <c r="GGZ50"/>
      <c r="GHA50"/>
      <c r="GHB50"/>
      <c r="GHC50"/>
      <c r="GHD50"/>
      <c r="GHE50"/>
      <c r="GHF50"/>
      <c r="GHG50"/>
      <c r="GHH50"/>
      <c r="GHI50"/>
      <c r="GHJ50"/>
      <c r="GHK50"/>
      <c r="GHL50"/>
      <c r="GHM50"/>
      <c r="GHN50"/>
      <c r="GHO50"/>
      <c r="GHP50"/>
      <c r="GHQ50"/>
      <c r="GHR50"/>
      <c r="GHS50"/>
      <c r="GHT50"/>
      <c r="GHU50"/>
      <c r="GHV50"/>
      <c r="GHW50"/>
      <c r="GHX50"/>
      <c r="GHY50"/>
      <c r="GHZ50"/>
      <c r="GIA50"/>
      <c r="GIB50"/>
      <c r="GIC50"/>
      <c r="GID50"/>
      <c r="GIE50"/>
      <c r="GIF50"/>
      <c r="GIG50"/>
      <c r="GIH50"/>
      <c r="GII50"/>
      <c r="GIJ50"/>
      <c r="GIK50"/>
      <c r="GIL50"/>
      <c r="GIM50"/>
      <c r="GIN50"/>
      <c r="GIO50"/>
      <c r="GIP50"/>
      <c r="GIQ50"/>
      <c r="GIR50"/>
      <c r="GIS50"/>
      <c r="GIT50"/>
      <c r="GIU50"/>
      <c r="GIV50"/>
      <c r="GIW50"/>
      <c r="GIX50"/>
      <c r="GIY50"/>
      <c r="GIZ50"/>
      <c r="GJA50"/>
      <c r="GJB50"/>
      <c r="GJC50"/>
      <c r="GJD50"/>
      <c r="GJE50"/>
      <c r="GJF50"/>
      <c r="GJG50"/>
      <c r="GJH50"/>
      <c r="GJI50"/>
      <c r="GJJ50"/>
      <c r="GJK50"/>
      <c r="GJL50"/>
      <c r="GJM50"/>
      <c r="GJN50"/>
      <c r="GJO50"/>
      <c r="GJP50"/>
      <c r="GJQ50"/>
      <c r="GJR50"/>
      <c r="GJS50"/>
      <c r="GJT50"/>
      <c r="GJU50"/>
      <c r="GJV50"/>
      <c r="GJW50"/>
      <c r="GJX50"/>
      <c r="GJY50"/>
      <c r="GJZ50"/>
      <c r="GKA50"/>
      <c r="GKB50"/>
      <c r="GKC50"/>
      <c r="GKD50"/>
      <c r="GKE50"/>
      <c r="GKF50"/>
      <c r="GKG50"/>
      <c r="GKH50"/>
      <c r="GKI50"/>
      <c r="GKJ50"/>
      <c r="GKK50"/>
      <c r="GKL50"/>
      <c r="GKM50"/>
      <c r="GKN50"/>
      <c r="GKO50"/>
      <c r="GKP50"/>
      <c r="GKQ50"/>
      <c r="GKR50"/>
      <c r="GKS50"/>
      <c r="GKT50"/>
      <c r="GKU50"/>
      <c r="GKV50"/>
      <c r="GKW50"/>
      <c r="GKX50"/>
      <c r="GKY50"/>
      <c r="GKZ50"/>
      <c r="GLA50"/>
      <c r="GLB50"/>
      <c r="GLC50"/>
      <c r="GLD50"/>
      <c r="GLE50"/>
      <c r="GLF50"/>
      <c r="GLG50"/>
      <c r="GLH50"/>
      <c r="GLI50"/>
      <c r="GLJ50"/>
      <c r="GLK50"/>
      <c r="GLL50"/>
      <c r="GLM50"/>
      <c r="GLN50"/>
      <c r="GLO50"/>
      <c r="GLP50"/>
      <c r="GLQ50"/>
      <c r="GLR50"/>
      <c r="GLS50"/>
      <c r="GLT50"/>
      <c r="GLU50"/>
      <c r="GLV50"/>
      <c r="GLW50"/>
      <c r="GLX50"/>
      <c r="GLY50"/>
      <c r="GLZ50"/>
      <c r="GMA50"/>
      <c r="GMB50"/>
      <c r="GMC50"/>
      <c r="GMD50"/>
      <c r="GME50"/>
      <c r="GMF50"/>
      <c r="GMG50"/>
      <c r="GMH50"/>
      <c r="GMI50"/>
      <c r="GMJ50"/>
      <c r="GMK50"/>
      <c r="GML50"/>
      <c r="GMM50"/>
      <c r="GMN50"/>
      <c r="GMO50"/>
      <c r="GMP50"/>
      <c r="GMQ50"/>
      <c r="GMR50"/>
      <c r="GMS50"/>
      <c r="GMT50"/>
      <c r="GMU50"/>
      <c r="GMV50"/>
      <c r="GMW50"/>
      <c r="GMX50"/>
      <c r="GMY50"/>
      <c r="GMZ50"/>
      <c r="GNA50"/>
      <c r="GNB50"/>
      <c r="GNC50"/>
      <c r="GND50"/>
      <c r="GNE50"/>
      <c r="GNF50"/>
      <c r="GNG50"/>
      <c r="GNH50"/>
      <c r="GNI50"/>
      <c r="GNJ50"/>
      <c r="GNK50"/>
      <c r="GNL50"/>
      <c r="GNM50"/>
      <c r="GNN50"/>
      <c r="GNO50"/>
      <c r="GNP50"/>
      <c r="GNQ50"/>
      <c r="GNR50"/>
      <c r="GNS50"/>
      <c r="GNT50"/>
      <c r="GNU50"/>
      <c r="GNV50"/>
      <c r="GNW50"/>
      <c r="GNX50"/>
      <c r="GNY50"/>
      <c r="GNZ50"/>
      <c r="GOA50"/>
      <c r="GOB50"/>
      <c r="GOC50"/>
      <c r="GOD50"/>
      <c r="GOE50"/>
      <c r="GOF50"/>
      <c r="GOG50"/>
      <c r="GOH50"/>
      <c r="GOI50"/>
      <c r="GOJ50"/>
      <c r="GOK50"/>
      <c r="GOL50"/>
      <c r="GOM50"/>
      <c r="GON50"/>
      <c r="GOO50"/>
      <c r="GOP50"/>
      <c r="GOQ50"/>
      <c r="GOR50"/>
      <c r="GOS50"/>
      <c r="GOT50"/>
      <c r="GOU50"/>
      <c r="GOV50"/>
      <c r="GOW50"/>
      <c r="GOX50"/>
      <c r="GOY50"/>
      <c r="GOZ50"/>
      <c r="GPA50"/>
      <c r="GPB50"/>
      <c r="GPC50"/>
      <c r="GPD50"/>
      <c r="GPE50"/>
      <c r="GPF50"/>
      <c r="GPG50"/>
      <c r="GPH50"/>
      <c r="GPI50"/>
      <c r="GPJ50"/>
      <c r="GPK50"/>
      <c r="GPL50"/>
      <c r="GPM50"/>
      <c r="GPN50"/>
      <c r="GPO50"/>
      <c r="GPP50"/>
      <c r="GPQ50"/>
      <c r="GPR50"/>
      <c r="GPS50"/>
      <c r="GPT50"/>
      <c r="GPU50"/>
      <c r="GPV50"/>
      <c r="GPW50"/>
      <c r="GPX50"/>
      <c r="GPY50"/>
      <c r="GPZ50"/>
      <c r="GQA50"/>
      <c r="GQB50"/>
      <c r="GQC50"/>
      <c r="GQD50"/>
      <c r="GQE50"/>
      <c r="GQF50"/>
      <c r="GQG50"/>
      <c r="GQH50"/>
      <c r="GQI50"/>
      <c r="GQJ50"/>
      <c r="GQK50"/>
      <c r="GQL50"/>
      <c r="GQM50"/>
      <c r="GQN50"/>
      <c r="GQO50"/>
      <c r="GQP50"/>
      <c r="GQQ50"/>
      <c r="GQR50"/>
      <c r="GQS50"/>
      <c r="GQT50"/>
      <c r="GQU50"/>
      <c r="GQV50"/>
      <c r="GQW50"/>
      <c r="GQX50"/>
      <c r="GQY50"/>
      <c r="GQZ50"/>
      <c r="GRA50"/>
      <c r="GRB50"/>
      <c r="GRC50"/>
      <c r="GRD50"/>
      <c r="GRE50"/>
      <c r="GRF50"/>
      <c r="GRG50"/>
      <c r="GRH50"/>
      <c r="GRI50"/>
      <c r="GRJ50"/>
      <c r="GRK50"/>
      <c r="GRL50"/>
      <c r="GRM50"/>
      <c r="GRN50"/>
      <c r="GRO50"/>
      <c r="GRP50"/>
      <c r="GRQ50"/>
      <c r="GRR50"/>
      <c r="GRS50"/>
      <c r="GRT50"/>
      <c r="GRU50"/>
      <c r="GRV50"/>
      <c r="GRW50"/>
      <c r="GRX50"/>
      <c r="GRY50"/>
      <c r="GRZ50"/>
      <c r="GSA50"/>
      <c r="GSB50"/>
      <c r="GSC50"/>
      <c r="GSD50"/>
      <c r="GSE50"/>
      <c r="GSF50"/>
      <c r="GSG50"/>
      <c r="GSH50"/>
      <c r="GSI50"/>
      <c r="GSJ50"/>
      <c r="GSK50"/>
      <c r="GSL50"/>
      <c r="GSM50"/>
      <c r="GSN50"/>
      <c r="GSO50"/>
      <c r="GSP50"/>
      <c r="GSQ50"/>
      <c r="GSR50"/>
      <c r="GSS50"/>
      <c r="GST50"/>
      <c r="GSU50"/>
      <c r="GSV50"/>
      <c r="GSW50"/>
      <c r="GSX50"/>
      <c r="GSY50"/>
      <c r="GSZ50"/>
      <c r="GTA50"/>
      <c r="GTB50"/>
      <c r="GTC50"/>
      <c r="GTD50"/>
      <c r="GTE50"/>
      <c r="GTF50"/>
      <c r="GTG50"/>
      <c r="GTH50"/>
      <c r="GTI50"/>
      <c r="GTJ50"/>
      <c r="GTK50"/>
      <c r="GTL50"/>
      <c r="GTM50"/>
      <c r="GTN50"/>
      <c r="GTO50"/>
      <c r="GTP50"/>
      <c r="GTQ50"/>
      <c r="GTR50"/>
      <c r="GTS50"/>
      <c r="GTT50"/>
      <c r="GTU50"/>
      <c r="GTV50"/>
      <c r="GTW50"/>
      <c r="GTX50"/>
      <c r="GTY50"/>
      <c r="GTZ50"/>
      <c r="GUA50"/>
      <c r="GUB50"/>
      <c r="GUC50"/>
      <c r="GUD50"/>
      <c r="GUE50"/>
      <c r="GUF50"/>
      <c r="GUG50"/>
      <c r="GUH50"/>
      <c r="GUI50"/>
      <c r="GUJ50"/>
      <c r="GUK50"/>
      <c r="GUL50"/>
      <c r="GUM50"/>
      <c r="GUN50"/>
      <c r="GUO50"/>
      <c r="GUP50"/>
      <c r="GUQ50"/>
      <c r="GUR50"/>
      <c r="GUS50"/>
      <c r="GUT50"/>
      <c r="GUU50"/>
      <c r="GUV50"/>
      <c r="GUW50"/>
      <c r="GUX50"/>
      <c r="GUY50"/>
      <c r="GUZ50"/>
      <c r="GVA50"/>
      <c r="GVB50"/>
      <c r="GVC50"/>
      <c r="GVD50"/>
      <c r="GVE50"/>
      <c r="GVF50"/>
      <c r="GVG50"/>
      <c r="GVH50"/>
      <c r="GVI50"/>
      <c r="GVJ50"/>
      <c r="GVK50"/>
      <c r="GVL50"/>
      <c r="GVM50"/>
      <c r="GVN50"/>
      <c r="GVO50"/>
      <c r="GVP50"/>
      <c r="GVQ50"/>
      <c r="GVR50"/>
      <c r="GVS50"/>
      <c r="GVT50"/>
      <c r="GVU50"/>
      <c r="GVV50"/>
      <c r="GVW50"/>
      <c r="GVX50"/>
      <c r="GVY50"/>
      <c r="GVZ50"/>
      <c r="GWA50"/>
      <c r="GWB50"/>
      <c r="GWC50"/>
      <c r="GWD50"/>
      <c r="GWE50"/>
      <c r="GWF50"/>
      <c r="GWG50"/>
      <c r="GWH50"/>
      <c r="GWI50"/>
      <c r="GWJ50"/>
      <c r="GWK50"/>
      <c r="GWL50"/>
      <c r="GWM50"/>
      <c r="GWN50"/>
      <c r="GWO50"/>
      <c r="GWP50"/>
      <c r="GWQ50"/>
      <c r="GWR50"/>
      <c r="GWS50"/>
      <c r="GWT50"/>
      <c r="GWU50"/>
      <c r="GWV50"/>
      <c r="GWW50"/>
      <c r="GWX50"/>
      <c r="GWY50"/>
      <c r="GWZ50"/>
      <c r="GXA50"/>
      <c r="GXB50"/>
      <c r="GXC50"/>
      <c r="GXD50"/>
      <c r="GXE50"/>
      <c r="GXF50"/>
      <c r="GXG50"/>
      <c r="GXH50"/>
      <c r="GXI50"/>
      <c r="GXJ50"/>
      <c r="GXK50"/>
      <c r="GXL50"/>
      <c r="GXM50"/>
      <c r="GXN50"/>
      <c r="GXO50"/>
      <c r="GXP50"/>
      <c r="GXQ50"/>
      <c r="GXR50"/>
      <c r="GXS50"/>
      <c r="GXT50"/>
      <c r="GXU50"/>
      <c r="GXV50"/>
      <c r="GXW50"/>
      <c r="GXX50"/>
      <c r="GXY50"/>
      <c r="GXZ50"/>
      <c r="GYA50"/>
      <c r="GYB50"/>
      <c r="GYC50"/>
      <c r="GYD50"/>
      <c r="GYE50"/>
      <c r="GYF50"/>
      <c r="GYG50"/>
      <c r="GYH50"/>
      <c r="GYI50"/>
      <c r="GYJ50"/>
      <c r="GYK50"/>
      <c r="GYL50"/>
      <c r="GYM50"/>
      <c r="GYN50"/>
      <c r="GYO50"/>
      <c r="GYP50"/>
      <c r="GYQ50"/>
      <c r="GYR50"/>
      <c r="GYS50"/>
      <c r="GYT50"/>
      <c r="GYU50"/>
      <c r="GYV50"/>
      <c r="GYW50"/>
      <c r="GYX50"/>
      <c r="GYY50"/>
      <c r="GYZ50"/>
      <c r="GZA50"/>
      <c r="GZB50"/>
      <c r="GZC50"/>
      <c r="GZD50"/>
      <c r="GZE50"/>
      <c r="GZF50"/>
      <c r="GZG50"/>
      <c r="GZH50"/>
      <c r="GZI50"/>
      <c r="GZJ50"/>
      <c r="GZK50"/>
      <c r="GZL50"/>
      <c r="GZM50"/>
      <c r="GZN50"/>
      <c r="GZO50"/>
      <c r="GZP50"/>
      <c r="GZQ50"/>
      <c r="GZR50"/>
      <c r="GZS50"/>
      <c r="GZT50"/>
      <c r="GZU50"/>
      <c r="GZV50"/>
      <c r="GZW50"/>
      <c r="GZX50"/>
      <c r="GZY50"/>
      <c r="GZZ50"/>
      <c r="HAA50"/>
      <c r="HAB50"/>
      <c r="HAC50"/>
      <c r="HAD50"/>
      <c r="HAE50"/>
      <c r="HAF50"/>
      <c r="HAG50"/>
      <c r="HAH50"/>
      <c r="HAI50"/>
      <c r="HAJ50"/>
      <c r="HAK50"/>
      <c r="HAL50"/>
      <c r="HAM50"/>
      <c r="HAN50"/>
      <c r="HAO50"/>
      <c r="HAP50"/>
      <c r="HAQ50"/>
      <c r="HAR50"/>
      <c r="HAS50"/>
      <c r="HAT50"/>
      <c r="HAU50"/>
      <c r="HAV50"/>
      <c r="HAW50"/>
      <c r="HAX50"/>
      <c r="HAY50"/>
      <c r="HAZ50"/>
      <c r="HBA50"/>
      <c r="HBB50"/>
      <c r="HBC50"/>
      <c r="HBD50"/>
      <c r="HBE50"/>
      <c r="HBF50"/>
      <c r="HBG50"/>
      <c r="HBH50"/>
      <c r="HBI50"/>
      <c r="HBJ50"/>
      <c r="HBK50"/>
      <c r="HBL50"/>
      <c r="HBM50"/>
      <c r="HBN50"/>
      <c r="HBO50"/>
      <c r="HBP50"/>
      <c r="HBQ50"/>
      <c r="HBR50"/>
      <c r="HBS50"/>
      <c r="HBT50"/>
      <c r="HBU50"/>
      <c r="HBV50"/>
      <c r="HBW50"/>
      <c r="HBX50"/>
      <c r="HBY50"/>
      <c r="HBZ50"/>
      <c r="HCA50"/>
      <c r="HCB50"/>
      <c r="HCC50"/>
      <c r="HCD50"/>
      <c r="HCE50"/>
      <c r="HCF50"/>
      <c r="HCG50"/>
      <c r="HCH50"/>
      <c r="HCI50"/>
      <c r="HCJ50"/>
      <c r="HCK50"/>
      <c r="HCL50"/>
      <c r="HCM50"/>
      <c r="HCN50"/>
      <c r="HCO50"/>
      <c r="HCP50"/>
      <c r="HCQ50"/>
      <c r="HCR50"/>
      <c r="HCS50"/>
      <c r="HCT50"/>
      <c r="HCU50"/>
      <c r="HCV50"/>
      <c r="HCW50"/>
      <c r="HCX50"/>
      <c r="HCY50"/>
      <c r="HCZ50"/>
      <c r="HDA50"/>
      <c r="HDB50"/>
      <c r="HDC50"/>
      <c r="HDD50"/>
      <c r="HDE50"/>
      <c r="HDF50"/>
      <c r="HDG50"/>
      <c r="HDH50"/>
      <c r="HDI50"/>
      <c r="HDJ50"/>
      <c r="HDK50"/>
      <c r="HDL50"/>
      <c r="HDM50"/>
      <c r="HDN50"/>
      <c r="HDO50"/>
      <c r="HDP50"/>
      <c r="HDQ50"/>
      <c r="HDR50"/>
      <c r="HDS50"/>
      <c r="HDT50"/>
      <c r="HDU50"/>
      <c r="HDV50"/>
      <c r="HDW50"/>
      <c r="HDX50"/>
      <c r="HDY50"/>
      <c r="HDZ50"/>
      <c r="HEA50"/>
      <c r="HEB50"/>
      <c r="HEC50"/>
      <c r="HED50"/>
      <c r="HEE50"/>
      <c r="HEF50"/>
      <c r="HEG50"/>
      <c r="HEH50"/>
      <c r="HEI50"/>
      <c r="HEJ50"/>
      <c r="HEK50"/>
      <c r="HEL50"/>
      <c r="HEM50"/>
      <c r="HEN50"/>
      <c r="HEO50"/>
      <c r="HEP50"/>
      <c r="HEQ50"/>
      <c r="HER50"/>
      <c r="HES50"/>
      <c r="HET50"/>
      <c r="HEU50"/>
      <c r="HEV50"/>
      <c r="HEW50"/>
      <c r="HEX50"/>
      <c r="HEY50"/>
      <c r="HEZ50"/>
      <c r="HFA50"/>
      <c r="HFB50"/>
      <c r="HFC50"/>
      <c r="HFD50"/>
      <c r="HFE50"/>
      <c r="HFF50"/>
      <c r="HFG50"/>
      <c r="HFH50"/>
      <c r="HFI50"/>
      <c r="HFJ50"/>
      <c r="HFK50"/>
      <c r="HFL50"/>
      <c r="HFM50"/>
      <c r="HFN50"/>
      <c r="HFO50"/>
      <c r="HFP50"/>
      <c r="HFQ50"/>
      <c r="HFR50"/>
      <c r="HFS50"/>
      <c r="HFT50"/>
      <c r="HFU50"/>
      <c r="HFV50"/>
      <c r="HFW50"/>
      <c r="HFX50"/>
      <c r="HFY50"/>
      <c r="HFZ50"/>
      <c r="HGA50"/>
      <c r="HGB50"/>
      <c r="HGC50"/>
      <c r="HGD50"/>
      <c r="HGE50"/>
      <c r="HGF50"/>
      <c r="HGG50"/>
      <c r="HGH50"/>
      <c r="HGI50"/>
      <c r="HGJ50"/>
      <c r="HGK50"/>
      <c r="HGL50"/>
      <c r="HGM50"/>
      <c r="HGN50"/>
      <c r="HGO50"/>
      <c r="HGP50"/>
      <c r="HGQ50"/>
      <c r="HGR50"/>
      <c r="HGS50"/>
      <c r="HGT50"/>
      <c r="HGU50"/>
      <c r="HGV50"/>
      <c r="HGW50"/>
      <c r="HGX50"/>
      <c r="HGY50"/>
      <c r="HGZ50"/>
      <c r="HHA50"/>
      <c r="HHB50"/>
      <c r="HHC50"/>
      <c r="HHD50"/>
      <c r="HHE50"/>
      <c r="HHF50"/>
      <c r="HHG50"/>
      <c r="HHH50"/>
      <c r="HHI50"/>
      <c r="HHJ50"/>
      <c r="HHK50"/>
      <c r="HHL50"/>
      <c r="HHM50"/>
      <c r="HHN50"/>
      <c r="HHO50"/>
      <c r="HHP50"/>
      <c r="HHQ50"/>
      <c r="HHR50"/>
      <c r="HHS50"/>
      <c r="HHT50"/>
      <c r="HHU50"/>
      <c r="HHV50"/>
      <c r="HHW50"/>
      <c r="HHX50"/>
      <c r="HHY50"/>
      <c r="HHZ50"/>
      <c r="HIA50"/>
      <c r="HIB50"/>
      <c r="HIC50"/>
      <c r="HID50"/>
      <c r="HIE50"/>
      <c r="HIF50"/>
      <c r="HIG50"/>
      <c r="HIH50"/>
      <c r="HII50"/>
      <c r="HIJ50"/>
      <c r="HIK50"/>
      <c r="HIL50"/>
      <c r="HIM50"/>
      <c r="HIN50"/>
      <c r="HIO50"/>
      <c r="HIP50"/>
      <c r="HIQ50"/>
      <c r="HIR50"/>
      <c r="HIS50"/>
      <c r="HIT50"/>
      <c r="HIU50"/>
      <c r="HIV50"/>
      <c r="HIW50"/>
      <c r="HIX50"/>
      <c r="HIY50"/>
      <c r="HIZ50"/>
      <c r="HJA50"/>
      <c r="HJB50"/>
      <c r="HJC50"/>
      <c r="HJD50"/>
      <c r="HJE50"/>
      <c r="HJF50"/>
      <c r="HJG50"/>
      <c r="HJH50"/>
      <c r="HJI50"/>
      <c r="HJJ50"/>
      <c r="HJK50"/>
      <c r="HJL50"/>
      <c r="HJM50"/>
      <c r="HJN50"/>
      <c r="HJO50"/>
      <c r="HJP50"/>
      <c r="HJQ50"/>
      <c r="HJR50"/>
      <c r="HJS50"/>
      <c r="HJT50"/>
      <c r="HJU50"/>
      <c r="HJV50"/>
      <c r="HJW50"/>
      <c r="HJX50"/>
      <c r="HJY50"/>
      <c r="HJZ50"/>
      <c r="HKA50"/>
      <c r="HKB50"/>
      <c r="HKC50"/>
      <c r="HKD50"/>
      <c r="HKE50"/>
      <c r="HKF50"/>
      <c r="HKG50"/>
      <c r="HKH50"/>
      <c r="HKI50"/>
      <c r="HKJ50"/>
      <c r="HKK50"/>
      <c r="HKL50"/>
      <c r="HKM50"/>
      <c r="HKN50"/>
      <c r="HKO50"/>
      <c r="HKP50"/>
      <c r="HKQ50"/>
      <c r="HKR50"/>
      <c r="HKS50"/>
      <c r="HKT50"/>
      <c r="HKU50"/>
      <c r="HKV50"/>
      <c r="HKW50"/>
      <c r="HKX50"/>
      <c r="HKY50"/>
      <c r="HKZ50"/>
      <c r="HLA50"/>
      <c r="HLB50"/>
      <c r="HLC50"/>
      <c r="HLD50"/>
      <c r="HLE50"/>
      <c r="HLF50"/>
      <c r="HLG50"/>
      <c r="HLH50"/>
      <c r="HLI50"/>
      <c r="HLJ50"/>
      <c r="HLK50"/>
      <c r="HLL50"/>
      <c r="HLM50"/>
      <c r="HLN50"/>
      <c r="HLO50"/>
      <c r="HLP50"/>
      <c r="HLQ50"/>
      <c r="HLR50"/>
      <c r="HLS50"/>
      <c r="HLT50"/>
      <c r="HLU50"/>
      <c r="HLV50"/>
      <c r="HLW50"/>
      <c r="HLX50"/>
      <c r="HLY50"/>
      <c r="HLZ50"/>
      <c r="HMA50"/>
      <c r="HMB50"/>
      <c r="HMC50"/>
      <c r="HMD50"/>
      <c r="HME50"/>
      <c r="HMF50"/>
      <c r="HMG50"/>
      <c r="HMH50"/>
      <c r="HMI50"/>
      <c r="HMJ50"/>
      <c r="HMK50"/>
      <c r="HML50"/>
      <c r="HMM50"/>
      <c r="HMN50"/>
      <c r="HMO50"/>
      <c r="HMP50"/>
      <c r="HMQ50"/>
      <c r="HMR50"/>
      <c r="HMS50"/>
      <c r="HMT50"/>
      <c r="HMU50"/>
      <c r="HMV50"/>
      <c r="HMW50"/>
      <c r="HMX50"/>
      <c r="HMY50"/>
      <c r="HMZ50"/>
      <c r="HNA50"/>
      <c r="HNB50"/>
      <c r="HNC50"/>
      <c r="HND50"/>
      <c r="HNE50"/>
      <c r="HNF50"/>
      <c r="HNG50"/>
      <c r="HNH50"/>
      <c r="HNI50"/>
      <c r="HNJ50"/>
      <c r="HNK50"/>
      <c r="HNL50"/>
      <c r="HNM50"/>
      <c r="HNN50"/>
      <c r="HNO50"/>
      <c r="HNP50"/>
      <c r="HNQ50"/>
      <c r="HNR50"/>
      <c r="HNS50"/>
      <c r="HNT50"/>
      <c r="HNU50"/>
      <c r="HNV50"/>
      <c r="HNW50"/>
      <c r="HNX50"/>
      <c r="HNY50"/>
      <c r="HNZ50"/>
      <c r="HOA50"/>
      <c r="HOB50"/>
      <c r="HOC50"/>
      <c r="HOD50"/>
      <c r="HOE50"/>
      <c r="HOF50"/>
      <c r="HOG50"/>
      <c r="HOH50"/>
      <c r="HOI50"/>
      <c r="HOJ50"/>
      <c r="HOK50"/>
      <c r="HOL50"/>
      <c r="HOM50"/>
      <c r="HON50"/>
      <c r="HOO50"/>
      <c r="HOP50"/>
      <c r="HOQ50"/>
      <c r="HOR50"/>
      <c r="HOS50"/>
      <c r="HOT50"/>
      <c r="HOU50"/>
      <c r="HOV50"/>
      <c r="HOW50"/>
      <c r="HOX50"/>
      <c r="HOY50"/>
      <c r="HOZ50"/>
      <c r="HPA50"/>
      <c r="HPB50"/>
      <c r="HPC50"/>
      <c r="HPD50"/>
      <c r="HPE50"/>
      <c r="HPF50"/>
      <c r="HPG50"/>
      <c r="HPH50"/>
      <c r="HPI50"/>
      <c r="HPJ50"/>
      <c r="HPK50"/>
      <c r="HPL50"/>
      <c r="HPM50"/>
      <c r="HPN50"/>
      <c r="HPO50"/>
      <c r="HPP50"/>
      <c r="HPQ50"/>
      <c r="HPR50"/>
      <c r="HPS50"/>
      <c r="HPT50"/>
      <c r="HPU50"/>
      <c r="HPV50"/>
      <c r="HPW50"/>
      <c r="HPX50"/>
      <c r="HPY50"/>
      <c r="HPZ50"/>
      <c r="HQA50"/>
      <c r="HQB50"/>
      <c r="HQC50"/>
      <c r="HQD50"/>
      <c r="HQE50"/>
      <c r="HQF50"/>
      <c r="HQG50"/>
      <c r="HQH50"/>
      <c r="HQI50"/>
      <c r="HQJ50"/>
      <c r="HQK50"/>
      <c r="HQL50"/>
      <c r="HQM50"/>
      <c r="HQN50"/>
      <c r="HQO50"/>
      <c r="HQP50"/>
      <c r="HQQ50"/>
      <c r="HQR50"/>
      <c r="HQS50"/>
      <c r="HQT50"/>
      <c r="HQU50"/>
      <c r="HQV50"/>
      <c r="HQW50"/>
      <c r="HQX50"/>
      <c r="HQY50"/>
      <c r="HQZ50"/>
      <c r="HRA50"/>
      <c r="HRB50"/>
      <c r="HRC50"/>
      <c r="HRD50"/>
      <c r="HRE50"/>
      <c r="HRF50"/>
      <c r="HRG50"/>
      <c r="HRH50"/>
      <c r="HRI50"/>
      <c r="HRJ50"/>
      <c r="HRK50"/>
      <c r="HRL50"/>
      <c r="HRM50"/>
      <c r="HRN50"/>
      <c r="HRO50"/>
      <c r="HRP50"/>
      <c r="HRQ50"/>
      <c r="HRR50"/>
      <c r="HRS50"/>
      <c r="HRT50"/>
      <c r="HRU50"/>
      <c r="HRV50"/>
      <c r="HRW50"/>
      <c r="HRX50"/>
      <c r="HRY50"/>
      <c r="HRZ50"/>
      <c r="HSA50"/>
      <c r="HSB50"/>
      <c r="HSC50"/>
      <c r="HSD50"/>
      <c r="HSE50"/>
      <c r="HSF50"/>
      <c r="HSG50"/>
      <c r="HSH50"/>
      <c r="HSI50"/>
      <c r="HSJ50"/>
      <c r="HSK50"/>
      <c r="HSL50"/>
      <c r="HSM50"/>
      <c r="HSN50"/>
      <c r="HSO50"/>
      <c r="HSP50"/>
      <c r="HSQ50"/>
      <c r="HSR50"/>
      <c r="HSS50"/>
      <c r="HST50"/>
      <c r="HSU50"/>
      <c r="HSV50"/>
      <c r="HSW50"/>
      <c r="HSX50"/>
      <c r="HSY50"/>
      <c r="HSZ50"/>
      <c r="HTA50"/>
      <c r="HTB50"/>
      <c r="HTC50"/>
      <c r="HTD50"/>
      <c r="HTE50"/>
      <c r="HTF50"/>
      <c r="HTG50"/>
      <c r="HTH50"/>
      <c r="HTI50"/>
      <c r="HTJ50"/>
      <c r="HTK50"/>
      <c r="HTL50"/>
      <c r="HTM50"/>
      <c r="HTN50"/>
      <c r="HTO50"/>
      <c r="HTP50"/>
      <c r="HTQ50"/>
      <c r="HTR50"/>
      <c r="HTS50"/>
      <c r="HTT50"/>
      <c r="HTU50"/>
      <c r="HTV50"/>
      <c r="HTW50"/>
      <c r="HTX50"/>
      <c r="HTY50"/>
      <c r="HTZ50"/>
      <c r="HUA50"/>
      <c r="HUB50"/>
      <c r="HUC50"/>
      <c r="HUD50"/>
      <c r="HUE50"/>
      <c r="HUF50"/>
      <c r="HUG50"/>
      <c r="HUH50"/>
      <c r="HUI50"/>
      <c r="HUJ50"/>
      <c r="HUK50"/>
      <c r="HUL50"/>
      <c r="HUM50"/>
      <c r="HUN50"/>
      <c r="HUO50"/>
      <c r="HUP50"/>
      <c r="HUQ50"/>
      <c r="HUR50"/>
      <c r="HUS50"/>
      <c r="HUT50"/>
      <c r="HUU50"/>
      <c r="HUV50"/>
      <c r="HUW50"/>
      <c r="HUX50"/>
      <c r="HUY50"/>
      <c r="HUZ50"/>
      <c r="HVA50"/>
      <c r="HVB50"/>
      <c r="HVC50"/>
      <c r="HVD50"/>
      <c r="HVE50"/>
      <c r="HVF50"/>
      <c r="HVG50"/>
      <c r="HVH50"/>
      <c r="HVI50"/>
      <c r="HVJ50"/>
      <c r="HVK50"/>
      <c r="HVL50"/>
      <c r="HVM50"/>
      <c r="HVN50"/>
      <c r="HVO50"/>
      <c r="HVP50"/>
      <c r="HVQ50"/>
      <c r="HVR50"/>
      <c r="HVS50"/>
      <c r="HVT50"/>
      <c r="HVU50"/>
      <c r="HVV50"/>
      <c r="HVW50"/>
      <c r="HVX50"/>
      <c r="HVY50"/>
      <c r="HVZ50"/>
      <c r="HWA50"/>
      <c r="HWB50"/>
      <c r="HWC50"/>
      <c r="HWD50"/>
      <c r="HWE50"/>
      <c r="HWF50"/>
      <c r="HWG50"/>
      <c r="HWH50"/>
      <c r="HWI50"/>
      <c r="HWJ50"/>
      <c r="HWK50"/>
      <c r="HWL50"/>
      <c r="HWM50"/>
      <c r="HWN50"/>
      <c r="HWO50"/>
      <c r="HWP50"/>
      <c r="HWQ50"/>
      <c r="HWR50"/>
      <c r="HWS50"/>
      <c r="HWT50"/>
      <c r="HWU50"/>
      <c r="HWV50"/>
      <c r="HWW50"/>
      <c r="HWX50"/>
      <c r="HWY50"/>
      <c r="HWZ50"/>
      <c r="HXA50"/>
      <c r="HXB50"/>
      <c r="HXC50"/>
      <c r="HXD50"/>
      <c r="HXE50"/>
      <c r="HXF50"/>
      <c r="HXG50"/>
      <c r="HXH50"/>
      <c r="HXI50"/>
      <c r="HXJ50"/>
      <c r="HXK50"/>
      <c r="HXL50"/>
      <c r="HXM50"/>
      <c r="HXN50"/>
      <c r="HXO50"/>
      <c r="HXP50"/>
      <c r="HXQ50"/>
      <c r="HXR50"/>
      <c r="HXS50"/>
      <c r="HXT50"/>
      <c r="HXU50"/>
      <c r="HXV50"/>
      <c r="HXW50"/>
      <c r="HXX50"/>
      <c r="HXY50"/>
      <c r="HXZ50"/>
      <c r="HYA50"/>
      <c r="HYB50"/>
      <c r="HYC50"/>
      <c r="HYD50"/>
      <c r="HYE50"/>
      <c r="HYF50"/>
      <c r="HYG50"/>
      <c r="HYH50"/>
      <c r="HYI50"/>
      <c r="HYJ50"/>
      <c r="HYK50"/>
      <c r="HYL50"/>
      <c r="HYM50"/>
      <c r="HYN50"/>
      <c r="HYO50"/>
      <c r="HYP50"/>
      <c r="HYQ50"/>
      <c r="HYR50"/>
      <c r="HYS50"/>
      <c r="HYT50"/>
      <c r="HYU50"/>
      <c r="HYV50"/>
      <c r="HYW50"/>
      <c r="HYX50"/>
      <c r="HYY50"/>
      <c r="HYZ50"/>
      <c r="HZA50"/>
      <c r="HZB50"/>
      <c r="HZC50"/>
      <c r="HZD50"/>
      <c r="HZE50"/>
      <c r="HZF50"/>
      <c r="HZG50"/>
      <c r="HZH50"/>
      <c r="HZI50"/>
      <c r="HZJ50"/>
      <c r="HZK50"/>
      <c r="HZL50"/>
      <c r="HZM50"/>
      <c r="HZN50"/>
      <c r="HZO50"/>
      <c r="HZP50"/>
      <c r="HZQ50"/>
      <c r="HZR50"/>
      <c r="HZS50"/>
      <c r="HZT50"/>
      <c r="HZU50"/>
      <c r="HZV50"/>
      <c r="HZW50"/>
      <c r="HZX50"/>
      <c r="HZY50"/>
      <c r="HZZ50"/>
      <c r="IAA50"/>
      <c r="IAB50"/>
      <c r="IAC50"/>
      <c r="IAD50"/>
      <c r="IAE50"/>
      <c r="IAF50"/>
      <c r="IAG50"/>
      <c r="IAH50"/>
      <c r="IAI50"/>
      <c r="IAJ50"/>
      <c r="IAK50"/>
      <c r="IAL50"/>
      <c r="IAM50"/>
      <c r="IAN50"/>
      <c r="IAO50"/>
      <c r="IAP50"/>
      <c r="IAQ50"/>
      <c r="IAR50"/>
      <c r="IAS50"/>
      <c r="IAT50"/>
      <c r="IAU50"/>
      <c r="IAV50"/>
      <c r="IAW50"/>
      <c r="IAX50"/>
      <c r="IAY50"/>
      <c r="IAZ50"/>
      <c r="IBA50"/>
      <c r="IBB50"/>
      <c r="IBC50"/>
      <c r="IBD50"/>
      <c r="IBE50"/>
      <c r="IBF50"/>
      <c r="IBG50"/>
      <c r="IBH50"/>
      <c r="IBI50"/>
      <c r="IBJ50"/>
      <c r="IBK50"/>
      <c r="IBL50"/>
      <c r="IBM50"/>
      <c r="IBN50"/>
      <c r="IBO50"/>
      <c r="IBP50"/>
      <c r="IBQ50"/>
      <c r="IBR50"/>
      <c r="IBS50"/>
      <c r="IBT50"/>
      <c r="IBU50"/>
      <c r="IBV50"/>
      <c r="IBW50"/>
      <c r="IBX50"/>
      <c r="IBY50"/>
      <c r="IBZ50"/>
      <c r="ICA50"/>
      <c r="ICB50"/>
      <c r="ICC50"/>
      <c r="ICD50"/>
      <c r="ICE50"/>
      <c r="ICF50"/>
      <c r="ICG50"/>
      <c r="ICH50"/>
      <c r="ICI50"/>
      <c r="ICJ50"/>
      <c r="ICK50"/>
      <c r="ICL50"/>
      <c r="ICM50"/>
      <c r="ICN50"/>
      <c r="ICO50"/>
      <c r="ICP50"/>
      <c r="ICQ50"/>
      <c r="ICR50"/>
      <c r="ICS50"/>
      <c r="ICT50"/>
      <c r="ICU50"/>
      <c r="ICV50"/>
      <c r="ICW50"/>
      <c r="ICX50"/>
      <c r="ICY50"/>
      <c r="ICZ50"/>
      <c r="IDA50"/>
      <c r="IDB50"/>
      <c r="IDC50"/>
      <c r="IDD50"/>
      <c r="IDE50"/>
      <c r="IDF50"/>
      <c r="IDG50"/>
      <c r="IDH50"/>
      <c r="IDI50"/>
      <c r="IDJ50"/>
      <c r="IDK50"/>
      <c r="IDL50"/>
      <c r="IDM50"/>
      <c r="IDN50"/>
      <c r="IDO50"/>
      <c r="IDP50"/>
      <c r="IDQ50"/>
      <c r="IDR50"/>
      <c r="IDS50"/>
      <c r="IDT50"/>
      <c r="IDU50"/>
      <c r="IDV50"/>
      <c r="IDW50"/>
      <c r="IDX50"/>
      <c r="IDY50"/>
      <c r="IDZ50"/>
      <c r="IEA50"/>
      <c r="IEB50"/>
      <c r="IEC50"/>
      <c r="IED50"/>
      <c r="IEE50"/>
      <c r="IEF50"/>
      <c r="IEG50"/>
      <c r="IEH50"/>
      <c r="IEI50"/>
      <c r="IEJ50"/>
      <c r="IEK50"/>
      <c r="IEL50"/>
      <c r="IEM50"/>
      <c r="IEN50"/>
      <c r="IEO50"/>
      <c r="IEP50"/>
      <c r="IEQ50"/>
      <c r="IER50"/>
      <c r="IES50"/>
      <c r="IET50"/>
      <c r="IEU50"/>
      <c r="IEV50"/>
      <c r="IEW50"/>
      <c r="IEX50"/>
      <c r="IEY50"/>
      <c r="IEZ50"/>
      <c r="IFA50"/>
      <c r="IFB50"/>
      <c r="IFC50"/>
      <c r="IFD50"/>
      <c r="IFE50"/>
      <c r="IFF50"/>
      <c r="IFG50"/>
      <c r="IFH50"/>
      <c r="IFI50"/>
      <c r="IFJ50"/>
      <c r="IFK50"/>
      <c r="IFL50"/>
      <c r="IFM50"/>
      <c r="IFN50"/>
      <c r="IFO50"/>
      <c r="IFP50"/>
      <c r="IFQ50"/>
      <c r="IFR50"/>
      <c r="IFS50"/>
      <c r="IFT50"/>
      <c r="IFU50"/>
      <c r="IFV50"/>
      <c r="IFW50"/>
      <c r="IFX50"/>
      <c r="IFY50"/>
      <c r="IFZ50"/>
      <c r="IGA50"/>
      <c r="IGB50"/>
      <c r="IGC50"/>
      <c r="IGD50"/>
      <c r="IGE50"/>
      <c r="IGF50"/>
      <c r="IGG50"/>
      <c r="IGH50"/>
      <c r="IGI50"/>
      <c r="IGJ50"/>
      <c r="IGK50"/>
      <c r="IGL50"/>
      <c r="IGM50"/>
      <c r="IGN50"/>
      <c r="IGO50"/>
      <c r="IGP50"/>
      <c r="IGQ50"/>
      <c r="IGR50"/>
      <c r="IGS50"/>
      <c r="IGT50"/>
      <c r="IGU50"/>
      <c r="IGV50"/>
      <c r="IGW50"/>
      <c r="IGX50"/>
      <c r="IGY50"/>
      <c r="IGZ50"/>
      <c r="IHA50"/>
      <c r="IHB50"/>
      <c r="IHC50"/>
      <c r="IHD50"/>
      <c r="IHE50"/>
      <c r="IHF50"/>
      <c r="IHG50"/>
      <c r="IHH50"/>
      <c r="IHI50"/>
      <c r="IHJ50"/>
      <c r="IHK50"/>
      <c r="IHL50"/>
      <c r="IHM50"/>
      <c r="IHN50"/>
      <c r="IHO50"/>
      <c r="IHP50"/>
      <c r="IHQ50"/>
      <c r="IHR50"/>
      <c r="IHS50"/>
      <c r="IHT50"/>
      <c r="IHU50"/>
      <c r="IHV50"/>
      <c r="IHW50"/>
      <c r="IHX50"/>
      <c r="IHY50"/>
      <c r="IHZ50"/>
      <c r="IIA50"/>
      <c r="IIB50"/>
      <c r="IIC50"/>
      <c r="IID50"/>
      <c r="IIE50"/>
      <c r="IIF50"/>
      <c r="IIG50"/>
      <c r="IIH50"/>
      <c r="III50"/>
      <c r="IIJ50"/>
      <c r="IIK50"/>
      <c r="IIL50"/>
      <c r="IIM50"/>
      <c r="IIN50"/>
      <c r="IIO50"/>
      <c r="IIP50"/>
      <c r="IIQ50"/>
      <c r="IIR50"/>
      <c r="IIS50"/>
      <c r="IIT50"/>
      <c r="IIU50"/>
      <c r="IIV50"/>
      <c r="IIW50"/>
      <c r="IIX50"/>
      <c r="IIY50"/>
      <c r="IIZ50"/>
      <c r="IJA50"/>
      <c r="IJB50"/>
      <c r="IJC50"/>
      <c r="IJD50"/>
      <c r="IJE50"/>
      <c r="IJF50"/>
      <c r="IJG50"/>
      <c r="IJH50"/>
      <c r="IJI50"/>
      <c r="IJJ50"/>
      <c r="IJK50"/>
      <c r="IJL50"/>
      <c r="IJM50"/>
      <c r="IJN50"/>
      <c r="IJO50"/>
      <c r="IJP50"/>
      <c r="IJQ50"/>
      <c r="IJR50"/>
      <c r="IJS50"/>
      <c r="IJT50"/>
      <c r="IJU50"/>
      <c r="IJV50"/>
      <c r="IJW50"/>
      <c r="IJX50"/>
      <c r="IJY50"/>
      <c r="IJZ50"/>
      <c r="IKA50"/>
      <c r="IKB50"/>
      <c r="IKC50"/>
      <c r="IKD50"/>
      <c r="IKE50"/>
      <c r="IKF50"/>
      <c r="IKG50"/>
      <c r="IKH50"/>
      <c r="IKI50"/>
      <c r="IKJ50"/>
      <c r="IKK50"/>
      <c r="IKL50"/>
      <c r="IKM50"/>
      <c r="IKN50"/>
      <c r="IKO50"/>
      <c r="IKP50"/>
      <c r="IKQ50"/>
      <c r="IKR50"/>
      <c r="IKS50"/>
      <c r="IKT50"/>
      <c r="IKU50"/>
      <c r="IKV50"/>
      <c r="IKW50"/>
      <c r="IKX50"/>
      <c r="IKY50"/>
      <c r="IKZ50"/>
      <c r="ILA50"/>
      <c r="ILB50"/>
      <c r="ILC50"/>
      <c r="ILD50"/>
      <c r="ILE50"/>
      <c r="ILF50"/>
      <c r="ILG50"/>
      <c r="ILH50"/>
      <c r="ILI50"/>
      <c r="ILJ50"/>
      <c r="ILK50"/>
      <c r="ILL50"/>
      <c r="ILM50"/>
      <c r="ILN50"/>
      <c r="ILO50"/>
      <c r="ILP50"/>
      <c r="ILQ50"/>
      <c r="ILR50"/>
      <c r="ILS50"/>
      <c r="ILT50"/>
      <c r="ILU50"/>
      <c r="ILV50"/>
      <c r="ILW50"/>
      <c r="ILX50"/>
      <c r="ILY50"/>
      <c r="ILZ50"/>
      <c r="IMA50"/>
      <c r="IMB50"/>
      <c r="IMC50"/>
      <c r="IMD50"/>
      <c r="IME50"/>
      <c r="IMF50"/>
      <c r="IMG50"/>
      <c r="IMH50"/>
      <c r="IMI50"/>
      <c r="IMJ50"/>
      <c r="IMK50"/>
      <c r="IML50"/>
      <c r="IMM50"/>
      <c r="IMN50"/>
      <c r="IMO50"/>
      <c r="IMP50"/>
      <c r="IMQ50"/>
      <c r="IMR50"/>
      <c r="IMS50"/>
      <c r="IMT50"/>
      <c r="IMU50"/>
      <c r="IMV50"/>
      <c r="IMW50"/>
      <c r="IMX50"/>
      <c r="IMY50"/>
      <c r="IMZ50"/>
      <c r="INA50"/>
      <c r="INB50"/>
      <c r="INC50"/>
      <c r="IND50"/>
      <c r="INE50"/>
      <c r="INF50"/>
      <c r="ING50"/>
      <c r="INH50"/>
      <c r="INI50"/>
      <c r="INJ50"/>
      <c r="INK50"/>
      <c r="INL50"/>
      <c r="INM50"/>
      <c r="INN50"/>
      <c r="INO50"/>
      <c r="INP50"/>
      <c r="INQ50"/>
      <c r="INR50"/>
      <c r="INS50"/>
      <c r="INT50"/>
      <c r="INU50"/>
      <c r="INV50"/>
      <c r="INW50"/>
      <c r="INX50"/>
      <c r="INY50"/>
      <c r="INZ50"/>
      <c r="IOA50"/>
      <c r="IOB50"/>
      <c r="IOC50"/>
      <c r="IOD50"/>
      <c r="IOE50"/>
      <c r="IOF50"/>
      <c r="IOG50"/>
      <c r="IOH50"/>
      <c r="IOI50"/>
      <c r="IOJ50"/>
      <c r="IOK50"/>
      <c r="IOL50"/>
      <c r="IOM50"/>
      <c r="ION50"/>
      <c r="IOO50"/>
      <c r="IOP50"/>
      <c r="IOQ50"/>
      <c r="IOR50"/>
      <c r="IOS50"/>
      <c r="IOT50"/>
      <c r="IOU50"/>
      <c r="IOV50"/>
      <c r="IOW50"/>
      <c r="IOX50"/>
      <c r="IOY50"/>
      <c r="IOZ50"/>
      <c r="IPA50"/>
      <c r="IPB50"/>
      <c r="IPC50"/>
      <c r="IPD50"/>
      <c r="IPE50"/>
      <c r="IPF50"/>
      <c r="IPG50"/>
      <c r="IPH50"/>
      <c r="IPI50"/>
      <c r="IPJ50"/>
      <c r="IPK50"/>
      <c r="IPL50"/>
      <c r="IPM50"/>
      <c r="IPN50"/>
      <c r="IPO50"/>
      <c r="IPP50"/>
      <c r="IPQ50"/>
      <c r="IPR50"/>
      <c r="IPS50"/>
      <c r="IPT50"/>
      <c r="IPU50"/>
      <c r="IPV50"/>
      <c r="IPW50"/>
      <c r="IPX50"/>
      <c r="IPY50"/>
      <c r="IPZ50"/>
      <c r="IQA50"/>
      <c r="IQB50"/>
      <c r="IQC50"/>
      <c r="IQD50"/>
      <c r="IQE50"/>
      <c r="IQF50"/>
      <c r="IQG50"/>
      <c r="IQH50"/>
      <c r="IQI50"/>
      <c r="IQJ50"/>
      <c r="IQK50"/>
      <c r="IQL50"/>
      <c r="IQM50"/>
      <c r="IQN50"/>
      <c r="IQO50"/>
      <c r="IQP50"/>
      <c r="IQQ50"/>
      <c r="IQR50"/>
      <c r="IQS50"/>
      <c r="IQT50"/>
      <c r="IQU50"/>
      <c r="IQV50"/>
      <c r="IQW50"/>
      <c r="IQX50"/>
      <c r="IQY50"/>
      <c r="IQZ50"/>
      <c r="IRA50"/>
      <c r="IRB50"/>
      <c r="IRC50"/>
      <c r="IRD50"/>
      <c r="IRE50"/>
      <c r="IRF50"/>
      <c r="IRG50"/>
      <c r="IRH50"/>
      <c r="IRI50"/>
      <c r="IRJ50"/>
      <c r="IRK50"/>
      <c r="IRL50"/>
      <c r="IRM50"/>
      <c r="IRN50"/>
      <c r="IRO50"/>
      <c r="IRP50"/>
      <c r="IRQ50"/>
      <c r="IRR50"/>
      <c r="IRS50"/>
      <c r="IRT50"/>
      <c r="IRU50"/>
      <c r="IRV50"/>
      <c r="IRW50"/>
      <c r="IRX50"/>
      <c r="IRY50"/>
      <c r="IRZ50"/>
      <c r="ISA50"/>
      <c r="ISB50"/>
      <c r="ISC50"/>
      <c r="ISD50"/>
      <c r="ISE50"/>
      <c r="ISF50"/>
      <c r="ISG50"/>
      <c r="ISH50"/>
      <c r="ISI50"/>
      <c r="ISJ50"/>
      <c r="ISK50"/>
      <c r="ISL50"/>
      <c r="ISM50"/>
      <c r="ISN50"/>
      <c r="ISO50"/>
      <c r="ISP50"/>
      <c r="ISQ50"/>
      <c r="ISR50"/>
      <c r="ISS50"/>
      <c r="IST50"/>
      <c r="ISU50"/>
      <c r="ISV50"/>
      <c r="ISW50"/>
      <c r="ISX50"/>
      <c r="ISY50"/>
      <c r="ISZ50"/>
      <c r="ITA50"/>
      <c r="ITB50"/>
      <c r="ITC50"/>
      <c r="ITD50"/>
      <c r="ITE50"/>
      <c r="ITF50"/>
      <c r="ITG50"/>
      <c r="ITH50"/>
      <c r="ITI50"/>
      <c r="ITJ50"/>
      <c r="ITK50"/>
      <c r="ITL50"/>
      <c r="ITM50"/>
      <c r="ITN50"/>
      <c r="ITO50"/>
      <c r="ITP50"/>
      <c r="ITQ50"/>
      <c r="ITR50"/>
      <c r="ITS50"/>
      <c r="ITT50"/>
      <c r="ITU50"/>
      <c r="ITV50"/>
      <c r="ITW50"/>
      <c r="ITX50"/>
      <c r="ITY50"/>
      <c r="ITZ50"/>
      <c r="IUA50"/>
      <c r="IUB50"/>
      <c r="IUC50"/>
      <c r="IUD50"/>
      <c r="IUE50"/>
      <c r="IUF50"/>
      <c r="IUG50"/>
      <c r="IUH50"/>
      <c r="IUI50"/>
      <c r="IUJ50"/>
      <c r="IUK50"/>
      <c r="IUL50"/>
      <c r="IUM50"/>
      <c r="IUN50"/>
      <c r="IUO50"/>
      <c r="IUP50"/>
      <c r="IUQ50"/>
      <c r="IUR50"/>
      <c r="IUS50"/>
      <c r="IUT50"/>
      <c r="IUU50"/>
      <c r="IUV50"/>
      <c r="IUW50"/>
      <c r="IUX50"/>
      <c r="IUY50"/>
      <c r="IUZ50"/>
      <c r="IVA50"/>
      <c r="IVB50"/>
      <c r="IVC50"/>
      <c r="IVD50"/>
      <c r="IVE50"/>
      <c r="IVF50"/>
      <c r="IVG50"/>
      <c r="IVH50"/>
      <c r="IVI50"/>
      <c r="IVJ50"/>
      <c r="IVK50"/>
      <c r="IVL50"/>
      <c r="IVM50"/>
      <c r="IVN50"/>
      <c r="IVO50"/>
      <c r="IVP50"/>
      <c r="IVQ50"/>
      <c r="IVR50"/>
      <c r="IVS50"/>
      <c r="IVT50"/>
      <c r="IVU50"/>
      <c r="IVV50"/>
      <c r="IVW50"/>
      <c r="IVX50"/>
      <c r="IVY50"/>
      <c r="IVZ50"/>
      <c r="IWA50"/>
      <c r="IWB50"/>
      <c r="IWC50"/>
      <c r="IWD50"/>
      <c r="IWE50"/>
      <c r="IWF50"/>
      <c r="IWG50"/>
      <c r="IWH50"/>
      <c r="IWI50"/>
      <c r="IWJ50"/>
      <c r="IWK50"/>
      <c r="IWL50"/>
      <c r="IWM50"/>
      <c r="IWN50"/>
      <c r="IWO50"/>
      <c r="IWP50"/>
      <c r="IWQ50"/>
      <c r="IWR50"/>
      <c r="IWS50"/>
      <c r="IWT50"/>
      <c r="IWU50"/>
      <c r="IWV50"/>
      <c r="IWW50"/>
      <c r="IWX50"/>
      <c r="IWY50"/>
      <c r="IWZ50"/>
      <c r="IXA50"/>
      <c r="IXB50"/>
      <c r="IXC50"/>
      <c r="IXD50"/>
      <c r="IXE50"/>
      <c r="IXF50"/>
      <c r="IXG50"/>
      <c r="IXH50"/>
      <c r="IXI50"/>
      <c r="IXJ50"/>
      <c r="IXK50"/>
      <c r="IXL50"/>
      <c r="IXM50"/>
      <c r="IXN50"/>
      <c r="IXO50"/>
      <c r="IXP50"/>
      <c r="IXQ50"/>
      <c r="IXR50"/>
      <c r="IXS50"/>
      <c r="IXT50"/>
      <c r="IXU50"/>
      <c r="IXV50"/>
      <c r="IXW50"/>
      <c r="IXX50"/>
      <c r="IXY50"/>
      <c r="IXZ50"/>
      <c r="IYA50"/>
      <c r="IYB50"/>
      <c r="IYC50"/>
      <c r="IYD50"/>
      <c r="IYE50"/>
      <c r="IYF50"/>
      <c r="IYG50"/>
      <c r="IYH50"/>
      <c r="IYI50"/>
      <c r="IYJ50"/>
      <c r="IYK50"/>
      <c r="IYL50"/>
      <c r="IYM50"/>
      <c r="IYN50"/>
      <c r="IYO50"/>
      <c r="IYP50"/>
      <c r="IYQ50"/>
      <c r="IYR50"/>
      <c r="IYS50"/>
      <c r="IYT50"/>
      <c r="IYU50"/>
      <c r="IYV50"/>
      <c r="IYW50"/>
      <c r="IYX50"/>
      <c r="IYY50"/>
      <c r="IYZ50"/>
      <c r="IZA50"/>
      <c r="IZB50"/>
      <c r="IZC50"/>
      <c r="IZD50"/>
      <c r="IZE50"/>
      <c r="IZF50"/>
      <c r="IZG50"/>
      <c r="IZH50"/>
      <c r="IZI50"/>
      <c r="IZJ50"/>
      <c r="IZK50"/>
      <c r="IZL50"/>
      <c r="IZM50"/>
      <c r="IZN50"/>
      <c r="IZO50"/>
      <c r="IZP50"/>
      <c r="IZQ50"/>
      <c r="IZR50"/>
      <c r="IZS50"/>
      <c r="IZT50"/>
      <c r="IZU50"/>
      <c r="IZV50"/>
      <c r="IZW50"/>
      <c r="IZX50"/>
      <c r="IZY50"/>
      <c r="IZZ50"/>
      <c r="JAA50"/>
      <c r="JAB50"/>
      <c r="JAC50"/>
      <c r="JAD50"/>
      <c r="JAE50"/>
      <c r="JAF50"/>
      <c r="JAG50"/>
      <c r="JAH50"/>
      <c r="JAI50"/>
      <c r="JAJ50"/>
      <c r="JAK50"/>
      <c r="JAL50"/>
      <c r="JAM50"/>
      <c r="JAN50"/>
      <c r="JAO50"/>
      <c r="JAP50"/>
      <c r="JAQ50"/>
      <c r="JAR50"/>
      <c r="JAS50"/>
      <c r="JAT50"/>
      <c r="JAU50"/>
      <c r="JAV50"/>
      <c r="JAW50"/>
      <c r="JAX50"/>
      <c r="JAY50"/>
      <c r="JAZ50"/>
      <c r="JBA50"/>
      <c r="JBB50"/>
      <c r="JBC50"/>
      <c r="JBD50"/>
      <c r="JBE50"/>
      <c r="JBF50"/>
      <c r="JBG50"/>
      <c r="JBH50"/>
      <c r="JBI50"/>
      <c r="JBJ50"/>
      <c r="JBK50"/>
      <c r="JBL50"/>
      <c r="JBM50"/>
      <c r="JBN50"/>
      <c r="JBO50"/>
      <c r="JBP50"/>
      <c r="JBQ50"/>
      <c r="JBR50"/>
      <c r="JBS50"/>
      <c r="JBT50"/>
      <c r="JBU50"/>
      <c r="JBV50"/>
      <c r="JBW50"/>
      <c r="JBX50"/>
      <c r="JBY50"/>
      <c r="JBZ50"/>
      <c r="JCA50"/>
      <c r="JCB50"/>
      <c r="JCC50"/>
      <c r="JCD50"/>
      <c r="JCE50"/>
      <c r="JCF50"/>
      <c r="JCG50"/>
      <c r="JCH50"/>
      <c r="JCI50"/>
      <c r="JCJ50"/>
      <c r="JCK50"/>
      <c r="JCL50"/>
      <c r="JCM50"/>
      <c r="JCN50"/>
      <c r="JCO50"/>
      <c r="JCP50"/>
      <c r="JCQ50"/>
      <c r="JCR50"/>
      <c r="JCS50"/>
      <c r="JCT50"/>
      <c r="JCU50"/>
      <c r="JCV50"/>
      <c r="JCW50"/>
      <c r="JCX50"/>
      <c r="JCY50"/>
      <c r="JCZ50"/>
      <c r="JDA50"/>
      <c r="JDB50"/>
      <c r="JDC50"/>
      <c r="JDD50"/>
      <c r="JDE50"/>
      <c r="JDF50"/>
      <c r="JDG50"/>
      <c r="JDH50"/>
      <c r="JDI50"/>
      <c r="JDJ50"/>
      <c r="JDK50"/>
      <c r="JDL50"/>
      <c r="JDM50"/>
      <c r="JDN50"/>
      <c r="JDO50"/>
      <c r="JDP50"/>
      <c r="JDQ50"/>
      <c r="JDR50"/>
      <c r="JDS50"/>
      <c r="JDT50"/>
      <c r="JDU50"/>
      <c r="JDV50"/>
      <c r="JDW50"/>
      <c r="JDX50"/>
      <c r="JDY50"/>
      <c r="JDZ50"/>
      <c r="JEA50"/>
      <c r="JEB50"/>
      <c r="JEC50"/>
      <c r="JED50"/>
      <c r="JEE50"/>
      <c r="JEF50"/>
      <c r="JEG50"/>
      <c r="JEH50"/>
      <c r="JEI50"/>
      <c r="JEJ50"/>
      <c r="JEK50"/>
      <c r="JEL50"/>
      <c r="JEM50"/>
      <c r="JEN50"/>
      <c r="JEO50"/>
      <c r="JEP50"/>
      <c r="JEQ50"/>
      <c r="JER50"/>
      <c r="JES50"/>
      <c r="JET50"/>
      <c r="JEU50"/>
      <c r="JEV50"/>
      <c r="JEW50"/>
      <c r="JEX50"/>
      <c r="JEY50"/>
      <c r="JEZ50"/>
      <c r="JFA50"/>
      <c r="JFB50"/>
      <c r="JFC50"/>
      <c r="JFD50"/>
      <c r="JFE50"/>
      <c r="JFF50"/>
      <c r="JFG50"/>
      <c r="JFH50"/>
      <c r="JFI50"/>
      <c r="JFJ50"/>
      <c r="JFK50"/>
      <c r="JFL50"/>
      <c r="JFM50"/>
      <c r="JFN50"/>
      <c r="JFO50"/>
      <c r="JFP50"/>
      <c r="JFQ50"/>
      <c r="JFR50"/>
      <c r="JFS50"/>
      <c r="JFT50"/>
      <c r="JFU50"/>
      <c r="JFV50"/>
      <c r="JFW50"/>
      <c r="JFX50"/>
      <c r="JFY50"/>
      <c r="JFZ50"/>
      <c r="JGA50"/>
      <c r="JGB50"/>
      <c r="JGC50"/>
      <c r="JGD50"/>
      <c r="JGE50"/>
      <c r="JGF50"/>
      <c r="JGG50"/>
      <c r="JGH50"/>
      <c r="JGI50"/>
      <c r="JGJ50"/>
      <c r="JGK50"/>
      <c r="JGL50"/>
      <c r="JGM50"/>
      <c r="JGN50"/>
      <c r="JGO50"/>
      <c r="JGP50"/>
      <c r="JGQ50"/>
      <c r="JGR50"/>
      <c r="JGS50"/>
      <c r="JGT50"/>
      <c r="JGU50"/>
      <c r="JGV50"/>
      <c r="JGW50"/>
      <c r="JGX50"/>
      <c r="JGY50"/>
      <c r="JGZ50"/>
      <c r="JHA50"/>
      <c r="JHB50"/>
      <c r="JHC50"/>
      <c r="JHD50"/>
      <c r="JHE50"/>
      <c r="JHF50"/>
      <c r="JHG50"/>
      <c r="JHH50"/>
      <c r="JHI50"/>
      <c r="JHJ50"/>
      <c r="JHK50"/>
      <c r="JHL50"/>
      <c r="JHM50"/>
      <c r="JHN50"/>
      <c r="JHO50"/>
      <c r="JHP50"/>
      <c r="JHQ50"/>
      <c r="JHR50"/>
      <c r="JHS50"/>
      <c r="JHT50"/>
      <c r="JHU50"/>
      <c r="JHV50"/>
      <c r="JHW50"/>
      <c r="JHX50"/>
      <c r="JHY50"/>
      <c r="JHZ50"/>
      <c r="JIA50"/>
      <c r="JIB50"/>
      <c r="JIC50"/>
      <c r="JID50"/>
      <c r="JIE50"/>
      <c r="JIF50"/>
      <c r="JIG50"/>
      <c r="JIH50"/>
      <c r="JII50"/>
      <c r="JIJ50"/>
      <c r="JIK50"/>
      <c r="JIL50"/>
      <c r="JIM50"/>
      <c r="JIN50"/>
      <c r="JIO50"/>
      <c r="JIP50"/>
      <c r="JIQ50"/>
      <c r="JIR50"/>
      <c r="JIS50"/>
      <c r="JIT50"/>
      <c r="JIU50"/>
      <c r="JIV50"/>
      <c r="JIW50"/>
      <c r="JIX50"/>
      <c r="JIY50"/>
      <c r="JIZ50"/>
      <c r="JJA50"/>
      <c r="JJB50"/>
      <c r="JJC50"/>
      <c r="JJD50"/>
      <c r="JJE50"/>
      <c r="JJF50"/>
      <c r="JJG50"/>
      <c r="JJH50"/>
      <c r="JJI50"/>
      <c r="JJJ50"/>
      <c r="JJK50"/>
      <c r="JJL50"/>
      <c r="JJM50"/>
      <c r="JJN50"/>
      <c r="JJO50"/>
      <c r="JJP50"/>
      <c r="JJQ50"/>
      <c r="JJR50"/>
      <c r="JJS50"/>
      <c r="JJT50"/>
      <c r="JJU50"/>
      <c r="JJV50"/>
      <c r="JJW50"/>
      <c r="JJX50"/>
      <c r="JJY50"/>
      <c r="JJZ50"/>
      <c r="JKA50"/>
      <c r="JKB50"/>
      <c r="JKC50"/>
      <c r="JKD50"/>
      <c r="JKE50"/>
      <c r="JKF50"/>
      <c r="JKG50"/>
      <c r="JKH50"/>
      <c r="JKI50"/>
      <c r="JKJ50"/>
      <c r="JKK50"/>
      <c r="JKL50"/>
      <c r="JKM50"/>
      <c r="JKN50"/>
      <c r="JKO50"/>
      <c r="JKP50"/>
      <c r="JKQ50"/>
      <c r="JKR50"/>
      <c r="JKS50"/>
      <c r="JKT50"/>
      <c r="JKU50"/>
      <c r="JKV50"/>
      <c r="JKW50"/>
      <c r="JKX50"/>
      <c r="JKY50"/>
      <c r="JKZ50"/>
      <c r="JLA50"/>
      <c r="JLB50"/>
      <c r="JLC50"/>
      <c r="JLD50"/>
      <c r="JLE50"/>
      <c r="JLF50"/>
      <c r="JLG50"/>
      <c r="JLH50"/>
      <c r="JLI50"/>
      <c r="JLJ50"/>
      <c r="JLK50"/>
      <c r="JLL50"/>
      <c r="JLM50"/>
      <c r="JLN50"/>
      <c r="JLO50"/>
      <c r="JLP50"/>
      <c r="JLQ50"/>
      <c r="JLR50"/>
      <c r="JLS50"/>
      <c r="JLT50"/>
      <c r="JLU50"/>
      <c r="JLV50"/>
      <c r="JLW50"/>
      <c r="JLX50"/>
      <c r="JLY50"/>
      <c r="JLZ50"/>
      <c r="JMA50"/>
      <c r="JMB50"/>
      <c r="JMC50"/>
      <c r="JMD50"/>
      <c r="JME50"/>
      <c r="JMF50"/>
      <c r="JMG50"/>
      <c r="JMH50"/>
      <c r="JMI50"/>
      <c r="JMJ50"/>
      <c r="JMK50"/>
      <c r="JML50"/>
      <c r="JMM50"/>
      <c r="JMN50"/>
      <c r="JMO50"/>
      <c r="JMP50"/>
      <c r="JMQ50"/>
      <c r="JMR50"/>
      <c r="JMS50"/>
      <c r="JMT50"/>
      <c r="JMU50"/>
      <c r="JMV50"/>
      <c r="JMW50"/>
      <c r="JMX50"/>
      <c r="JMY50"/>
      <c r="JMZ50"/>
      <c r="JNA50"/>
      <c r="JNB50"/>
      <c r="JNC50"/>
      <c r="JND50"/>
      <c r="JNE50"/>
      <c r="JNF50"/>
      <c r="JNG50"/>
      <c r="JNH50"/>
      <c r="JNI50"/>
      <c r="JNJ50"/>
      <c r="JNK50"/>
      <c r="JNL50"/>
      <c r="JNM50"/>
      <c r="JNN50"/>
      <c r="JNO50"/>
      <c r="JNP50"/>
      <c r="JNQ50"/>
      <c r="JNR50"/>
      <c r="JNS50"/>
      <c r="JNT50"/>
      <c r="JNU50"/>
      <c r="JNV50"/>
      <c r="JNW50"/>
      <c r="JNX50"/>
      <c r="JNY50"/>
      <c r="JNZ50"/>
      <c r="JOA50"/>
      <c r="JOB50"/>
      <c r="JOC50"/>
      <c r="JOD50"/>
      <c r="JOE50"/>
      <c r="JOF50"/>
      <c r="JOG50"/>
      <c r="JOH50"/>
      <c r="JOI50"/>
      <c r="JOJ50"/>
      <c r="JOK50"/>
      <c r="JOL50"/>
      <c r="JOM50"/>
      <c r="JON50"/>
      <c r="JOO50"/>
      <c r="JOP50"/>
      <c r="JOQ50"/>
      <c r="JOR50"/>
      <c r="JOS50"/>
      <c r="JOT50"/>
      <c r="JOU50"/>
      <c r="JOV50"/>
      <c r="JOW50"/>
      <c r="JOX50"/>
      <c r="JOY50"/>
      <c r="JOZ50"/>
      <c r="JPA50"/>
      <c r="JPB50"/>
      <c r="JPC50"/>
      <c r="JPD50"/>
      <c r="JPE50"/>
      <c r="JPF50"/>
      <c r="JPG50"/>
      <c r="JPH50"/>
      <c r="JPI50"/>
      <c r="JPJ50"/>
      <c r="JPK50"/>
      <c r="JPL50"/>
      <c r="JPM50"/>
      <c r="JPN50"/>
      <c r="JPO50"/>
      <c r="JPP50"/>
      <c r="JPQ50"/>
      <c r="JPR50"/>
      <c r="JPS50"/>
      <c r="JPT50"/>
      <c r="JPU50"/>
      <c r="JPV50"/>
      <c r="JPW50"/>
      <c r="JPX50"/>
      <c r="JPY50"/>
      <c r="JPZ50"/>
      <c r="JQA50"/>
      <c r="JQB50"/>
      <c r="JQC50"/>
      <c r="JQD50"/>
      <c r="JQE50"/>
      <c r="JQF50"/>
      <c r="JQG50"/>
      <c r="JQH50"/>
      <c r="JQI50"/>
      <c r="JQJ50"/>
      <c r="JQK50"/>
      <c r="JQL50"/>
      <c r="JQM50"/>
      <c r="JQN50"/>
      <c r="JQO50"/>
      <c r="JQP50"/>
      <c r="JQQ50"/>
      <c r="JQR50"/>
      <c r="JQS50"/>
      <c r="JQT50"/>
      <c r="JQU50"/>
      <c r="JQV50"/>
      <c r="JQW50"/>
      <c r="JQX50"/>
      <c r="JQY50"/>
      <c r="JQZ50"/>
      <c r="JRA50"/>
      <c r="JRB50"/>
      <c r="JRC50"/>
      <c r="JRD50"/>
      <c r="JRE50"/>
      <c r="JRF50"/>
      <c r="JRG50"/>
      <c r="JRH50"/>
      <c r="JRI50"/>
      <c r="JRJ50"/>
      <c r="JRK50"/>
      <c r="JRL50"/>
      <c r="JRM50"/>
      <c r="JRN50"/>
      <c r="JRO50"/>
      <c r="JRP50"/>
      <c r="JRQ50"/>
      <c r="JRR50"/>
      <c r="JRS50"/>
      <c r="JRT50"/>
      <c r="JRU50"/>
      <c r="JRV50"/>
      <c r="JRW50"/>
      <c r="JRX50"/>
      <c r="JRY50"/>
      <c r="JRZ50"/>
      <c r="JSA50"/>
      <c r="JSB50"/>
      <c r="JSC50"/>
      <c r="JSD50"/>
      <c r="JSE50"/>
      <c r="JSF50"/>
      <c r="JSG50"/>
      <c r="JSH50"/>
      <c r="JSI50"/>
      <c r="JSJ50"/>
      <c r="JSK50"/>
      <c r="JSL50"/>
      <c r="JSM50"/>
      <c r="JSN50"/>
      <c r="JSO50"/>
      <c r="JSP50"/>
      <c r="JSQ50"/>
      <c r="JSR50"/>
      <c r="JSS50"/>
      <c r="JST50"/>
      <c r="JSU50"/>
      <c r="JSV50"/>
      <c r="JSW50"/>
      <c r="JSX50"/>
      <c r="JSY50"/>
      <c r="JSZ50"/>
      <c r="JTA50"/>
      <c r="JTB50"/>
      <c r="JTC50"/>
      <c r="JTD50"/>
      <c r="JTE50"/>
      <c r="JTF50"/>
      <c r="JTG50"/>
      <c r="JTH50"/>
      <c r="JTI50"/>
      <c r="JTJ50"/>
      <c r="JTK50"/>
      <c r="JTL50"/>
      <c r="JTM50"/>
      <c r="JTN50"/>
      <c r="JTO50"/>
      <c r="JTP50"/>
      <c r="JTQ50"/>
      <c r="JTR50"/>
      <c r="JTS50"/>
      <c r="JTT50"/>
      <c r="JTU50"/>
      <c r="JTV50"/>
      <c r="JTW50"/>
      <c r="JTX50"/>
      <c r="JTY50"/>
      <c r="JTZ50"/>
      <c r="JUA50"/>
      <c r="JUB50"/>
      <c r="JUC50"/>
      <c r="JUD50"/>
      <c r="JUE50"/>
      <c r="JUF50"/>
      <c r="JUG50"/>
      <c r="JUH50"/>
      <c r="JUI50"/>
      <c r="JUJ50"/>
      <c r="JUK50"/>
      <c r="JUL50"/>
      <c r="JUM50"/>
      <c r="JUN50"/>
      <c r="JUO50"/>
      <c r="JUP50"/>
      <c r="JUQ50"/>
      <c r="JUR50"/>
      <c r="JUS50"/>
      <c r="JUT50"/>
      <c r="JUU50"/>
      <c r="JUV50"/>
      <c r="JUW50"/>
      <c r="JUX50"/>
      <c r="JUY50"/>
      <c r="JUZ50"/>
      <c r="JVA50"/>
      <c r="JVB50"/>
      <c r="JVC50"/>
      <c r="JVD50"/>
      <c r="JVE50"/>
      <c r="JVF50"/>
      <c r="JVG50"/>
      <c r="JVH50"/>
      <c r="JVI50"/>
      <c r="JVJ50"/>
      <c r="JVK50"/>
      <c r="JVL50"/>
      <c r="JVM50"/>
      <c r="JVN50"/>
      <c r="JVO50"/>
      <c r="JVP50"/>
      <c r="JVQ50"/>
      <c r="JVR50"/>
      <c r="JVS50"/>
      <c r="JVT50"/>
      <c r="JVU50"/>
      <c r="JVV50"/>
      <c r="JVW50"/>
      <c r="JVX50"/>
      <c r="JVY50"/>
      <c r="JVZ50"/>
      <c r="JWA50"/>
      <c r="JWB50"/>
      <c r="JWC50"/>
      <c r="JWD50"/>
      <c r="JWE50"/>
      <c r="JWF50"/>
      <c r="JWG50"/>
      <c r="JWH50"/>
      <c r="JWI50"/>
      <c r="JWJ50"/>
      <c r="JWK50"/>
      <c r="JWL50"/>
      <c r="JWM50"/>
      <c r="JWN50"/>
      <c r="JWO50"/>
      <c r="JWP50"/>
      <c r="JWQ50"/>
      <c r="JWR50"/>
      <c r="JWS50"/>
      <c r="JWT50"/>
      <c r="JWU50"/>
      <c r="JWV50"/>
      <c r="JWW50"/>
      <c r="JWX50"/>
      <c r="JWY50"/>
      <c r="JWZ50"/>
      <c r="JXA50"/>
      <c r="JXB50"/>
      <c r="JXC50"/>
      <c r="JXD50"/>
      <c r="JXE50"/>
      <c r="JXF50"/>
      <c r="JXG50"/>
      <c r="JXH50"/>
      <c r="JXI50"/>
      <c r="JXJ50"/>
      <c r="JXK50"/>
      <c r="JXL50"/>
      <c r="JXM50"/>
      <c r="JXN50"/>
      <c r="JXO50"/>
      <c r="JXP50"/>
      <c r="JXQ50"/>
      <c r="JXR50"/>
      <c r="JXS50"/>
      <c r="JXT50"/>
      <c r="JXU50"/>
      <c r="JXV50"/>
      <c r="JXW50"/>
      <c r="JXX50"/>
      <c r="JXY50"/>
      <c r="JXZ50"/>
      <c r="JYA50"/>
      <c r="JYB50"/>
      <c r="JYC50"/>
      <c r="JYD50"/>
      <c r="JYE50"/>
      <c r="JYF50"/>
      <c r="JYG50"/>
      <c r="JYH50"/>
      <c r="JYI50"/>
      <c r="JYJ50"/>
      <c r="JYK50"/>
      <c r="JYL50"/>
      <c r="JYM50"/>
      <c r="JYN50"/>
      <c r="JYO50"/>
      <c r="JYP50"/>
      <c r="JYQ50"/>
      <c r="JYR50"/>
      <c r="JYS50"/>
      <c r="JYT50"/>
      <c r="JYU50"/>
      <c r="JYV50"/>
      <c r="JYW50"/>
      <c r="JYX50"/>
      <c r="JYY50"/>
      <c r="JYZ50"/>
      <c r="JZA50"/>
      <c r="JZB50"/>
      <c r="JZC50"/>
      <c r="JZD50"/>
      <c r="JZE50"/>
      <c r="JZF50"/>
      <c r="JZG50"/>
      <c r="JZH50"/>
      <c r="JZI50"/>
      <c r="JZJ50"/>
      <c r="JZK50"/>
      <c r="JZL50"/>
      <c r="JZM50"/>
      <c r="JZN50"/>
      <c r="JZO50"/>
      <c r="JZP50"/>
      <c r="JZQ50"/>
      <c r="JZR50"/>
      <c r="JZS50"/>
      <c r="JZT50"/>
      <c r="JZU50"/>
      <c r="JZV50"/>
      <c r="JZW50"/>
      <c r="JZX50"/>
      <c r="JZY50"/>
      <c r="JZZ50"/>
      <c r="KAA50"/>
      <c r="KAB50"/>
      <c r="KAC50"/>
      <c r="KAD50"/>
      <c r="KAE50"/>
      <c r="KAF50"/>
      <c r="KAG50"/>
      <c r="KAH50"/>
      <c r="KAI50"/>
      <c r="KAJ50"/>
      <c r="KAK50"/>
      <c r="KAL50"/>
      <c r="KAM50"/>
      <c r="KAN50"/>
      <c r="KAO50"/>
      <c r="KAP50"/>
      <c r="KAQ50"/>
      <c r="KAR50"/>
      <c r="KAS50"/>
      <c r="KAT50"/>
      <c r="KAU50"/>
      <c r="KAV50"/>
      <c r="KAW50"/>
      <c r="KAX50"/>
      <c r="KAY50"/>
      <c r="KAZ50"/>
      <c r="KBA50"/>
      <c r="KBB50"/>
      <c r="KBC50"/>
      <c r="KBD50"/>
      <c r="KBE50"/>
      <c r="KBF50"/>
      <c r="KBG50"/>
      <c r="KBH50"/>
      <c r="KBI50"/>
      <c r="KBJ50"/>
      <c r="KBK50"/>
      <c r="KBL50"/>
      <c r="KBM50"/>
      <c r="KBN50"/>
      <c r="KBO50"/>
      <c r="KBP50"/>
      <c r="KBQ50"/>
      <c r="KBR50"/>
      <c r="KBS50"/>
      <c r="KBT50"/>
      <c r="KBU50"/>
      <c r="KBV50"/>
      <c r="KBW50"/>
      <c r="KBX50"/>
      <c r="KBY50"/>
      <c r="KBZ50"/>
      <c r="KCA50"/>
      <c r="KCB50"/>
      <c r="KCC50"/>
      <c r="KCD50"/>
      <c r="KCE50"/>
      <c r="KCF50"/>
      <c r="KCG50"/>
      <c r="KCH50"/>
      <c r="KCI50"/>
      <c r="KCJ50"/>
      <c r="KCK50"/>
      <c r="KCL50"/>
      <c r="KCM50"/>
      <c r="KCN50"/>
      <c r="KCO50"/>
      <c r="KCP50"/>
      <c r="KCQ50"/>
      <c r="KCR50"/>
      <c r="KCS50"/>
      <c r="KCT50"/>
      <c r="KCU50"/>
      <c r="KCV50"/>
      <c r="KCW50"/>
      <c r="KCX50"/>
      <c r="KCY50"/>
      <c r="KCZ50"/>
      <c r="KDA50"/>
      <c r="KDB50"/>
      <c r="KDC50"/>
      <c r="KDD50"/>
      <c r="KDE50"/>
      <c r="KDF50"/>
      <c r="KDG50"/>
      <c r="KDH50"/>
      <c r="KDI50"/>
      <c r="KDJ50"/>
      <c r="KDK50"/>
      <c r="KDL50"/>
      <c r="KDM50"/>
      <c r="KDN50"/>
      <c r="KDO50"/>
      <c r="KDP50"/>
      <c r="KDQ50"/>
      <c r="KDR50"/>
      <c r="KDS50"/>
      <c r="KDT50"/>
      <c r="KDU50"/>
      <c r="KDV50"/>
      <c r="KDW50"/>
      <c r="KDX50"/>
      <c r="KDY50"/>
      <c r="KDZ50"/>
      <c r="KEA50"/>
      <c r="KEB50"/>
      <c r="KEC50"/>
      <c r="KED50"/>
      <c r="KEE50"/>
      <c r="KEF50"/>
      <c r="KEG50"/>
      <c r="KEH50"/>
      <c r="KEI50"/>
      <c r="KEJ50"/>
      <c r="KEK50"/>
      <c r="KEL50"/>
      <c r="KEM50"/>
      <c r="KEN50"/>
      <c r="KEO50"/>
      <c r="KEP50"/>
      <c r="KEQ50"/>
      <c r="KER50"/>
      <c r="KES50"/>
      <c r="KET50"/>
      <c r="KEU50"/>
      <c r="KEV50"/>
      <c r="KEW50"/>
      <c r="KEX50"/>
      <c r="KEY50"/>
      <c r="KEZ50"/>
      <c r="KFA50"/>
      <c r="KFB50"/>
      <c r="KFC50"/>
      <c r="KFD50"/>
      <c r="KFE50"/>
      <c r="KFF50"/>
      <c r="KFG50"/>
      <c r="KFH50"/>
      <c r="KFI50"/>
      <c r="KFJ50"/>
      <c r="KFK50"/>
      <c r="KFL50"/>
      <c r="KFM50"/>
      <c r="KFN50"/>
      <c r="KFO50"/>
      <c r="KFP50"/>
      <c r="KFQ50"/>
      <c r="KFR50"/>
      <c r="KFS50"/>
      <c r="KFT50"/>
      <c r="KFU50"/>
      <c r="KFV50"/>
      <c r="KFW50"/>
      <c r="KFX50"/>
      <c r="KFY50"/>
      <c r="KFZ50"/>
      <c r="KGA50"/>
      <c r="KGB50"/>
      <c r="KGC50"/>
      <c r="KGD50"/>
      <c r="KGE50"/>
      <c r="KGF50"/>
      <c r="KGG50"/>
      <c r="KGH50"/>
      <c r="KGI50"/>
      <c r="KGJ50"/>
      <c r="KGK50"/>
      <c r="KGL50"/>
      <c r="KGM50"/>
      <c r="KGN50"/>
      <c r="KGO50"/>
      <c r="KGP50"/>
      <c r="KGQ50"/>
      <c r="KGR50"/>
      <c r="KGS50"/>
      <c r="KGT50"/>
      <c r="KGU50"/>
      <c r="KGV50"/>
      <c r="KGW50"/>
      <c r="KGX50"/>
      <c r="KGY50"/>
      <c r="KGZ50"/>
      <c r="KHA50"/>
      <c r="KHB50"/>
      <c r="KHC50"/>
      <c r="KHD50"/>
      <c r="KHE50"/>
      <c r="KHF50"/>
      <c r="KHG50"/>
      <c r="KHH50"/>
      <c r="KHI50"/>
      <c r="KHJ50"/>
      <c r="KHK50"/>
      <c r="KHL50"/>
      <c r="KHM50"/>
      <c r="KHN50"/>
      <c r="KHO50"/>
      <c r="KHP50"/>
      <c r="KHQ50"/>
      <c r="KHR50"/>
      <c r="KHS50"/>
      <c r="KHT50"/>
      <c r="KHU50"/>
      <c r="KHV50"/>
      <c r="KHW50"/>
      <c r="KHX50"/>
      <c r="KHY50"/>
      <c r="KHZ50"/>
      <c r="KIA50"/>
      <c r="KIB50"/>
      <c r="KIC50"/>
      <c r="KID50"/>
      <c r="KIE50"/>
      <c r="KIF50"/>
      <c r="KIG50"/>
      <c r="KIH50"/>
      <c r="KII50"/>
      <c r="KIJ50"/>
      <c r="KIK50"/>
      <c r="KIL50"/>
      <c r="KIM50"/>
      <c r="KIN50"/>
      <c r="KIO50"/>
      <c r="KIP50"/>
      <c r="KIQ50"/>
      <c r="KIR50"/>
      <c r="KIS50"/>
      <c r="KIT50"/>
      <c r="KIU50"/>
      <c r="KIV50"/>
      <c r="KIW50"/>
      <c r="KIX50"/>
      <c r="KIY50"/>
      <c r="KIZ50"/>
      <c r="KJA50"/>
      <c r="KJB50"/>
      <c r="KJC50"/>
      <c r="KJD50"/>
      <c r="KJE50"/>
      <c r="KJF50"/>
      <c r="KJG50"/>
      <c r="KJH50"/>
      <c r="KJI50"/>
      <c r="KJJ50"/>
      <c r="KJK50"/>
      <c r="KJL50"/>
      <c r="KJM50"/>
      <c r="KJN50"/>
      <c r="KJO50"/>
      <c r="KJP50"/>
      <c r="KJQ50"/>
      <c r="KJR50"/>
      <c r="KJS50"/>
      <c r="KJT50"/>
      <c r="KJU50"/>
      <c r="KJV50"/>
      <c r="KJW50"/>
      <c r="KJX50"/>
      <c r="KJY50"/>
      <c r="KJZ50"/>
      <c r="KKA50"/>
      <c r="KKB50"/>
      <c r="KKC50"/>
      <c r="KKD50"/>
      <c r="KKE50"/>
      <c r="KKF50"/>
      <c r="KKG50"/>
      <c r="KKH50"/>
      <c r="KKI50"/>
      <c r="KKJ50"/>
      <c r="KKK50"/>
      <c r="KKL50"/>
      <c r="KKM50"/>
      <c r="KKN50"/>
      <c r="KKO50"/>
      <c r="KKP50"/>
      <c r="KKQ50"/>
      <c r="KKR50"/>
      <c r="KKS50"/>
      <c r="KKT50"/>
      <c r="KKU50"/>
      <c r="KKV50"/>
      <c r="KKW50"/>
      <c r="KKX50"/>
      <c r="KKY50"/>
      <c r="KKZ50"/>
      <c r="KLA50"/>
      <c r="KLB50"/>
      <c r="KLC50"/>
      <c r="KLD50"/>
      <c r="KLE50"/>
      <c r="KLF50"/>
      <c r="KLG50"/>
      <c r="KLH50"/>
      <c r="KLI50"/>
      <c r="KLJ50"/>
      <c r="KLK50"/>
      <c r="KLL50"/>
      <c r="KLM50"/>
      <c r="KLN50"/>
      <c r="KLO50"/>
      <c r="KLP50"/>
      <c r="KLQ50"/>
      <c r="KLR50"/>
      <c r="KLS50"/>
      <c r="KLT50"/>
      <c r="KLU50"/>
      <c r="KLV50"/>
      <c r="KLW50"/>
      <c r="KLX50"/>
      <c r="KLY50"/>
      <c r="KLZ50"/>
      <c r="KMA50"/>
      <c r="KMB50"/>
      <c r="KMC50"/>
      <c r="KMD50"/>
      <c r="KME50"/>
      <c r="KMF50"/>
      <c r="KMG50"/>
      <c r="KMH50"/>
      <c r="KMI50"/>
      <c r="KMJ50"/>
      <c r="KMK50"/>
      <c r="KML50"/>
      <c r="KMM50"/>
      <c r="KMN50"/>
      <c r="KMO50"/>
      <c r="KMP50"/>
      <c r="KMQ50"/>
      <c r="KMR50"/>
      <c r="KMS50"/>
      <c r="KMT50"/>
      <c r="KMU50"/>
      <c r="KMV50"/>
      <c r="KMW50"/>
      <c r="KMX50"/>
      <c r="KMY50"/>
      <c r="KMZ50"/>
      <c r="KNA50"/>
      <c r="KNB50"/>
      <c r="KNC50"/>
      <c r="KND50"/>
      <c r="KNE50"/>
      <c r="KNF50"/>
      <c r="KNG50"/>
      <c r="KNH50"/>
      <c r="KNI50"/>
      <c r="KNJ50"/>
      <c r="KNK50"/>
      <c r="KNL50"/>
      <c r="KNM50"/>
      <c r="KNN50"/>
      <c r="KNO50"/>
      <c r="KNP50"/>
      <c r="KNQ50"/>
      <c r="KNR50"/>
      <c r="KNS50"/>
      <c r="KNT50"/>
      <c r="KNU50"/>
      <c r="KNV50"/>
      <c r="KNW50"/>
      <c r="KNX50"/>
      <c r="KNY50"/>
      <c r="KNZ50"/>
      <c r="KOA50"/>
      <c r="KOB50"/>
      <c r="KOC50"/>
      <c r="KOD50"/>
      <c r="KOE50"/>
      <c r="KOF50"/>
      <c r="KOG50"/>
      <c r="KOH50"/>
      <c r="KOI50"/>
      <c r="KOJ50"/>
      <c r="KOK50"/>
      <c r="KOL50"/>
      <c r="KOM50"/>
      <c r="KON50"/>
      <c r="KOO50"/>
      <c r="KOP50"/>
      <c r="KOQ50"/>
      <c r="KOR50"/>
      <c r="KOS50"/>
      <c r="KOT50"/>
      <c r="KOU50"/>
      <c r="KOV50"/>
      <c r="KOW50"/>
      <c r="KOX50"/>
      <c r="KOY50"/>
      <c r="KOZ50"/>
      <c r="KPA50"/>
      <c r="KPB50"/>
      <c r="KPC50"/>
      <c r="KPD50"/>
      <c r="KPE50"/>
      <c r="KPF50"/>
      <c r="KPG50"/>
      <c r="KPH50"/>
      <c r="KPI50"/>
      <c r="KPJ50"/>
      <c r="KPK50"/>
      <c r="KPL50"/>
      <c r="KPM50"/>
      <c r="KPN50"/>
      <c r="KPO50"/>
      <c r="KPP50"/>
      <c r="KPQ50"/>
      <c r="KPR50"/>
      <c r="KPS50"/>
      <c r="KPT50"/>
      <c r="KPU50"/>
      <c r="KPV50"/>
      <c r="KPW50"/>
      <c r="KPX50"/>
      <c r="KPY50"/>
      <c r="KPZ50"/>
      <c r="KQA50"/>
      <c r="KQB50"/>
      <c r="KQC50"/>
      <c r="KQD50"/>
      <c r="KQE50"/>
      <c r="KQF50"/>
      <c r="KQG50"/>
      <c r="KQH50"/>
      <c r="KQI50"/>
      <c r="KQJ50"/>
      <c r="KQK50"/>
      <c r="KQL50"/>
      <c r="KQM50"/>
      <c r="KQN50"/>
      <c r="KQO50"/>
      <c r="KQP50"/>
      <c r="KQQ50"/>
      <c r="KQR50"/>
      <c r="KQS50"/>
      <c r="KQT50"/>
      <c r="KQU50"/>
      <c r="KQV50"/>
      <c r="KQW50"/>
      <c r="KQX50"/>
      <c r="KQY50"/>
      <c r="KQZ50"/>
      <c r="KRA50"/>
      <c r="KRB50"/>
      <c r="KRC50"/>
      <c r="KRD50"/>
      <c r="KRE50"/>
      <c r="KRF50"/>
      <c r="KRG50"/>
      <c r="KRH50"/>
      <c r="KRI50"/>
      <c r="KRJ50"/>
      <c r="KRK50"/>
      <c r="KRL50"/>
      <c r="KRM50"/>
      <c r="KRN50"/>
      <c r="KRO50"/>
      <c r="KRP50"/>
      <c r="KRQ50"/>
      <c r="KRR50"/>
      <c r="KRS50"/>
      <c r="KRT50"/>
      <c r="KRU50"/>
      <c r="KRV50"/>
      <c r="KRW50"/>
      <c r="KRX50"/>
      <c r="KRY50"/>
      <c r="KRZ50"/>
      <c r="KSA50"/>
      <c r="KSB50"/>
      <c r="KSC50"/>
      <c r="KSD50"/>
      <c r="KSE50"/>
      <c r="KSF50"/>
      <c r="KSG50"/>
      <c r="KSH50"/>
      <c r="KSI50"/>
      <c r="KSJ50"/>
      <c r="KSK50"/>
      <c r="KSL50"/>
      <c r="KSM50"/>
      <c r="KSN50"/>
      <c r="KSO50"/>
      <c r="KSP50"/>
      <c r="KSQ50"/>
      <c r="KSR50"/>
      <c r="KSS50"/>
      <c r="KST50"/>
      <c r="KSU50"/>
      <c r="KSV50"/>
      <c r="KSW50"/>
      <c r="KSX50"/>
      <c r="KSY50"/>
      <c r="KSZ50"/>
      <c r="KTA50"/>
      <c r="KTB50"/>
      <c r="KTC50"/>
      <c r="KTD50"/>
      <c r="KTE50"/>
      <c r="KTF50"/>
      <c r="KTG50"/>
      <c r="KTH50"/>
      <c r="KTI50"/>
      <c r="KTJ50"/>
      <c r="KTK50"/>
      <c r="KTL50"/>
      <c r="KTM50"/>
      <c r="KTN50"/>
      <c r="KTO50"/>
      <c r="KTP50"/>
      <c r="KTQ50"/>
      <c r="KTR50"/>
      <c r="KTS50"/>
      <c r="KTT50"/>
      <c r="KTU50"/>
      <c r="KTV50"/>
      <c r="KTW50"/>
      <c r="KTX50"/>
      <c r="KTY50"/>
      <c r="KTZ50"/>
      <c r="KUA50"/>
      <c r="KUB50"/>
      <c r="KUC50"/>
      <c r="KUD50"/>
      <c r="KUE50"/>
      <c r="KUF50"/>
      <c r="KUG50"/>
      <c r="KUH50"/>
      <c r="KUI50"/>
      <c r="KUJ50"/>
      <c r="KUK50"/>
      <c r="KUL50"/>
      <c r="KUM50"/>
      <c r="KUN50"/>
      <c r="KUO50"/>
      <c r="KUP50"/>
      <c r="KUQ50"/>
      <c r="KUR50"/>
      <c r="KUS50"/>
      <c r="KUT50"/>
      <c r="KUU50"/>
      <c r="KUV50"/>
      <c r="KUW50"/>
      <c r="KUX50"/>
      <c r="KUY50"/>
      <c r="KUZ50"/>
      <c r="KVA50"/>
      <c r="KVB50"/>
      <c r="KVC50"/>
      <c r="KVD50"/>
      <c r="KVE50"/>
      <c r="KVF50"/>
      <c r="KVG50"/>
      <c r="KVH50"/>
      <c r="KVI50"/>
      <c r="KVJ50"/>
      <c r="KVK50"/>
      <c r="KVL50"/>
      <c r="KVM50"/>
      <c r="KVN50"/>
      <c r="KVO50"/>
      <c r="KVP50"/>
      <c r="KVQ50"/>
      <c r="KVR50"/>
      <c r="KVS50"/>
      <c r="KVT50"/>
      <c r="KVU50"/>
      <c r="KVV50"/>
      <c r="KVW50"/>
      <c r="KVX50"/>
      <c r="KVY50"/>
      <c r="KVZ50"/>
      <c r="KWA50"/>
      <c r="KWB50"/>
      <c r="KWC50"/>
      <c r="KWD50"/>
      <c r="KWE50"/>
      <c r="KWF50"/>
      <c r="KWG50"/>
      <c r="KWH50"/>
      <c r="KWI50"/>
      <c r="KWJ50"/>
      <c r="KWK50"/>
      <c r="KWL50"/>
      <c r="KWM50"/>
      <c r="KWN50"/>
      <c r="KWO50"/>
      <c r="KWP50"/>
      <c r="KWQ50"/>
      <c r="KWR50"/>
      <c r="KWS50"/>
      <c r="KWT50"/>
      <c r="KWU50"/>
      <c r="KWV50"/>
      <c r="KWW50"/>
      <c r="KWX50"/>
      <c r="KWY50"/>
      <c r="KWZ50"/>
      <c r="KXA50"/>
      <c r="KXB50"/>
      <c r="KXC50"/>
      <c r="KXD50"/>
      <c r="KXE50"/>
      <c r="KXF50"/>
      <c r="KXG50"/>
      <c r="KXH50"/>
      <c r="KXI50"/>
      <c r="KXJ50"/>
      <c r="KXK50"/>
      <c r="KXL50"/>
      <c r="KXM50"/>
      <c r="KXN50"/>
      <c r="KXO50"/>
      <c r="KXP50"/>
      <c r="KXQ50"/>
      <c r="KXR50"/>
      <c r="KXS50"/>
      <c r="KXT50"/>
      <c r="KXU50"/>
      <c r="KXV50"/>
      <c r="KXW50"/>
      <c r="KXX50"/>
      <c r="KXY50"/>
      <c r="KXZ50"/>
      <c r="KYA50"/>
      <c r="KYB50"/>
      <c r="KYC50"/>
      <c r="KYD50"/>
      <c r="KYE50"/>
      <c r="KYF50"/>
      <c r="KYG50"/>
      <c r="KYH50"/>
      <c r="KYI50"/>
      <c r="KYJ50"/>
      <c r="KYK50"/>
      <c r="KYL50"/>
      <c r="KYM50"/>
      <c r="KYN50"/>
      <c r="KYO50"/>
      <c r="KYP50"/>
      <c r="KYQ50"/>
      <c r="KYR50"/>
      <c r="KYS50"/>
      <c r="KYT50"/>
      <c r="KYU50"/>
      <c r="KYV50"/>
      <c r="KYW50"/>
      <c r="KYX50"/>
      <c r="KYY50"/>
      <c r="KYZ50"/>
      <c r="KZA50"/>
      <c r="KZB50"/>
      <c r="KZC50"/>
      <c r="KZD50"/>
      <c r="KZE50"/>
      <c r="KZF50"/>
      <c r="KZG50"/>
      <c r="KZH50"/>
      <c r="KZI50"/>
      <c r="KZJ50"/>
      <c r="KZK50"/>
      <c r="KZL50"/>
      <c r="KZM50"/>
      <c r="KZN50"/>
      <c r="KZO50"/>
      <c r="KZP50"/>
      <c r="KZQ50"/>
      <c r="KZR50"/>
      <c r="KZS50"/>
      <c r="KZT50"/>
      <c r="KZU50"/>
      <c r="KZV50"/>
      <c r="KZW50"/>
      <c r="KZX50"/>
      <c r="KZY50"/>
      <c r="KZZ50"/>
      <c r="LAA50"/>
      <c r="LAB50"/>
      <c r="LAC50"/>
      <c r="LAD50"/>
      <c r="LAE50"/>
      <c r="LAF50"/>
      <c r="LAG50"/>
      <c r="LAH50"/>
      <c r="LAI50"/>
      <c r="LAJ50"/>
      <c r="LAK50"/>
      <c r="LAL50"/>
      <c r="LAM50"/>
      <c r="LAN50"/>
      <c r="LAO50"/>
      <c r="LAP50"/>
      <c r="LAQ50"/>
      <c r="LAR50"/>
      <c r="LAS50"/>
      <c r="LAT50"/>
      <c r="LAU50"/>
      <c r="LAV50"/>
      <c r="LAW50"/>
      <c r="LAX50"/>
      <c r="LAY50"/>
      <c r="LAZ50"/>
      <c r="LBA50"/>
      <c r="LBB50"/>
      <c r="LBC50"/>
      <c r="LBD50"/>
      <c r="LBE50"/>
      <c r="LBF50"/>
      <c r="LBG50"/>
      <c r="LBH50"/>
      <c r="LBI50"/>
      <c r="LBJ50"/>
      <c r="LBK50"/>
      <c r="LBL50"/>
      <c r="LBM50"/>
      <c r="LBN50"/>
      <c r="LBO50"/>
      <c r="LBP50"/>
      <c r="LBQ50"/>
      <c r="LBR50"/>
      <c r="LBS50"/>
      <c r="LBT50"/>
      <c r="LBU50"/>
      <c r="LBV50"/>
      <c r="LBW50"/>
      <c r="LBX50"/>
      <c r="LBY50"/>
      <c r="LBZ50"/>
      <c r="LCA50"/>
      <c r="LCB50"/>
      <c r="LCC50"/>
      <c r="LCD50"/>
      <c r="LCE50"/>
      <c r="LCF50"/>
      <c r="LCG50"/>
      <c r="LCH50"/>
      <c r="LCI50"/>
      <c r="LCJ50"/>
      <c r="LCK50"/>
      <c r="LCL50"/>
      <c r="LCM50"/>
      <c r="LCN50"/>
      <c r="LCO50"/>
      <c r="LCP50"/>
      <c r="LCQ50"/>
      <c r="LCR50"/>
      <c r="LCS50"/>
      <c r="LCT50"/>
      <c r="LCU50"/>
      <c r="LCV50"/>
      <c r="LCW50"/>
      <c r="LCX50"/>
      <c r="LCY50"/>
      <c r="LCZ50"/>
      <c r="LDA50"/>
      <c r="LDB50"/>
      <c r="LDC50"/>
      <c r="LDD50"/>
      <c r="LDE50"/>
      <c r="LDF50"/>
      <c r="LDG50"/>
      <c r="LDH50"/>
      <c r="LDI50"/>
      <c r="LDJ50"/>
      <c r="LDK50"/>
      <c r="LDL50"/>
      <c r="LDM50"/>
      <c r="LDN50"/>
      <c r="LDO50"/>
      <c r="LDP50"/>
      <c r="LDQ50"/>
      <c r="LDR50"/>
      <c r="LDS50"/>
      <c r="LDT50"/>
      <c r="LDU50"/>
      <c r="LDV50"/>
      <c r="LDW50"/>
      <c r="LDX50"/>
      <c r="LDY50"/>
      <c r="LDZ50"/>
      <c r="LEA50"/>
      <c r="LEB50"/>
      <c r="LEC50"/>
      <c r="LED50"/>
      <c r="LEE50"/>
      <c r="LEF50"/>
      <c r="LEG50"/>
      <c r="LEH50"/>
      <c r="LEI50"/>
      <c r="LEJ50"/>
      <c r="LEK50"/>
      <c r="LEL50"/>
      <c r="LEM50"/>
      <c r="LEN50"/>
      <c r="LEO50"/>
      <c r="LEP50"/>
      <c r="LEQ50"/>
      <c r="LER50"/>
      <c r="LES50"/>
      <c r="LET50"/>
      <c r="LEU50"/>
      <c r="LEV50"/>
      <c r="LEW50"/>
      <c r="LEX50"/>
      <c r="LEY50"/>
      <c r="LEZ50"/>
      <c r="LFA50"/>
      <c r="LFB50"/>
      <c r="LFC50"/>
      <c r="LFD50"/>
      <c r="LFE50"/>
      <c r="LFF50"/>
      <c r="LFG50"/>
      <c r="LFH50"/>
      <c r="LFI50"/>
      <c r="LFJ50"/>
      <c r="LFK50"/>
      <c r="LFL50"/>
      <c r="LFM50"/>
      <c r="LFN50"/>
      <c r="LFO50"/>
      <c r="LFP50"/>
      <c r="LFQ50"/>
      <c r="LFR50"/>
      <c r="LFS50"/>
      <c r="LFT50"/>
      <c r="LFU50"/>
      <c r="LFV50"/>
      <c r="LFW50"/>
      <c r="LFX50"/>
      <c r="LFY50"/>
      <c r="LFZ50"/>
      <c r="LGA50"/>
      <c r="LGB50"/>
      <c r="LGC50"/>
      <c r="LGD50"/>
      <c r="LGE50"/>
      <c r="LGF50"/>
      <c r="LGG50"/>
      <c r="LGH50"/>
      <c r="LGI50"/>
      <c r="LGJ50"/>
      <c r="LGK50"/>
      <c r="LGL50"/>
      <c r="LGM50"/>
      <c r="LGN50"/>
      <c r="LGO50"/>
      <c r="LGP50"/>
      <c r="LGQ50"/>
      <c r="LGR50"/>
      <c r="LGS50"/>
      <c r="LGT50"/>
      <c r="LGU50"/>
      <c r="LGV50"/>
      <c r="LGW50"/>
      <c r="LGX50"/>
      <c r="LGY50"/>
      <c r="LGZ50"/>
      <c r="LHA50"/>
      <c r="LHB50"/>
      <c r="LHC50"/>
      <c r="LHD50"/>
      <c r="LHE50"/>
      <c r="LHF50"/>
      <c r="LHG50"/>
      <c r="LHH50"/>
      <c r="LHI50"/>
      <c r="LHJ50"/>
      <c r="LHK50"/>
      <c r="LHL50"/>
      <c r="LHM50"/>
      <c r="LHN50"/>
      <c r="LHO50"/>
      <c r="LHP50"/>
      <c r="LHQ50"/>
      <c r="LHR50"/>
      <c r="LHS50"/>
      <c r="LHT50"/>
      <c r="LHU50"/>
      <c r="LHV50"/>
      <c r="LHW50"/>
      <c r="LHX50"/>
      <c r="LHY50"/>
      <c r="LHZ50"/>
      <c r="LIA50"/>
      <c r="LIB50"/>
      <c r="LIC50"/>
      <c r="LID50"/>
      <c r="LIE50"/>
      <c r="LIF50"/>
      <c r="LIG50"/>
      <c r="LIH50"/>
      <c r="LII50"/>
      <c r="LIJ50"/>
      <c r="LIK50"/>
      <c r="LIL50"/>
      <c r="LIM50"/>
      <c r="LIN50"/>
      <c r="LIO50"/>
      <c r="LIP50"/>
      <c r="LIQ50"/>
      <c r="LIR50"/>
      <c r="LIS50"/>
      <c r="LIT50"/>
      <c r="LIU50"/>
      <c r="LIV50"/>
      <c r="LIW50"/>
      <c r="LIX50"/>
      <c r="LIY50"/>
      <c r="LIZ50"/>
      <c r="LJA50"/>
      <c r="LJB50"/>
      <c r="LJC50"/>
      <c r="LJD50"/>
      <c r="LJE50"/>
      <c r="LJF50"/>
      <c r="LJG50"/>
      <c r="LJH50"/>
      <c r="LJI50"/>
      <c r="LJJ50"/>
      <c r="LJK50"/>
      <c r="LJL50"/>
      <c r="LJM50"/>
      <c r="LJN50"/>
      <c r="LJO50"/>
      <c r="LJP50"/>
      <c r="LJQ50"/>
      <c r="LJR50"/>
      <c r="LJS50"/>
      <c r="LJT50"/>
      <c r="LJU50"/>
      <c r="LJV50"/>
      <c r="LJW50"/>
      <c r="LJX50"/>
      <c r="LJY50"/>
      <c r="LJZ50"/>
      <c r="LKA50"/>
      <c r="LKB50"/>
      <c r="LKC50"/>
      <c r="LKD50"/>
      <c r="LKE50"/>
      <c r="LKF50"/>
      <c r="LKG50"/>
      <c r="LKH50"/>
      <c r="LKI50"/>
      <c r="LKJ50"/>
      <c r="LKK50"/>
      <c r="LKL50"/>
      <c r="LKM50"/>
      <c r="LKN50"/>
      <c r="LKO50"/>
      <c r="LKP50"/>
      <c r="LKQ50"/>
      <c r="LKR50"/>
      <c r="LKS50"/>
      <c r="LKT50"/>
      <c r="LKU50"/>
      <c r="LKV50"/>
      <c r="LKW50"/>
      <c r="LKX50"/>
      <c r="LKY50"/>
      <c r="LKZ50"/>
      <c r="LLA50"/>
      <c r="LLB50"/>
      <c r="LLC50"/>
      <c r="LLD50"/>
      <c r="LLE50"/>
      <c r="LLF50"/>
      <c r="LLG50"/>
      <c r="LLH50"/>
      <c r="LLI50"/>
      <c r="LLJ50"/>
      <c r="LLK50"/>
      <c r="LLL50"/>
      <c r="LLM50"/>
      <c r="LLN50"/>
      <c r="LLO50"/>
      <c r="LLP50"/>
      <c r="LLQ50"/>
      <c r="LLR50"/>
      <c r="LLS50"/>
      <c r="LLT50"/>
      <c r="LLU50"/>
      <c r="LLV50"/>
      <c r="LLW50"/>
      <c r="LLX50"/>
      <c r="LLY50"/>
      <c r="LLZ50"/>
      <c r="LMA50"/>
      <c r="LMB50"/>
      <c r="LMC50"/>
      <c r="LMD50"/>
      <c r="LME50"/>
      <c r="LMF50"/>
      <c r="LMG50"/>
      <c r="LMH50"/>
      <c r="LMI50"/>
      <c r="LMJ50"/>
      <c r="LMK50"/>
      <c r="LML50"/>
      <c r="LMM50"/>
      <c r="LMN50"/>
      <c r="LMO50"/>
      <c r="LMP50"/>
      <c r="LMQ50"/>
      <c r="LMR50"/>
      <c r="LMS50"/>
      <c r="LMT50"/>
      <c r="LMU50"/>
      <c r="LMV50"/>
      <c r="LMW50"/>
      <c r="LMX50"/>
      <c r="LMY50"/>
      <c r="LMZ50"/>
      <c r="LNA50"/>
      <c r="LNB50"/>
      <c r="LNC50"/>
      <c r="LND50"/>
      <c r="LNE50"/>
      <c r="LNF50"/>
      <c r="LNG50"/>
      <c r="LNH50"/>
      <c r="LNI50"/>
      <c r="LNJ50"/>
      <c r="LNK50"/>
      <c r="LNL50"/>
      <c r="LNM50"/>
      <c r="LNN50"/>
      <c r="LNO50"/>
      <c r="LNP50"/>
      <c r="LNQ50"/>
      <c r="LNR50"/>
      <c r="LNS50"/>
      <c r="LNT50"/>
      <c r="LNU50"/>
      <c r="LNV50"/>
      <c r="LNW50"/>
      <c r="LNX50"/>
      <c r="LNY50"/>
      <c r="LNZ50"/>
      <c r="LOA50"/>
      <c r="LOB50"/>
      <c r="LOC50"/>
      <c r="LOD50"/>
      <c r="LOE50"/>
      <c r="LOF50"/>
      <c r="LOG50"/>
      <c r="LOH50"/>
      <c r="LOI50"/>
      <c r="LOJ50"/>
      <c r="LOK50"/>
      <c r="LOL50"/>
      <c r="LOM50"/>
      <c r="LON50"/>
      <c r="LOO50"/>
      <c r="LOP50"/>
      <c r="LOQ50"/>
      <c r="LOR50"/>
      <c r="LOS50"/>
      <c r="LOT50"/>
      <c r="LOU50"/>
      <c r="LOV50"/>
      <c r="LOW50"/>
      <c r="LOX50"/>
      <c r="LOY50"/>
      <c r="LOZ50"/>
      <c r="LPA50"/>
      <c r="LPB50"/>
      <c r="LPC50"/>
      <c r="LPD50"/>
      <c r="LPE50"/>
      <c r="LPF50"/>
      <c r="LPG50"/>
      <c r="LPH50"/>
      <c r="LPI50"/>
      <c r="LPJ50"/>
      <c r="LPK50"/>
      <c r="LPL50"/>
      <c r="LPM50"/>
      <c r="LPN50"/>
      <c r="LPO50"/>
      <c r="LPP50"/>
      <c r="LPQ50"/>
      <c r="LPR50"/>
      <c r="LPS50"/>
      <c r="LPT50"/>
      <c r="LPU50"/>
      <c r="LPV50"/>
      <c r="LPW50"/>
      <c r="LPX50"/>
      <c r="LPY50"/>
      <c r="LPZ50"/>
      <c r="LQA50"/>
      <c r="LQB50"/>
      <c r="LQC50"/>
      <c r="LQD50"/>
      <c r="LQE50"/>
      <c r="LQF50"/>
      <c r="LQG50"/>
      <c r="LQH50"/>
      <c r="LQI50"/>
      <c r="LQJ50"/>
      <c r="LQK50"/>
      <c r="LQL50"/>
      <c r="LQM50"/>
      <c r="LQN50"/>
      <c r="LQO50"/>
      <c r="LQP50"/>
      <c r="LQQ50"/>
      <c r="LQR50"/>
      <c r="LQS50"/>
      <c r="LQT50"/>
      <c r="LQU50"/>
      <c r="LQV50"/>
      <c r="LQW50"/>
      <c r="LQX50"/>
      <c r="LQY50"/>
      <c r="LQZ50"/>
      <c r="LRA50"/>
      <c r="LRB50"/>
      <c r="LRC50"/>
      <c r="LRD50"/>
      <c r="LRE50"/>
      <c r="LRF50"/>
      <c r="LRG50"/>
      <c r="LRH50"/>
      <c r="LRI50"/>
      <c r="LRJ50"/>
      <c r="LRK50"/>
      <c r="LRL50"/>
      <c r="LRM50"/>
      <c r="LRN50"/>
      <c r="LRO50"/>
      <c r="LRP50"/>
      <c r="LRQ50"/>
      <c r="LRR50"/>
      <c r="LRS50"/>
      <c r="LRT50"/>
      <c r="LRU50"/>
      <c r="LRV50"/>
      <c r="LRW50"/>
      <c r="LRX50"/>
      <c r="LRY50"/>
      <c r="LRZ50"/>
      <c r="LSA50"/>
      <c r="LSB50"/>
      <c r="LSC50"/>
      <c r="LSD50"/>
      <c r="LSE50"/>
      <c r="LSF50"/>
      <c r="LSG50"/>
      <c r="LSH50"/>
      <c r="LSI50"/>
      <c r="LSJ50"/>
      <c r="LSK50"/>
      <c r="LSL50"/>
      <c r="LSM50"/>
      <c r="LSN50"/>
      <c r="LSO50"/>
      <c r="LSP50"/>
      <c r="LSQ50"/>
      <c r="LSR50"/>
      <c r="LSS50"/>
      <c r="LST50"/>
      <c r="LSU50"/>
      <c r="LSV50"/>
      <c r="LSW50"/>
      <c r="LSX50"/>
      <c r="LSY50"/>
      <c r="LSZ50"/>
      <c r="LTA50"/>
      <c r="LTB50"/>
      <c r="LTC50"/>
      <c r="LTD50"/>
      <c r="LTE50"/>
      <c r="LTF50"/>
      <c r="LTG50"/>
      <c r="LTH50"/>
      <c r="LTI50"/>
      <c r="LTJ50"/>
      <c r="LTK50"/>
      <c r="LTL50"/>
      <c r="LTM50"/>
      <c r="LTN50"/>
      <c r="LTO50"/>
      <c r="LTP50"/>
      <c r="LTQ50"/>
      <c r="LTR50"/>
      <c r="LTS50"/>
      <c r="LTT50"/>
      <c r="LTU50"/>
      <c r="LTV50"/>
      <c r="LTW50"/>
      <c r="LTX50"/>
      <c r="LTY50"/>
      <c r="LTZ50"/>
      <c r="LUA50"/>
      <c r="LUB50"/>
      <c r="LUC50"/>
      <c r="LUD50"/>
      <c r="LUE50"/>
      <c r="LUF50"/>
      <c r="LUG50"/>
      <c r="LUH50"/>
      <c r="LUI50"/>
      <c r="LUJ50"/>
      <c r="LUK50"/>
      <c r="LUL50"/>
      <c r="LUM50"/>
      <c r="LUN50"/>
      <c r="LUO50"/>
      <c r="LUP50"/>
      <c r="LUQ50"/>
      <c r="LUR50"/>
      <c r="LUS50"/>
      <c r="LUT50"/>
      <c r="LUU50"/>
      <c r="LUV50"/>
      <c r="LUW50"/>
      <c r="LUX50"/>
      <c r="LUY50"/>
      <c r="LUZ50"/>
      <c r="LVA50"/>
      <c r="LVB50"/>
      <c r="LVC50"/>
      <c r="LVD50"/>
      <c r="LVE50"/>
      <c r="LVF50"/>
      <c r="LVG50"/>
      <c r="LVH50"/>
      <c r="LVI50"/>
      <c r="LVJ50"/>
      <c r="LVK50"/>
      <c r="LVL50"/>
      <c r="LVM50"/>
      <c r="LVN50"/>
      <c r="LVO50"/>
      <c r="LVP50"/>
      <c r="LVQ50"/>
      <c r="LVR50"/>
      <c r="LVS50"/>
      <c r="LVT50"/>
      <c r="LVU50"/>
      <c r="LVV50"/>
      <c r="LVW50"/>
      <c r="LVX50"/>
      <c r="LVY50"/>
      <c r="LVZ50"/>
      <c r="LWA50"/>
      <c r="LWB50"/>
      <c r="LWC50"/>
      <c r="LWD50"/>
      <c r="LWE50"/>
      <c r="LWF50"/>
      <c r="LWG50"/>
      <c r="LWH50"/>
      <c r="LWI50"/>
      <c r="LWJ50"/>
      <c r="LWK50"/>
      <c r="LWL50"/>
      <c r="LWM50"/>
      <c r="LWN50"/>
      <c r="LWO50"/>
      <c r="LWP50"/>
      <c r="LWQ50"/>
      <c r="LWR50"/>
      <c r="LWS50"/>
      <c r="LWT50"/>
      <c r="LWU50"/>
      <c r="LWV50"/>
      <c r="LWW50"/>
      <c r="LWX50"/>
      <c r="LWY50"/>
      <c r="LWZ50"/>
      <c r="LXA50"/>
      <c r="LXB50"/>
      <c r="LXC50"/>
      <c r="LXD50"/>
      <c r="LXE50"/>
      <c r="LXF50"/>
      <c r="LXG50"/>
      <c r="LXH50"/>
      <c r="LXI50"/>
      <c r="LXJ50"/>
      <c r="LXK50"/>
      <c r="LXL50"/>
      <c r="LXM50"/>
      <c r="LXN50"/>
      <c r="LXO50"/>
      <c r="LXP50"/>
      <c r="LXQ50"/>
      <c r="LXR50"/>
      <c r="LXS50"/>
      <c r="LXT50"/>
      <c r="LXU50"/>
      <c r="LXV50"/>
      <c r="LXW50"/>
      <c r="LXX50"/>
      <c r="LXY50"/>
      <c r="LXZ50"/>
      <c r="LYA50"/>
      <c r="LYB50"/>
      <c r="LYC50"/>
      <c r="LYD50"/>
      <c r="LYE50"/>
      <c r="LYF50"/>
      <c r="LYG50"/>
      <c r="LYH50"/>
      <c r="LYI50"/>
      <c r="LYJ50"/>
      <c r="LYK50"/>
      <c r="LYL50"/>
      <c r="LYM50"/>
      <c r="LYN50"/>
      <c r="LYO50"/>
      <c r="LYP50"/>
      <c r="LYQ50"/>
      <c r="LYR50"/>
      <c r="LYS50"/>
      <c r="LYT50"/>
      <c r="LYU50"/>
      <c r="LYV50"/>
      <c r="LYW50"/>
      <c r="LYX50"/>
      <c r="LYY50"/>
      <c r="LYZ50"/>
      <c r="LZA50"/>
      <c r="LZB50"/>
      <c r="LZC50"/>
      <c r="LZD50"/>
      <c r="LZE50"/>
      <c r="LZF50"/>
      <c r="LZG50"/>
      <c r="LZH50"/>
      <c r="LZI50"/>
      <c r="LZJ50"/>
      <c r="LZK50"/>
      <c r="LZL50"/>
      <c r="LZM50"/>
      <c r="LZN50"/>
      <c r="LZO50"/>
      <c r="LZP50"/>
      <c r="LZQ50"/>
      <c r="LZR50"/>
      <c r="LZS50"/>
      <c r="LZT50"/>
      <c r="LZU50"/>
      <c r="LZV50"/>
      <c r="LZW50"/>
      <c r="LZX50"/>
      <c r="LZY50"/>
      <c r="LZZ50"/>
      <c r="MAA50"/>
      <c r="MAB50"/>
      <c r="MAC50"/>
      <c r="MAD50"/>
      <c r="MAE50"/>
      <c r="MAF50"/>
      <c r="MAG50"/>
      <c r="MAH50"/>
      <c r="MAI50"/>
      <c r="MAJ50"/>
      <c r="MAK50"/>
      <c r="MAL50"/>
      <c r="MAM50"/>
      <c r="MAN50"/>
      <c r="MAO50"/>
      <c r="MAP50"/>
      <c r="MAQ50"/>
      <c r="MAR50"/>
      <c r="MAS50"/>
      <c r="MAT50"/>
      <c r="MAU50"/>
      <c r="MAV50"/>
      <c r="MAW50"/>
      <c r="MAX50"/>
      <c r="MAY50"/>
      <c r="MAZ50"/>
      <c r="MBA50"/>
      <c r="MBB50"/>
      <c r="MBC50"/>
      <c r="MBD50"/>
      <c r="MBE50"/>
      <c r="MBF50"/>
      <c r="MBG50"/>
      <c r="MBH50"/>
      <c r="MBI50"/>
      <c r="MBJ50"/>
      <c r="MBK50"/>
      <c r="MBL50"/>
      <c r="MBM50"/>
      <c r="MBN50"/>
      <c r="MBO50"/>
      <c r="MBP50"/>
      <c r="MBQ50"/>
      <c r="MBR50"/>
      <c r="MBS50"/>
      <c r="MBT50"/>
      <c r="MBU50"/>
      <c r="MBV50"/>
      <c r="MBW50"/>
      <c r="MBX50"/>
      <c r="MBY50"/>
      <c r="MBZ50"/>
      <c r="MCA50"/>
      <c r="MCB50"/>
      <c r="MCC50"/>
      <c r="MCD50"/>
      <c r="MCE50"/>
      <c r="MCF50"/>
      <c r="MCG50"/>
      <c r="MCH50"/>
      <c r="MCI50"/>
      <c r="MCJ50"/>
      <c r="MCK50"/>
      <c r="MCL50"/>
      <c r="MCM50"/>
      <c r="MCN50"/>
      <c r="MCO50"/>
      <c r="MCP50"/>
      <c r="MCQ50"/>
      <c r="MCR50"/>
      <c r="MCS50"/>
      <c r="MCT50"/>
      <c r="MCU50"/>
      <c r="MCV50"/>
      <c r="MCW50"/>
      <c r="MCX50"/>
      <c r="MCY50"/>
      <c r="MCZ50"/>
      <c r="MDA50"/>
      <c r="MDB50"/>
      <c r="MDC50"/>
      <c r="MDD50"/>
      <c r="MDE50"/>
      <c r="MDF50"/>
      <c r="MDG50"/>
      <c r="MDH50"/>
      <c r="MDI50"/>
      <c r="MDJ50"/>
      <c r="MDK50"/>
      <c r="MDL50"/>
      <c r="MDM50"/>
      <c r="MDN50"/>
      <c r="MDO50"/>
      <c r="MDP50"/>
      <c r="MDQ50"/>
      <c r="MDR50"/>
      <c r="MDS50"/>
      <c r="MDT50"/>
      <c r="MDU50"/>
      <c r="MDV50"/>
      <c r="MDW50"/>
      <c r="MDX50"/>
      <c r="MDY50"/>
      <c r="MDZ50"/>
      <c r="MEA50"/>
      <c r="MEB50"/>
      <c r="MEC50"/>
      <c r="MED50"/>
      <c r="MEE50"/>
      <c r="MEF50"/>
      <c r="MEG50"/>
      <c r="MEH50"/>
      <c r="MEI50"/>
      <c r="MEJ50"/>
      <c r="MEK50"/>
      <c r="MEL50"/>
      <c r="MEM50"/>
      <c r="MEN50"/>
      <c r="MEO50"/>
      <c r="MEP50"/>
      <c r="MEQ50"/>
      <c r="MER50"/>
      <c r="MES50"/>
      <c r="MET50"/>
      <c r="MEU50"/>
      <c r="MEV50"/>
      <c r="MEW50"/>
      <c r="MEX50"/>
      <c r="MEY50"/>
      <c r="MEZ50"/>
      <c r="MFA50"/>
      <c r="MFB50"/>
      <c r="MFC50"/>
      <c r="MFD50"/>
      <c r="MFE50"/>
      <c r="MFF50"/>
      <c r="MFG50"/>
      <c r="MFH50"/>
      <c r="MFI50"/>
      <c r="MFJ50"/>
      <c r="MFK50"/>
      <c r="MFL50"/>
      <c r="MFM50"/>
      <c r="MFN50"/>
      <c r="MFO50"/>
      <c r="MFP50"/>
      <c r="MFQ50"/>
      <c r="MFR50"/>
      <c r="MFS50"/>
      <c r="MFT50"/>
      <c r="MFU50"/>
      <c r="MFV50"/>
      <c r="MFW50"/>
      <c r="MFX50"/>
      <c r="MFY50"/>
      <c r="MFZ50"/>
      <c r="MGA50"/>
      <c r="MGB50"/>
      <c r="MGC50"/>
      <c r="MGD50"/>
      <c r="MGE50"/>
      <c r="MGF50"/>
      <c r="MGG50"/>
      <c r="MGH50"/>
      <c r="MGI50"/>
      <c r="MGJ50"/>
      <c r="MGK50"/>
      <c r="MGL50"/>
      <c r="MGM50"/>
      <c r="MGN50"/>
      <c r="MGO50"/>
      <c r="MGP50"/>
      <c r="MGQ50"/>
      <c r="MGR50"/>
      <c r="MGS50"/>
      <c r="MGT50"/>
      <c r="MGU50"/>
      <c r="MGV50"/>
      <c r="MGW50"/>
      <c r="MGX50"/>
      <c r="MGY50"/>
      <c r="MGZ50"/>
      <c r="MHA50"/>
      <c r="MHB50"/>
      <c r="MHC50"/>
      <c r="MHD50"/>
      <c r="MHE50"/>
      <c r="MHF50"/>
      <c r="MHG50"/>
      <c r="MHH50"/>
      <c r="MHI50"/>
      <c r="MHJ50"/>
      <c r="MHK50"/>
      <c r="MHL50"/>
      <c r="MHM50"/>
      <c r="MHN50"/>
      <c r="MHO50"/>
      <c r="MHP50"/>
      <c r="MHQ50"/>
      <c r="MHR50"/>
      <c r="MHS50"/>
      <c r="MHT50"/>
      <c r="MHU50"/>
      <c r="MHV50"/>
      <c r="MHW50"/>
      <c r="MHX50"/>
      <c r="MHY50"/>
      <c r="MHZ50"/>
      <c r="MIA50"/>
      <c r="MIB50"/>
      <c r="MIC50"/>
      <c r="MID50"/>
      <c r="MIE50"/>
      <c r="MIF50"/>
      <c r="MIG50"/>
      <c r="MIH50"/>
      <c r="MII50"/>
      <c r="MIJ50"/>
      <c r="MIK50"/>
      <c r="MIL50"/>
      <c r="MIM50"/>
      <c r="MIN50"/>
      <c r="MIO50"/>
      <c r="MIP50"/>
      <c r="MIQ50"/>
      <c r="MIR50"/>
      <c r="MIS50"/>
      <c r="MIT50"/>
      <c r="MIU50"/>
      <c r="MIV50"/>
      <c r="MIW50"/>
      <c r="MIX50"/>
      <c r="MIY50"/>
      <c r="MIZ50"/>
      <c r="MJA50"/>
      <c r="MJB50"/>
      <c r="MJC50"/>
      <c r="MJD50"/>
      <c r="MJE50"/>
      <c r="MJF50"/>
      <c r="MJG50"/>
      <c r="MJH50"/>
      <c r="MJI50"/>
      <c r="MJJ50"/>
      <c r="MJK50"/>
      <c r="MJL50"/>
      <c r="MJM50"/>
      <c r="MJN50"/>
      <c r="MJO50"/>
      <c r="MJP50"/>
      <c r="MJQ50"/>
      <c r="MJR50"/>
      <c r="MJS50"/>
      <c r="MJT50"/>
      <c r="MJU50"/>
      <c r="MJV50"/>
      <c r="MJW50"/>
      <c r="MJX50"/>
      <c r="MJY50"/>
      <c r="MJZ50"/>
      <c r="MKA50"/>
      <c r="MKB50"/>
      <c r="MKC50"/>
      <c r="MKD50"/>
      <c r="MKE50"/>
      <c r="MKF50"/>
      <c r="MKG50"/>
      <c r="MKH50"/>
      <c r="MKI50"/>
      <c r="MKJ50"/>
      <c r="MKK50"/>
      <c r="MKL50"/>
      <c r="MKM50"/>
      <c r="MKN50"/>
      <c r="MKO50"/>
      <c r="MKP50"/>
      <c r="MKQ50"/>
      <c r="MKR50"/>
      <c r="MKS50"/>
      <c r="MKT50"/>
      <c r="MKU50"/>
      <c r="MKV50"/>
      <c r="MKW50"/>
      <c r="MKX50"/>
      <c r="MKY50"/>
      <c r="MKZ50"/>
      <c r="MLA50"/>
      <c r="MLB50"/>
      <c r="MLC50"/>
      <c r="MLD50"/>
      <c r="MLE50"/>
      <c r="MLF50"/>
      <c r="MLG50"/>
      <c r="MLH50"/>
      <c r="MLI50"/>
      <c r="MLJ50"/>
      <c r="MLK50"/>
      <c r="MLL50"/>
      <c r="MLM50"/>
      <c r="MLN50"/>
      <c r="MLO50"/>
      <c r="MLP50"/>
      <c r="MLQ50"/>
      <c r="MLR50"/>
      <c r="MLS50"/>
      <c r="MLT50"/>
      <c r="MLU50"/>
      <c r="MLV50"/>
      <c r="MLW50"/>
      <c r="MLX50"/>
      <c r="MLY50"/>
      <c r="MLZ50"/>
      <c r="MMA50"/>
      <c r="MMB50"/>
      <c r="MMC50"/>
      <c r="MMD50"/>
      <c r="MME50"/>
      <c r="MMF50"/>
      <c r="MMG50"/>
      <c r="MMH50"/>
      <c r="MMI50"/>
      <c r="MMJ50"/>
      <c r="MMK50"/>
      <c r="MML50"/>
      <c r="MMM50"/>
      <c r="MMN50"/>
      <c r="MMO50"/>
      <c r="MMP50"/>
      <c r="MMQ50"/>
      <c r="MMR50"/>
      <c r="MMS50"/>
      <c r="MMT50"/>
      <c r="MMU50"/>
      <c r="MMV50"/>
      <c r="MMW50"/>
      <c r="MMX50"/>
      <c r="MMY50"/>
      <c r="MMZ50"/>
      <c r="MNA50"/>
      <c r="MNB50"/>
      <c r="MNC50"/>
      <c r="MND50"/>
      <c r="MNE50"/>
      <c r="MNF50"/>
      <c r="MNG50"/>
      <c r="MNH50"/>
      <c r="MNI50"/>
      <c r="MNJ50"/>
      <c r="MNK50"/>
      <c r="MNL50"/>
      <c r="MNM50"/>
      <c r="MNN50"/>
      <c r="MNO50"/>
      <c r="MNP50"/>
      <c r="MNQ50"/>
      <c r="MNR50"/>
      <c r="MNS50"/>
      <c r="MNT50"/>
      <c r="MNU50"/>
      <c r="MNV50"/>
      <c r="MNW50"/>
      <c r="MNX50"/>
      <c r="MNY50"/>
      <c r="MNZ50"/>
      <c r="MOA50"/>
      <c r="MOB50"/>
      <c r="MOC50"/>
      <c r="MOD50"/>
      <c r="MOE50"/>
      <c r="MOF50"/>
      <c r="MOG50"/>
      <c r="MOH50"/>
      <c r="MOI50"/>
      <c r="MOJ50"/>
      <c r="MOK50"/>
      <c r="MOL50"/>
      <c r="MOM50"/>
      <c r="MON50"/>
      <c r="MOO50"/>
      <c r="MOP50"/>
      <c r="MOQ50"/>
      <c r="MOR50"/>
      <c r="MOS50"/>
      <c r="MOT50"/>
      <c r="MOU50"/>
      <c r="MOV50"/>
      <c r="MOW50"/>
      <c r="MOX50"/>
      <c r="MOY50"/>
      <c r="MOZ50"/>
      <c r="MPA50"/>
      <c r="MPB50"/>
      <c r="MPC50"/>
      <c r="MPD50"/>
      <c r="MPE50"/>
      <c r="MPF50"/>
      <c r="MPG50"/>
      <c r="MPH50"/>
      <c r="MPI50"/>
      <c r="MPJ50"/>
      <c r="MPK50"/>
      <c r="MPL50"/>
      <c r="MPM50"/>
      <c r="MPN50"/>
      <c r="MPO50"/>
      <c r="MPP50"/>
      <c r="MPQ50"/>
      <c r="MPR50"/>
      <c r="MPS50"/>
      <c r="MPT50"/>
      <c r="MPU50"/>
      <c r="MPV50"/>
      <c r="MPW50"/>
      <c r="MPX50"/>
      <c r="MPY50"/>
      <c r="MPZ50"/>
      <c r="MQA50"/>
      <c r="MQB50"/>
      <c r="MQC50"/>
      <c r="MQD50"/>
      <c r="MQE50"/>
      <c r="MQF50"/>
      <c r="MQG50"/>
      <c r="MQH50"/>
      <c r="MQI50"/>
      <c r="MQJ50"/>
      <c r="MQK50"/>
      <c r="MQL50"/>
      <c r="MQM50"/>
      <c r="MQN50"/>
      <c r="MQO50"/>
      <c r="MQP50"/>
      <c r="MQQ50"/>
      <c r="MQR50"/>
      <c r="MQS50"/>
      <c r="MQT50"/>
      <c r="MQU50"/>
      <c r="MQV50"/>
      <c r="MQW50"/>
      <c r="MQX50"/>
      <c r="MQY50"/>
      <c r="MQZ50"/>
      <c r="MRA50"/>
      <c r="MRB50"/>
      <c r="MRC50"/>
      <c r="MRD50"/>
      <c r="MRE50"/>
      <c r="MRF50"/>
      <c r="MRG50"/>
      <c r="MRH50"/>
      <c r="MRI50"/>
      <c r="MRJ50"/>
      <c r="MRK50"/>
      <c r="MRL50"/>
      <c r="MRM50"/>
      <c r="MRN50"/>
      <c r="MRO50"/>
      <c r="MRP50"/>
      <c r="MRQ50"/>
      <c r="MRR50"/>
      <c r="MRS50"/>
      <c r="MRT50"/>
      <c r="MRU50"/>
      <c r="MRV50"/>
      <c r="MRW50"/>
      <c r="MRX50"/>
      <c r="MRY50"/>
      <c r="MRZ50"/>
      <c r="MSA50"/>
      <c r="MSB50"/>
      <c r="MSC50"/>
      <c r="MSD50"/>
      <c r="MSE50"/>
      <c r="MSF50"/>
      <c r="MSG50"/>
      <c r="MSH50"/>
      <c r="MSI50"/>
      <c r="MSJ50"/>
      <c r="MSK50"/>
      <c r="MSL50"/>
      <c r="MSM50"/>
      <c r="MSN50"/>
      <c r="MSO50"/>
      <c r="MSP50"/>
      <c r="MSQ50"/>
      <c r="MSR50"/>
      <c r="MSS50"/>
      <c r="MST50"/>
      <c r="MSU50"/>
      <c r="MSV50"/>
      <c r="MSW50"/>
      <c r="MSX50"/>
      <c r="MSY50"/>
      <c r="MSZ50"/>
      <c r="MTA50"/>
      <c r="MTB50"/>
      <c r="MTC50"/>
      <c r="MTD50"/>
      <c r="MTE50"/>
      <c r="MTF50"/>
      <c r="MTG50"/>
      <c r="MTH50"/>
      <c r="MTI50"/>
      <c r="MTJ50"/>
      <c r="MTK50"/>
      <c r="MTL50"/>
      <c r="MTM50"/>
      <c r="MTN50"/>
      <c r="MTO50"/>
      <c r="MTP50"/>
      <c r="MTQ50"/>
      <c r="MTR50"/>
      <c r="MTS50"/>
      <c r="MTT50"/>
      <c r="MTU50"/>
      <c r="MTV50"/>
      <c r="MTW50"/>
      <c r="MTX50"/>
      <c r="MTY50"/>
      <c r="MTZ50"/>
      <c r="MUA50"/>
      <c r="MUB50"/>
      <c r="MUC50"/>
      <c r="MUD50"/>
      <c r="MUE50"/>
      <c r="MUF50"/>
      <c r="MUG50"/>
      <c r="MUH50"/>
      <c r="MUI50"/>
      <c r="MUJ50"/>
      <c r="MUK50"/>
      <c r="MUL50"/>
      <c r="MUM50"/>
      <c r="MUN50"/>
      <c r="MUO50"/>
      <c r="MUP50"/>
      <c r="MUQ50"/>
      <c r="MUR50"/>
      <c r="MUS50"/>
      <c r="MUT50"/>
      <c r="MUU50"/>
      <c r="MUV50"/>
      <c r="MUW50"/>
      <c r="MUX50"/>
      <c r="MUY50"/>
      <c r="MUZ50"/>
      <c r="MVA50"/>
      <c r="MVB50"/>
      <c r="MVC50"/>
      <c r="MVD50"/>
      <c r="MVE50"/>
      <c r="MVF50"/>
      <c r="MVG50"/>
      <c r="MVH50"/>
      <c r="MVI50"/>
      <c r="MVJ50"/>
      <c r="MVK50"/>
      <c r="MVL50"/>
      <c r="MVM50"/>
      <c r="MVN50"/>
      <c r="MVO50"/>
      <c r="MVP50"/>
      <c r="MVQ50"/>
      <c r="MVR50"/>
      <c r="MVS50"/>
      <c r="MVT50"/>
      <c r="MVU50"/>
      <c r="MVV50"/>
      <c r="MVW50"/>
      <c r="MVX50"/>
      <c r="MVY50"/>
      <c r="MVZ50"/>
      <c r="MWA50"/>
      <c r="MWB50"/>
      <c r="MWC50"/>
      <c r="MWD50"/>
      <c r="MWE50"/>
      <c r="MWF50"/>
      <c r="MWG50"/>
      <c r="MWH50"/>
      <c r="MWI50"/>
      <c r="MWJ50"/>
      <c r="MWK50"/>
      <c r="MWL50"/>
      <c r="MWM50"/>
      <c r="MWN50"/>
      <c r="MWO50"/>
      <c r="MWP50"/>
      <c r="MWQ50"/>
      <c r="MWR50"/>
      <c r="MWS50"/>
      <c r="MWT50"/>
      <c r="MWU50"/>
      <c r="MWV50"/>
      <c r="MWW50"/>
      <c r="MWX50"/>
      <c r="MWY50"/>
      <c r="MWZ50"/>
      <c r="MXA50"/>
      <c r="MXB50"/>
      <c r="MXC50"/>
      <c r="MXD50"/>
      <c r="MXE50"/>
      <c r="MXF50"/>
      <c r="MXG50"/>
      <c r="MXH50"/>
      <c r="MXI50"/>
      <c r="MXJ50"/>
      <c r="MXK50"/>
      <c r="MXL50"/>
      <c r="MXM50"/>
      <c r="MXN50"/>
      <c r="MXO50"/>
      <c r="MXP50"/>
      <c r="MXQ50"/>
      <c r="MXR50"/>
      <c r="MXS50"/>
      <c r="MXT50"/>
      <c r="MXU50"/>
      <c r="MXV50"/>
      <c r="MXW50"/>
      <c r="MXX50"/>
      <c r="MXY50"/>
      <c r="MXZ50"/>
      <c r="MYA50"/>
      <c r="MYB50"/>
      <c r="MYC50"/>
      <c r="MYD50"/>
      <c r="MYE50"/>
      <c r="MYF50"/>
      <c r="MYG50"/>
      <c r="MYH50"/>
      <c r="MYI50"/>
      <c r="MYJ50"/>
      <c r="MYK50"/>
      <c r="MYL50"/>
      <c r="MYM50"/>
      <c r="MYN50"/>
      <c r="MYO50"/>
      <c r="MYP50"/>
      <c r="MYQ50"/>
      <c r="MYR50"/>
      <c r="MYS50"/>
      <c r="MYT50"/>
      <c r="MYU50"/>
      <c r="MYV50"/>
      <c r="MYW50"/>
      <c r="MYX50"/>
      <c r="MYY50"/>
      <c r="MYZ50"/>
      <c r="MZA50"/>
      <c r="MZB50"/>
      <c r="MZC50"/>
      <c r="MZD50"/>
      <c r="MZE50"/>
      <c r="MZF50"/>
      <c r="MZG50"/>
      <c r="MZH50"/>
      <c r="MZI50"/>
      <c r="MZJ50"/>
      <c r="MZK50"/>
      <c r="MZL50"/>
      <c r="MZM50"/>
      <c r="MZN50"/>
      <c r="MZO50"/>
      <c r="MZP50"/>
      <c r="MZQ50"/>
      <c r="MZR50"/>
      <c r="MZS50"/>
      <c r="MZT50"/>
      <c r="MZU50"/>
      <c r="MZV50"/>
      <c r="MZW50"/>
      <c r="MZX50"/>
      <c r="MZY50"/>
      <c r="MZZ50"/>
      <c r="NAA50"/>
      <c r="NAB50"/>
      <c r="NAC50"/>
      <c r="NAD50"/>
      <c r="NAE50"/>
      <c r="NAF50"/>
      <c r="NAG50"/>
      <c r="NAH50"/>
      <c r="NAI50"/>
      <c r="NAJ50"/>
      <c r="NAK50"/>
      <c r="NAL50"/>
      <c r="NAM50"/>
      <c r="NAN50"/>
      <c r="NAO50"/>
      <c r="NAP50"/>
      <c r="NAQ50"/>
      <c r="NAR50"/>
      <c r="NAS50"/>
      <c r="NAT50"/>
      <c r="NAU50"/>
      <c r="NAV50"/>
      <c r="NAW50"/>
      <c r="NAX50"/>
      <c r="NAY50"/>
      <c r="NAZ50"/>
      <c r="NBA50"/>
      <c r="NBB50"/>
      <c r="NBC50"/>
      <c r="NBD50"/>
      <c r="NBE50"/>
      <c r="NBF50"/>
      <c r="NBG50"/>
      <c r="NBH50"/>
      <c r="NBI50"/>
      <c r="NBJ50"/>
      <c r="NBK50"/>
      <c r="NBL50"/>
      <c r="NBM50"/>
      <c r="NBN50"/>
      <c r="NBO50"/>
      <c r="NBP50"/>
      <c r="NBQ50"/>
      <c r="NBR50"/>
      <c r="NBS50"/>
      <c r="NBT50"/>
      <c r="NBU50"/>
      <c r="NBV50"/>
      <c r="NBW50"/>
      <c r="NBX50"/>
      <c r="NBY50"/>
      <c r="NBZ50"/>
      <c r="NCA50"/>
      <c r="NCB50"/>
      <c r="NCC50"/>
      <c r="NCD50"/>
      <c r="NCE50"/>
      <c r="NCF50"/>
      <c r="NCG50"/>
      <c r="NCH50"/>
      <c r="NCI50"/>
      <c r="NCJ50"/>
      <c r="NCK50"/>
      <c r="NCL50"/>
      <c r="NCM50"/>
      <c r="NCN50"/>
      <c r="NCO50"/>
      <c r="NCP50"/>
      <c r="NCQ50"/>
      <c r="NCR50"/>
      <c r="NCS50"/>
      <c r="NCT50"/>
      <c r="NCU50"/>
      <c r="NCV50"/>
      <c r="NCW50"/>
      <c r="NCX50"/>
      <c r="NCY50"/>
      <c r="NCZ50"/>
      <c r="NDA50"/>
      <c r="NDB50"/>
      <c r="NDC50"/>
      <c r="NDD50"/>
      <c r="NDE50"/>
      <c r="NDF50"/>
      <c r="NDG50"/>
      <c r="NDH50"/>
      <c r="NDI50"/>
      <c r="NDJ50"/>
      <c r="NDK50"/>
      <c r="NDL50"/>
      <c r="NDM50"/>
      <c r="NDN50"/>
      <c r="NDO50"/>
      <c r="NDP50"/>
      <c r="NDQ50"/>
      <c r="NDR50"/>
      <c r="NDS50"/>
      <c r="NDT50"/>
      <c r="NDU50"/>
      <c r="NDV50"/>
      <c r="NDW50"/>
      <c r="NDX50"/>
      <c r="NDY50"/>
      <c r="NDZ50"/>
      <c r="NEA50"/>
      <c r="NEB50"/>
      <c r="NEC50"/>
      <c r="NED50"/>
      <c r="NEE50"/>
      <c r="NEF50"/>
      <c r="NEG50"/>
      <c r="NEH50"/>
      <c r="NEI50"/>
      <c r="NEJ50"/>
      <c r="NEK50"/>
      <c r="NEL50"/>
      <c r="NEM50"/>
      <c r="NEN50"/>
      <c r="NEO50"/>
      <c r="NEP50"/>
      <c r="NEQ50"/>
      <c r="NER50"/>
      <c r="NES50"/>
      <c r="NET50"/>
      <c r="NEU50"/>
      <c r="NEV50"/>
      <c r="NEW50"/>
      <c r="NEX50"/>
      <c r="NEY50"/>
      <c r="NEZ50"/>
      <c r="NFA50"/>
      <c r="NFB50"/>
      <c r="NFC50"/>
      <c r="NFD50"/>
      <c r="NFE50"/>
      <c r="NFF50"/>
      <c r="NFG50"/>
      <c r="NFH50"/>
      <c r="NFI50"/>
      <c r="NFJ50"/>
      <c r="NFK50"/>
      <c r="NFL50"/>
      <c r="NFM50"/>
      <c r="NFN50"/>
      <c r="NFO50"/>
      <c r="NFP50"/>
      <c r="NFQ50"/>
      <c r="NFR50"/>
      <c r="NFS50"/>
      <c r="NFT50"/>
      <c r="NFU50"/>
      <c r="NFV50"/>
      <c r="NFW50"/>
      <c r="NFX50"/>
      <c r="NFY50"/>
      <c r="NFZ50"/>
      <c r="NGA50"/>
      <c r="NGB50"/>
      <c r="NGC50"/>
      <c r="NGD50"/>
      <c r="NGE50"/>
      <c r="NGF50"/>
      <c r="NGG50"/>
      <c r="NGH50"/>
      <c r="NGI50"/>
      <c r="NGJ50"/>
      <c r="NGK50"/>
      <c r="NGL50"/>
      <c r="NGM50"/>
      <c r="NGN50"/>
      <c r="NGO50"/>
      <c r="NGP50"/>
      <c r="NGQ50"/>
      <c r="NGR50"/>
      <c r="NGS50"/>
      <c r="NGT50"/>
      <c r="NGU50"/>
      <c r="NGV50"/>
      <c r="NGW50"/>
      <c r="NGX50"/>
      <c r="NGY50"/>
      <c r="NGZ50"/>
      <c r="NHA50"/>
      <c r="NHB50"/>
      <c r="NHC50"/>
      <c r="NHD50"/>
      <c r="NHE50"/>
      <c r="NHF50"/>
      <c r="NHG50"/>
      <c r="NHH50"/>
      <c r="NHI50"/>
      <c r="NHJ50"/>
      <c r="NHK50"/>
      <c r="NHL50"/>
      <c r="NHM50"/>
      <c r="NHN50"/>
      <c r="NHO50"/>
      <c r="NHP50"/>
      <c r="NHQ50"/>
      <c r="NHR50"/>
      <c r="NHS50"/>
      <c r="NHT50"/>
      <c r="NHU50"/>
      <c r="NHV50"/>
      <c r="NHW50"/>
      <c r="NHX50"/>
      <c r="NHY50"/>
      <c r="NHZ50"/>
      <c r="NIA50"/>
      <c r="NIB50"/>
      <c r="NIC50"/>
      <c r="NID50"/>
      <c r="NIE50"/>
      <c r="NIF50"/>
      <c r="NIG50"/>
      <c r="NIH50"/>
      <c r="NII50"/>
      <c r="NIJ50"/>
      <c r="NIK50"/>
      <c r="NIL50"/>
      <c r="NIM50"/>
      <c r="NIN50"/>
      <c r="NIO50"/>
      <c r="NIP50"/>
      <c r="NIQ50"/>
      <c r="NIR50"/>
      <c r="NIS50"/>
      <c r="NIT50"/>
      <c r="NIU50"/>
      <c r="NIV50"/>
      <c r="NIW50"/>
      <c r="NIX50"/>
      <c r="NIY50"/>
      <c r="NIZ50"/>
      <c r="NJA50"/>
      <c r="NJB50"/>
      <c r="NJC50"/>
      <c r="NJD50"/>
      <c r="NJE50"/>
      <c r="NJF50"/>
      <c r="NJG50"/>
      <c r="NJH50"/>
      <c r="NJI50"/>
      <c r="NJJ50"/>
      <c r="NJK50"/>
      <c r="NJL50"/>
      <c r="NJM50"/>
      <c r="NJN50"/>
      <c r="NJO50"/>
      <c r="NJP50"/>
      <c r="NJQ50"/>
      <c r="NJR50"/>
      <c r="NJS50"/>
      <c r="NJT50"/>
      <c r="NJU50"/>
      <c r="NJV50"/>
      <c r="NJW50"/>
      <c r="NJX50"/>
      <c r="NJY50"/>
      <c r="NJZ50"/>
      <c r="NKA50"/>
      <c r="NKB50"/>
      <c r="NKC50"/>
      <c r="NKD50"/>
      <c r="NKE50"/>
      <c r="NKF50"/>
      <c r="NKG50"/>
      <c r="NKH50"/>
      <c r="NKI50"/>
      <c r="NKJ50"/>
      <c r="NKK50"/>
      <c r="NKL50"/>
      <c r="NKM50"/>
      <c r="NKN50"/>
      <c r="NKO50"/>
      <c r="NKP50"/>
      <c r="NKQ50"/>
      <c r="NKR50"/>
      <c r="NKS50"/>
      <c r="NKT50"/>
      <c r="NKU50"/>
      <c r="NKV50"/>
      <c r="NKW50"/>
      <c r="NKX50"/>
      <c r="NKY50"/>
      <c r="NKZ50"/>
      <c r="NLA50"/>
      <c r="NLB50"/>
      <c r="NLC50"/>
      <c r="NLD50"/>
      <c r="NLE50"/>
      <c r="NLF50"/>
      <c r="NLG50"/>
      <c r="NLH50"/>
      <c r="NLI50"/>
      <c r="NLJ50"/>
      <c r="NLK50"/>
      <c r="NLL50"/>
      <c r="NLM50"/>
      <c r="NLN50"/>
      <c r="NLO50"/>
      <c r="NLP50"/>
      <c r="NLQ50"/>
      <c r="NLR50"/>
      <c r="NLS50"/>
      <c r="NLT50"/>
      <c r="NLU50"/>
      <c r="NLV50"/>
      <c r="NLW50"/>
      <c r="NLX50"/>
      <c r="NLY50"/>
      <c r="NLZ50"/>
      <c r="NMA50"/>
      <c r="NMB50"/>
      <c r="NMC50"/>
      <c r="NMD50"/>
      <c r="NME50"/>
      <c r="NMF50"/>
      <c r="NMG50"/>
      <c r="NMH50"/>
      <c r="NMI50"/>
      <c r="NMJ50"/>
      <c r="NMK50"/>
      <c r="NML50"/>
      <c r="NMM50"/>
      <c r="NMN50"/>
      <c r="NMO50"/>
      <c r="NMP50"/>
      <c r="NMQ50"/>
      <c r="NMR50"/>
      <c r="NMS50"/>
      <c r="NMT50"/>
      <c r="NMU50"/>
      <c r="NMV50"/>
      <c r="NMW50"/>
      <c r="NMX50"/>
      <c r="NMY50"/>
      <c r="NMZ50"/>
      <c r="NNA50"/>
      <c r="NNB50"/>
      <c r="NNC50"/>
      <c r="NND50"/>
      <c r="NNE50"/>
      <c r="NNF50"/>
      <c r="NNG50"/>
      <c r="NNH50"/>
      <c r="NNI50"/>
      <c r="NNJ50"/>
      <c r="NNK50"/>
      <c r="NNL50"/>
      <c r="NNM50"/>
      <c r="NNN50"/>
      <c r="NNO50"/>
      <c r="NNP50"/>
      <c r="NNQ50"/>
      <c r="NNR50"/>
      <c r="NNS50"/>
      <c r="NNT50"/>
      <c r="NNU50"/>
      <c r="NNV50"/>
      <c r="NNW50"/>
      <c r="NNX50"/>
      <c r="NNY50"/>
      <c r="NNZ50"/>
      <c r="NOA50"/>
      <c r="NOB50"/>
      <c r="NOC50"/>
      <c r="NOD50"/>
      <c r="NOE50"/>
      <c r="NOF50"/>
      <c r="NOG50"/>
      <c r="NOH50"/>
      <c r="NOI50"/>
      <c r="NOJ50"/>
      <c r="NOK50"/>
      <c r="NOL50"/>
      <c r="NOM50"/>
      <c r="NON50"/>
      <c r="NOO50"/>
      <c r="NOP50"/>
      <c r="NOQ50"/>
      <c r="NOR50"/>
      <c r="NOS50"/>
      <c r="NOT50"/>
      <c r="NOU50"/>
      <c r="NOV50"/>
      <c r="NOW50"/>
      <c r="NOX50"/>
      <c r="NOY50"/>
      <c r="NOZ50"/>
      <c r="NPA50"/>
      <c r="NPB50"/>
      <c r="NPC50"/>
      <c r="NPD50"/>
      <c r="NPE50"/>
      <c r="NPF50"/>
      <c r="NPG50"/>
      <c r="NPH50"/>
      <c r="NPI50"/>
      <c r="NPJ50"/>
      <c r="NPK50"/>
      <c r="NPL50"/>
      <c r="NPM50"/>
      <c r="NPN50"/>
      <c r="NPO50"/>
      <c r="NPP50"/>
      <c r="NPQ50"/>
      <c r="NPR50"/>
      <c r="NPS50"/>
      <c r="NPT50"/>
      <c r="NPU50"/>
      <c r="NPV50"/>
      <c r="NPW50"/>
      <c r="NPX50"/>
      <c r="NPY50"/>
      <c r="NPZ50"/>
      <c r="NQA50"/>
      <c r="NQB50"/>
      <c r="NQC50"/>
      <c r="NQD50"/>
      <c r="NQE50"/>
      <c r="NQF50"/>
      <c r="NQG50"/>
      <c r="NQH50"/>
      <c r="NQI50"/>
      <c r="NQJ50"/>
      <c r="NQK50"/>
      <c r="NQL50"/>
      <c r="NQM50"/>
      <c r="NQN50"/>
      <c r="NQO50"/>
      <c r="NQP50"/>
      <c r="NQQ50"/>
      <c r="NQR50"/>
      <c r="NQS50"/>
      <c r="NQT50"/>
      <c r="NQU50"/>
      <c r="NQV50"/>
      <c r="NQW50"/>
      <c r="NQX50"/>
      <c r="NQY50"/>
      <c r="NQZ50"/>
      <c r="NRA50"/>
      <c r="NRB50"/>
      <c r="NRC50"/>
      <c r="NRD50"/>
      <c r="NRE50"/>
      <c r="NRF50"/>
      <c r="NRG50"/>
      <c r="NRH50"/>
      <c r="NRI50"/>
      <c r="NRJ50"/>
      <c r="NRK50"/>
      <c r="NRL50"/>
      <c r="NRM50"/>
      <c r="NRN50"/>
      <c r="NRO50"/>
      <c r="NRP50"/>
      <c r="NRQ50"/>
      <c r="NRR50"/>
      <c r="NRS50"/>
      <c r="NRT50"/>
      <c r="NRU50"/>
      <c r="NRV50"/>
      <c r="NRW50"/>
      <c r="NRX50"/>
      <c r="NRY50"/>
      <c r="NRZ50"/>
      <c r="NSA50"/>
      <c r="NSB50"/>
      <c r="NSC50"/>
      <c r="NSD50"/>
      <c r="NSE50"/>
      <c r="NSF50"/>
      <c r="NSG50"/>
      <c r="NSH50"/>
      <c r="NSI50"/>
      <c r="NSJ50"/>
      <c r="NSK50"/>
      <c r="NSL50"/>
      <c r="NSM50"/>
      <c r="NSN50"/>
      <c r="NSO50"/>
      <c r="NSP50"/>
      <c r="NSQ50"/>
      <c r="NSR50"/>
      <c r="NSS50"/>
      <c r="NST50"/>
      <c r="NSU50"/>
      <c r="NSV50"/>
      <c r="NSW50"/>
      <c r="NSX50"/>
      <c r="NSY50"/>
      <c r="NSZ50"/>
      <c r="NTA50"/>
      <c r="NTB50"/>
      <c r="NTC50"/>
      <c r="NTD50"/>
      <c r="NTE50"/>
      <c r="NTF50"/>
      <c r="NTG50"/>
      <c r="NTH50"/>
      <c r="NTI50"/>
      <c r="NTJ50"/>
      <c r="NTK50"/>
      <c r="NTL50"/>
      <c r="NTM50"/>
      <c r="NTN50"/>
      <c r="NTO50"/>
      <c r="NTP50"/>
      <c r="NTQ50"/>
      <c r="NTR50"/>
      <c r="NTS50"/>
      <c r="NTT50"/>
      <c r="NTU50"/>
      <c r="NTV50"/>
      <c r="NTW50"/>
      <c r="NTX50"/>
      <c r="NTY50"/>
      <c r="NTZ50"/>
      <c r="NUA50"/>
      <c r="NUB50"/>
      <c r="NUC50"/>
      <c r="NUD50"/>
      <c r="NUE50"/>
      <c r="NUF50"/>
      <c r="NUG50"/>
      <c r="NUH50"/>
      <c r="NUI50"/>
      <c r="NUJ50"/>
      <c r="NUK50"/>
      <c r="NUL50"/>
      <c r="NUM50"/>
      <c r="NUN50"/>
      <c r="NUO50"/>
      <c r="NUP50"/>
      <c r="NUQ50"/>
      <c r="NUR50"/>
      <c r="NUS50"/>
      <c r="NUT50"/>
      <c r="NUU50"/>
      <c r="NUV50"/>
      <c r="NUW50"/>
      <c r="NUX50"/>
      <c r="NUY50"/>
      <c r="NUZ50"/>
      <c r="NVA50"/>
      <c r="NVB50"/>
      <c r="NVC50"/>
      <c r="NVD50"/>
      <c r="NVE50"/>
      <c r="NVF50"/>
      <c r="NVG50"/>
      <c r="NVH50"/>
      <c r="NVI50"/>
      <c r="NVJ50"/>
      <c r="NVK50"/>
      <c r="NVL50"/>
      <c r="NVM50"/>
      <c r="NVN50"/>
      <c r="NVO50"/>
      <c r="NVP50"/>
      <c r="NVQ50"/>
      <c r="NVR50"/>
      <c r="NVS50"/>
      <c r="NVT50"/>
      <c r="NVU50"/>
      <c r="NVV50"/>
      <c r="NVW50"/>
      <c r="NVX50"/>
      <c r="NVY50"/>
      <c r="NVZ50"/>
      <c r="NWA50"/>
      <c r="NWB50"/>
      <c r="NWC50"/>
      <c r="NWD50"/>
      <c r="NWE50"/>
      <c r="NWF50"/>
      <c r="NWG50"/>
      <c r="NWH50"/>
      <c r="NWI50"/>
      <c r="NWJ50"/>
      <c r="NWK50"/>
      <c r="NWL50"/>
      <c r="NWM50"/>
      <c r="NWN50"/>
      <c r="NWO50"/>
      <c r="NWP50"/>
      <c r="NWQ50"/>
      <c r="NWR50"/>
      <c r="NWS50"/>
      <c r="NWT50"/>
      <c r="NWU50"/>
      <c r="NWV50"/>
      <c r="NWW50"/>
      <c r="NWX50"/>
      <c r="NWY50"/>
      <c r="NWZ50"/>
      <c r="NXA50"/>
      <c r="NXB50"/>
      <c r="NXC50"/>
      <c r="NXD50"/>
      <c r="NXE50"/>
      <c r="NXF50"/>
      <c r="NXG50"/>
      <c r="NXH50"/>
      <c r="NXI50"/>
      <c r="NXJ50"/>
      <c r="NXK50"/>
      <c r="NXL50"/>
      <c r="NXM50"/>
      <c r="NXN50"/>
      <c r="NXO50"/>
      <c r="NXP50"/>
      <c r="NXQ50"/>
      <c r="NXR50"/>
      <c r="NXS50"/>
      <c r="NXT50"/>
      <c r="NXU50"/>
      <c r="NXV50"/>
      <c r="NXW50"/>
      <c r="NXX50"/>
      <c r="NXY50"/>
      <c r="NXZ50"/>
      <c r="NYA50"/>
      <c r="NYB50"/>
      <c r="NYC50"/>
      <c r="NYD50"/>
      <c r="NYE50"/>
      <c r="NYF50"/>
      <c r="NYG50"/>
      <c r="NYH50"/>
      <c r="NYI50"/>
      <c r="NYJ50"/>
      <c r="NYK50"/>
      <c r="NYL50"/>
      <c r="NYM50"/>
      <c r="NYN50"/>
      <c r="NYO50"/>
      <c r="NYP50"/>
      <c r="NYQ50"/>
      <c r="NYR50"/>
      <c r="NYS50"/>
      <c r="NYT50"/>
      <c r="NYU50"/>
      <c r="NYV50"/>
      <c r="NYW50"/>
      <c r="NYX50"/>
      <c r="NYY50"/>
      <c r="NYZ50"/>
      <c r="NZA50"/>
      <c r="NZB50"/>
      <c r="NZC50"/>
      <c r="NZD50"/>
      <c r="NZE50"/>
      <c r="NZF50"/>
      <c r="NZG50"/>
      <c r="NZH50"/>
      <c r="NZI50"/>
      <c r="NZJ50"/>
      <c r="NZK50"/>
      <c r="NZL50"/>
      <c r="NZM50"/>
      <c r="NZN50"/>
      <c r="NZO50"/>
      <c r="NZP50"/>
      <c r="NZQ50"/>
      <c r="NZR50"/>
      <c r="NZS50"/>
      <c r="NZT50"/>
      <c r="NZU50"/>
      <c r="NZV50"/>
      <c r="NZW50"/>
      <c r="NZX50"/>
      <c r="NZY50"/>
      <c r="NZZ50"/>
      <c r="OAA50"/>
      <c r="OAB50"/>
      <c r="OAC50"/>
      <c r="OAD50"/>
      <c r="OAE50"/>
      <c r="OAF50"/>
      <c r="OAG50"/>
      <c r="OAH50"/>
      <c r="OAI50"/>
      <c r="OAJ50"/>
      <c r="OAK50"/>
      <c r="OAL50"/>
      <c r="OAM50"/>
      <c r="OAN50"/>
      <c r="OAO50"/>
      <c r="OAP50"/>
      <c r="OAQ50"/>
      <c r="OAR50"/>
      <c r="OAS50"/>
      <c r="OAT50"/>
      <c r="OAU50"/>
      <c r="OAV50"/>
      <c r="OAW50"/>
      <c r="OAX50"/>
      <c r="OAY50"/>
      <c r="OAZ50"/>
      <c r="OBA50"/>
      <c r="OBB50"/>
      <c r="OBC50"/>
      <c r="OBD50"/>
      <c r="OBE50"/>
      <c r="OBF50"/>
      <c r="OBG50"/>
      <c r="OBH50"/>
      <c r="OBI50"/>
      <c r="OBJ50"/>
      <c r="OBK50"/>
      <c r="OBL50"/>
      <c r="OBM50"/>
      <c r="OBN50"/>
      <c r="OBO50"/>
      <c r="OBP50"/>
      <c r="OBQ50"/>
      <c r="OBR50"/>
      <c r="OBS50"/>
      <c r="OBT50"/>
      <c r="OBU50"/>
      <c r="OBV50"/>
      <c r="OBW50"/>
      <c r="OBX50"/>
      <c r="OBY50"/>
      <c r="OBZ50"/>
      <c r="OCA50"/>
      <c r="OCB50"/>
      <c r="OCC50"/>
      <c r="OCD50"/>
      <c r="OCE50"/>
      <c r="OCF50"/>
      <c r="OCG50"/>
      <c r="OCH50"/>
      <c r="OCI50"/>
      <c r="OCJ50"/>
      <c r="OCK50"/>
      <c r="OCL50"/>
      <c r="OCM50"/>
      <c r="OCN50"/>
      <c r="OCO50"/>
      <c r="OCP50"/>
      <c r="OCQ50"/>
      <c r="OCR50"/>
      <c r="OCS50"/>
      <c r="OCT50"/>
      <c r="OCU50"/>
      <c r="OCV50"/>
      <c r="OCW50"/>
      <c r="OCX50"/>
      <c r="OCY50"/>
      <c r="OCZ50"/>
      <c r="ODA50"/>
      <c r="ODB50"/>
      <c r="ODC50"/>
      <c r="ODD50"/>
      <c r="ODE50"/>
      <c r="ODF50"/>
      <c r="ODG50"/>
      <c r="ODH50"/>
      <c r="ODI50"/>
      <c r="ODJ50"/>
      <c r="ODK50"/>
      <c r="ODL50"/>
      <c r="ODM50"/>
      <c r="ODN50"/>
      <c r="ODO50"/>
      <c r="ODP50"/>
      <c r="ODQ50"/>
      <c r="ODR50"/>
      <c r="ODS50"/>
      <c r="ODT50"/>
      <c r="ODU50"/>
      <c r="ODV50"/>
      <c r="ODW50"/>
      <c r="ODX50"/>
      <c r="ODY50"/>
      <c r="ODZ50"/>
      <c r="OEA50"/>
      <c r="OEB50"/>
      <c r="OEC50"/>
      <c r="OED50"/>
      <c r="OEE50"/>
      <c r="OEF50"/>
      <c r="OEG50"/>
      <c r="OEH50"/>
      <c r="OEI50"/>
      <c r="OEJ50"/>
      <c r="OEK50"/>
      <c r="OEL50"/>
      <c r="OEM50"/>
      <c r="OEN50"/>
      <c r="OEO50"/>
      <c r="OEP50"/>
      <c r="OEQ50"/>
      <c r="OER50"/>
      <c r="OES50"/>
      <c r="OET50"/>
      <c r="OEU50"/>
      <c r="OEV50"/>
      <c r="OEW50"/>
      <c r="OEX50"/>
      <c r="OEY50"/>
      <c r="OEZ50"/>
      <c r="OFA50"/>
      <c r="OFB50"/>
      <c r="OFC50"/>
      <c r="OFD50"/>
      <c r="OFE50"/>
      <c r="OFF50"/>
      <c r="OFG50"/>
      <c r="OFH50"/>
      <c r="OFI50"/>
      <c r="OFJ50"/>
      <c r="OFK50"/>
      <c r="OFL50"/>
      <c r="OFM50"/>
      <c r="OFN50"/>
      <c r="OFO50"/>
      <c r="OFP50"/>
      <c r="OFQ50"/>
      <c r="OFR50"/>
      <c r="OFS50"/>
      <c r="OFT50"/>
      <c r="OFU50"/>
      <c r="OFV50"/>
      <c r="OFW50"/>
      <c r="OFX50"/>
      <c r="OFY50"/>
      <c r="OFZ50"/>
      <c r="OGA50"/>
      <c r="OGB50"/>
      <c r="OGC50"/>
      <c r="OGD50"/>
      <c r="OGE50"/>
      <c r="OGF50"/>
      <c r="OGG50"/>
      <c r="OGH50"/>
      <c r="OGI50"/>
      <c r="OGJ50"/>
      <c r="OGK50"/>
      <c r="OGL50"/>
      <c r="OGM50"/>
      <c r="OGN50"/>
      <c r="OGO50"/>
      <c r="OGP50"/>
      <c r="OGQ50"/>
      <c r="OGR50"/>
      <c r="OGS50"/>
      <c r="OGT50"/>
      <c r="OGU50"/>
      <c r="OGV50"/>
      <c r="OGW50"/>
      <c r="OGX50"/>
      <c r="OGY50"/>
      <c r="OGZ50"/>
      <c r="OHA50"/>
      <c r="OHB50"/>
      <c r="OHC50"/>
      <c r="OHD50"/>
      <c r="OHE50"/>
      <c r="OHF50"/>
      <c r="OHG50"/>
      <c r="OHH50"/>
      <c r="OHI50"/>
      <c r="OHJ50"/>
      <c r="OHK50"/>
      <c r="OHL50"/>
      <c r="OHM50"/>
      <c r="OHN50"/>
      <c r="OHO50"/>
      <c r="OHP50"/>
      <c r="OHQ50"/>
      <c r="OHR50"/>
      <c r="OHS50"/>
      <c r="OHT50"/>
      <c r="OHU50"/>
      <c r="OHV50"/>
      <c r="OHW50"/>
      <c r="OHX50"/>
      <c r="OHY50"/>
      <c r="OHZ50"/>
      <c r="OIA50"/>
      <c r="OIB50"/>
      <c r="OIC50"/>
      <c r="OID50"/>
      <c r="OIE50"/>
      <c r="OIF50"/>
      <c r="OIG50"/>
      <c r="OIH50"/>
      <c r="OII50"/>
      <c r="OIJ50"/>
      <c r="OIK50"/>
      <c r="OIL50"/>
      <c r="OIM50"/>
      <c r="OIN50"/>
      <c r="OIO50"/>
      <c r="OIP50"/>
      <c r="OIQ50"/>
      <c r="OIR50"/>
      <c r="OIS50"/>
      <c r="OIT50"/>
      <c r="OIU50"/>
      <c r="OIV50"/>
      <c r="OIW50"/>
      <c r="OIX50"/>
      <c r="OIY50"/>
      <c r="OIZ50"/>
      <c r="OJA50"/>
      <c r="OJB50"/>
      <c r="OJC50"/>
      <c r="OJD50"/>
      <c r="OJE50"/>
      <c r="OJF50"/>
      <c r="OJG50"/>
      <c r="OJH50"/>
      <c r="OJI50"/>
      <c r="OJJ50"/>
      <c r="OJK50"/>
      <c r="OJL50"/>
      <c r="OJM50"/>
      <c r="OJN50"/>
      <c r="OJO50"/>
      <c r="OJP50"/>
      <c r="OJQ50"/>
      <c r="OJR50"/>
      <c r="OJS50"/>
      <c r="OJT50"/>
      <c r="OJU50"/>
      <c r="OJV50"/>
      <c r="OJW50"/>
      <c r="OJX50"/>
      <c r="OJY50"/>
      <c r="OJZ50"/>
      <c r="OKA50"/>
      <c r="OKB50"/>
      <c r="OKC50"/>
      <c r="OKD50"/>
      <c r="OKE50"/>
      <c r="OKF50"/>
      <c r="OKG50"/>
      <c r="OKH50"/>
      <c r="OKI50"/>
      <c r="OKJ50"/>
      <c r="OKK50"/>
      <c r="OKL50"/>
      <c r="OKM50"/>
      <c r="OKN50"/>
      <c r="OKO50"/>
      <c r="OKP50"/>
      <c r="OKQ50"/>
      <c r="OKR50"/>
      <c r="OKS50"/>
      <c r="OKT50"/>
      <c r="OKU50"/>
      <c r="OKV50"/>
      <c r="OKW50"/>
      <c r="OKX50"/>
      <c r="OKY50"/>
      <c r="OKZ50"/>
      <c r="OLA50"/>
      <c r="OLB50"/>
      <c r="OLC50"/>
      <c r="OLD50"/>
      <c r="OLE50"/>
      <c r="OLF50"/>
      <c r="OLG50"/>
      <c r="OLH50"/>
      <c r="OLI50"/>
      <c r="OLJ50"/>
      <c r="OLK50"/>
      <c r="OLL50"/>
      <c r="OLM50"/>
      <c r="OLN50"/>
      <c r="OLO50"/>
      <c r="OLP50"/>
      <c r="OLQ50"/>
      <c r="OLR50"/>
      <c r="OLS50"/>
      <c r="OLT50"/>
      <c r="OLU50"/>
      <c r="OLV50"/>
      <c r="OLW50"/>
      <c r="OLX50"/>
      <c r="OLY50"/>
      <c r="OLZ50"/>
      <c r="OMA50"/>
      <c r="OMB50"/>
      <c r="OMC50"/>
      <c r="OMD50"/>
      <c r="OME50"/>
      <c r="OMF50"/>
      <c r="OMG50"/>
      <c r="OMH50"/>
      <c r="OMI50"/>
      <c r="OMJ50"/>
      <c r="OMK50"/>
      <c r="OML50"/>
      <c r="OMM50"/>
      <c r="OMN50"/>
      <c r="OMO50"/>
      <c r="OMP50"/>
      <c r="OMQ50"/>
      <c r="OMR50"/>
      <c r="OMS50"/>
      <c r="OMT50"/>
      <c r="OMU50"/>
      <c r="OMV50"/>
      <c r="OMW50"/>
      <c r="OMX50"/>
      <c r="OMY50"/>
      <c r="OMZ50"/>
      <c r="ONA50"/>
      <c r="ONB50"/>
      <c r="ONC50"/>
      <c r="OND50"/>
      <c r="ONE50"/>
      <c r="ONF50"/>
      <c r="ONG50"/>
      <c r="ONH50"/>
      <c r="ONI50"/>
      <c r="ONJ50"/>
      <c r="ONK50"/>
      <c r="ONL50"/>
      <c r="ONM50"/>
      <c r="ONN50"/>
      <c r="ONO50"/>
      <c r="ONP50"/>
      <c r="ONQ50"/>
      <c r="ONR50"/>
      <c r="ONS50"/>
      <c r="ONT50"/>
      <c r="ONU50"/>
      <c r="ONV50"/>
      <c r="ONW50"/>
      <c r="ONX50"/>
      <c r="ONY50"/>
      <c r="ONZ50"/>
      <c r="OOA50"/>
      <c r="OOB50"/>
      <c r="OOC50"/>
      <c r="OOD50"/>
      <c r="OOE50"/>
      <c r="OOF50"/>
      <c r="OOG50"/>
      <c r="OOH50"/>
      <c r="OOI50"/>
      <c r="OOJ50"/>
      <c r="OOK50"/>
      <c r="OOL50"/>
      <c r="OOM50"/>
      <c r="OON50"/>
      <c r="OOO50"/>
      <c r="OOP50"/>
      <c r="OOQ50"/>
      <c r="OOR50"/>
      <c r="OOS50"/>
      <c r="OOT50"/>
      <c r="OOU50"/>
      <c r="OOV50"/>
      <c r="OOW50"/>
      <c r="OOX50"/>
      <c r="OOY50"/>
      <c r="OOZ50"/>
      <c r="OPA50"/>
      <c r="OPB50"/>
      <c r="OPC50"/>
      <c r="OPD50"/>
      <c r="OPE50"/>
      <c r="OPF50"/>
      <c r="OPG50"/>
      <c r="OPH50"/>
      <c r="OPI50"/>
      <c r="OPJ50"/>
      <c r="OPK50"/>
      <c r="OPL50"/>
      <c r="OPM50"/>
      <c r="OPN50"/>
      <c r="OPO50"/>
      <c r="OPP50"/>
      <c r="OPQ50"/>
      <c r="OPR50"/>
      <c r="OPS50"/>
      <c r="OPT50"/>
      <c r="OPU50"/>
      <c r="OPV50"/>
      <c r="OPW50"/>
      <c r="OPX50"/>
      <c r="OPY50"/>
      <c r="OPZ50"/>
      <c r="OQA50"/>
      <c r="OQB50"/>
      <c r="OQC50"/>
      <c r="OQD50"/>
      <c r="OQE50"/>
      <c r="OQF50"/>
      <c r="OQG50"/>
      <c r="OQH50"/>
      <c r="OQI50"/>
      <c r="OQJ50"/>
      <c r="OQK50"/>
      <c r="OQL50"/>
      <c r="OQM50"/>
      <c r="OQN50"/>
      <c r="OQO50"/>
      <c r="OQP50"/>
      <c r="OQQ50"/>
      <c r="OQR50"/>
      <c r="OQS50"/>
      <c r="OQT50"/>
      <c r="OQU50"/>
      <c r="OQV50"/>
      <c r="OQW50"/>
      <c r="OQX50"/>
      <c r="OQY50"/>
      <c r="OQZ50"/>
      <c r="ORA50"/>
      <c r="ORB50"/>
      <c r="ORC50"/>
      <c r="ORD50"/>
      <c r="ORE50"/>
      <c r="ORF50"/>
      <c r="ORG50"/>
      <c r="ORH50"/>
      <c r="ORI50"/>
      <c r="ORJ50"/>
      <c r="ORK50"/>
      <c r="ORL50"/>
      <c r="ORM50"/>
      <c r="ORN50"/>
      <c r="ORO50"/>
      <c r="ORP50"/>
      <c r="ORQ50"/>
      <c r="ORR50"/>
      <c r="ORS50"/>
      <c r="ORT50"/>
      <c r="ORU50"/>
      <c r="ORV50"/>
      <c r="ORW50"/>
      <c r="ORX50"/>
      <c r="ORY50"/>
      <c r="ORZ50"/>
      <c r="OSA50"/>
      <c r="OSB50"/>
      <c r="OSC50"/>
      <c r="OSD50"/>
      <c r="OSE50"/>
      <c r="OSF50"/>
      <c r="OSG50"/>
      <c r="OSH50"/>
      <c r="OSI50"/>
      <c r="OSJ50"/>
      <c r="OSK50"/>
      <c r="OSL50"/>
      <c r="OSM50"/>
      <c r="OSN50"/>
      <c r="OSO50"/>
      <c r="OSP50"/>
      <c r="OSQ50"/>
      <c r="OSR50"/>
      <c r="OSS50"/>
      <c r="OST50"/>
      <c r="OSU50"/>
      <c r="OSV50"/>
      <c r="OSW50"/>
      <c r="OSX50"/>
      <c r="OSY50"/>
      <c r="OSZ50"/>
      <c r="OTA50"/>
      <c r="OTB50"/>
      <c r="OTC50"/>
      <c r="OTD50"/>
      <c r="OTE50"/>
      <c r="OTF50"/>
      <c r="OTG50"/>
      <c r="OTH50"/>
      <c r="OTI50"/>
      <c r="OTJ50"/>
      <c r="OTK50"/>
      <c r="OTL50"/>
      <c r="OTM50"/>
      <c r="OTN50"/>
      <c r="OTO50"/>
      <c r="OTP50"/>
      <c r="OTQ50"/>
      <c r="OTR50"/>
      <c r="OTS50"/>
      <c r="OTT50"/>
      <c r="OTU50"/>
      <c r="OTV50"/>
      <c r="OTW50"/>
      <c r="OTX50"/>
      <c r="OTY50"/>
      <c r="OTZ50"/>
      <c r="OUA50"/>
      <c r="OUB50"/>
      <c r="OUC50"/>
      <c r="OUD50"/>
      <c r="OUE50"/>
      <c r="OUF50"/>
      <c r="OUG50"/>
      <c r="OUH50"/>
      <c r="OUI50"/>
      <c r="OUJ50"/>
      <c r="OUK50"/>
      <c r="OUL50"/>
      <c r="OUM50"/>
      <c r="OUN50"/>
      <c r="OUO50"/>
      <c r="OUP50"/>
      <c r="OUQ50"/>
      <c r="OUR50"/>
      <c r="OUS50"/>
      <c r="OUT50"/>
      <c r="OUU50"/>
      <c r="OUV50"/>
      <c r="OUW50"/>
      <c r="OUX50"/>
      <c r="OUY50"/>
      <c r="OUZ50"/>
      <c r="OVA50"/>
      <c r="OVB50"/>
      <c r="OVC50"/>
      <c r="OVD50"/>
      <c r="OVE50"/>
      <c r="OVF50"/>
      <c r="OVG50"/>
      <c r="OVH50"/>
      <c r="OVI50"/>
      <c r="OVJ50"/>
      <c r="OVK50"/>
      <c r="OVL50"/>
      <c r="OVM50"/>
      <c r="OVN50"/>
      <c r="OVO50"/>
      <c r="OVP50"/>
      <c r="OVQ50"/>
      <c r="OVR50"/>
      <c r="OVS50"/>
      <c r="OVT50"/>
      <c r="OVU50"/>
      <c r="OVV50"/>
      <c r="OVW50"/>
      <c r="OVX50"/>
      <c r="OVY50"/>
      <c r="OVZ50"/>
      <c r="OWA50"/>
      <c r="OWB50"/>
      <c r="OWC50"/>
      <c r="OWD50"/>
      <c r="OWE50"/>
      <c r="OWF50"/>
      <c r="OWG50"/>
      <c r="OWH50"/>
      <c r="OWI50"/>
      <c r="OWJ50"/>
      <c r="OWK50"/>
      <c r="OWL50"/>
      <c r="OWM50"/>
      <c r="OWN50"/>
      <c r="OWO50"/>
      <c r="OWP50"/>
      <c r="OWQ50"/>
      <c r="OWR50"/>
      <c r="OWS50"/>
      <c r="OWT50"/>
      <c r="OWU50"/>
      <c r="OWV50"/>
      <c r="OWW50"/>
      <c r="OWX50"/>
      <c r="OWY50"/>
      <c r="OWZ50"/>
      <c r="OXA50"/>
      <c r="OXB50"/>
      <c r="OXC50"/>
      <c r="OXD50"/>
      <c r="OXE50"/>
      <c r="OXF50"/>
      <c r="OXG50"/>
      <c r="OXH50"/>
      <c r="OXI50"/>
      <c r="OXJ50"/>
      <c r="OXK50"/>
      <c r="OXL50"/>
      <c r="OXM50"/>
      <c r="OXN50"/>
      <c r="OXO50"/>
      <c r="OXP50"/>
      <c r="OXQ50"/>
      <c r="OXR50"/>
      <c r="OXS50"/>
      <c r="OXT50"/>
      <c r="OXU50"/>
      <c r="OXV50"/>
      <c r="OXW50"/>
      <c r="OXX50"/>
      <c r="OXY50"/>
      <c r="OXZ50"/>
      <c r="OYA50"/>
      <c r="OYB50"/>
      <c r="OYC50"/>
      <c r="OYD50"/>
      <c r="OYE50"/>
      <c r="OYF50"/>
      <c r="OYG50"/>
      <c r="OYH50"/>
      <c r="OYI50"/>
      <c r="OYJ50"/>
      <c r="OYK50"/>
      <c r="OYL50"/>
      <c r="OYM50"/>
      <c r="OYN50"/>
      <c r="OYO50"/>
      <c r="OYP50"/>
      <c r="OYQ50"/>
      <c r="OYR50"/>
      <c r="OYS50"/>
      <c r="OYT50"/>
      <c r="OYU50"/>
      <c r="OYV50"/>
      <c r="OYW50"/>
      <c r="OYX50"/>
      <c r="OYY50"/>
      <c r="OYZ50"/>
      <c r="OZA50"/>
      <c r="OZB50"/>
      <c r="OZC50"/>
      <c r="OZD50"/>
      <c r="OZE50"/>
      <c r="OZF50"/>
      <c r="OZG50"/>
      <c r="OZH50"/>
      <c r="OZI50"/>
      <c r="OZJ50"/>
      <c r="OZK50"/>
      <c r="OZL50"/>
      <c r="OZM50"/>
      <c r="OZN50"/>
      <c r="OZO50"/>
      <c r="OZP50"/>
      <c r="OZQ50"/>
      <c r="OZR50"/>
      <c r="OZS50"/>
      <c r="OZT50"/>
      <c r="OZU50"/>
      <c r="OZV50"/>
      <c r="OZW50"/>
      <c r="OZX50"/>
      <c r="OZY50"/>
      <c r="OZZ50"/>
      <c r="PAA50"/>
      <c r="PAB50"/>
      <c r="PAC50"/>
      <c r="PAD50"/>
      <c r="PAE50"/>
      <c r="PAF50"/>
      <c r="PAG50"/>
      <c r="PAH50"/>
      <c r="PAI50"/>
      <c r="PAJ50"/>
      <c r="PAK50"/>
      <c r="PAL50"/>
      <c r="PAM50"/>
      <c r="PAN50"/>
      <c r="PAO50"/>
      <c r="PAP50"/>
      <c r="PAQ50"/>
      <c r="PAR50"/>
      <c r="PAS50"/>
      <c r="PAT50"/>
      <c r="PAU50"/>
      <c r="PAV50"/>
      <c r="PAW50"/>
      <c r="PAX50"/>
      <c r="PAY50"/>
      <c r="PAZ50"/>
      <c r="PBA50"/>
      <c r="PBB50"/>
      <c r="PBC50"/>
      <c r="PBD50"/>
      <c r="PBE50"/>
      <c r="PBF50"/>
      <c r="PBG50"/>
      <c r="PBH50"/>
      <c r="PBI50"/>
      <c r="PBJ50"/>
      <c r="PBK50"/>
      <c r="PBL50"/>
      <c r="PBM50"/>
      <c r="PBN50"/>
      <c r="PBO50"/>
      <c r="PBP50"/>
      <c r="PBQ50"/>
      <c r="PBR50"/>
      <c r="PBS50"/>
      <c r="PBT50"/>
      <c r="PBU50"/>
      <c r="PBV50"/>
      <c r="PBW50"/>
      <c r="PBX50"/>
      <c r="PBY50"/>
      <c r="PBZ50"/>
      <c r="PCA50"/>
      <c r="PCB50"/>
      <c r="PCC50"/>
      <c r="PCD50"/>
      <c r="PCE50"/>
      <c r="PCF50"/>
      <c r="PCG50"/>
      <c r="PCH50"/>
      <c r="PCI50"/>
      <c r="PCJ50"/>
      <c r="PCK50"/>
      <c r="PCL50"/>
      <c r="PCM50"/>
      <c r="PCN50"/>
      <c r="PCO50"/>
      <c r="PCP50"/>
      <c r="PCQ50"/>
      <c r="PCR50"/>
      <c r="PCS50"/>
      <c r="PCT50"/>
      <c r="PCU50"/>
      <c r="PCV50"/>
      <c r="PCW50"/>
      <c r="PCX50"/>
      <c r="PCY50"/>
      <c r="PCZ50"/>
      <c r="PDA50"/>
      <c r="PDB50"/>
      <c r="PDC50"/>
      <c r="PDD50"/>
      <c r="PDE50"/>
      <c r="PDF50"/>
      <c r="PDG50"/>
      <c r="PDH50"/>
      <c r="PDI50"/>
      <c r="PDJ50"/>
      <c r="PDK50"/>
      <c r="PDL50"/>
      <c r="PDM50"/>
      <c r="PDN50"/>
      <c r="PDO50"/>
      <c r="PDP50"/>
      <c r="PDQ50"/>
      <c r="PDR50"/>
      <c r="PDS50"/>
      <c r="PDT50"/>
      <c r="PDU50"/>
      <c r="PDV50"/>
      <c r="PDW50"/>
      <c r="PDX50"/>
      <c r="PDY50"/>
      <c r="PDZ50"/>
      <c r="PEA50"/>
      <c r="PEB50"/>
      <c r="PEC50"/>
      <c r="PED50"/>
      <c r="PEE50"/>
      <c r="PEF50"/>
      <c r="PEG50"/>
      <c r="PEH50"/>
      <c r="PEI50"/>
      <c r="PEJ50"/>
      <c r="PEK50"/>
      <c r="PEL50"/>
      <c r="PEM50"/>
      <c r="PEN50"/>
      <c r="PEO50"/>
      <c r="PEP50"/>
      <c r="PEQ50"/>
      <c r="PER50"/>
      <c r="PES50"/>
      <c r="PET50"/>
      <c r="PEU50"/>
      <c r="PEV50"/>
      <c r="PEW50"/>
      <c r="PEX50"/>
      <c r="PEY50"/>
      <c r="PEZ50"/>
      <c r="PFA50"/>
      <c r="PFB50"/>
      <c r="PFC50"/>
      <c r="PFD50"/>
      <c r="PFE50"/>
      <c r="PFF50"/>
      <c r="PFG50"/>
      <c r="PFH50"/>
      <c r="PFI50"/>
      <c r="PFJ50"/>
      <c r="PFK50"/>
      <c r="PFL50"/>
      <c r="PFM50"/>
      <c r="PFN50"/>
      <c r="PFO50"/>
      <c r="PFP50"/>
      <c r="PFQ50"/>
      <c r="PFR50"/>
      <c r="PFS50"/>
      <c r="PFT50"/>
      <c r="PFU50"/>
      <c r="PFV50"/>
      <c r="PFW50"/>
      <c r="PFX50"/>
      <c r="PFY50"/>
      <c r="PFZ50"/>
      <c r="PGA50"/>
      <c r="PGB50"/>
      <c r="PGC50"/>
      <c r="PGD50"/>
      <c r="PGE50"/>
      <c r="PGF50"/>
      <c r="PGG50"/>
      <c r="PGH50"/>
      <c r="PGI50"/>
      <c r="PGJ50"/>
      <c r="PGK50"/>
      <c r="PGL50"/>
      <c r="PGM50"/>
      <c r="PGN50"/>
      <c r="PGO50"/>
      <c r="PGP50"/>
      <c r="PGQ50"/>
      <c r="PGR50"/>
      <c r="PGS50"/>
      <c r="PGT50"/>
      <c r="PGU50"/>
      <c r="PGV50"/>
      <c r="PGW50"/>
      <c r="PGX50"/>
      <c r="PGY50"/>
      <c r="PGZ50"/>
      <c r="PHA50"/>
      <c r="PHB50"/>
      <c r="PHC50"/>
      <c r="PHD50"/>
      <c r="PHE50"/>
      <c r="PHF50"/>
      <c r="PHG50"/>
      <c r="PHH50"/>
      <c r="PHI50"/>
      <c r="PHJ50"/>
      <c r="PHK50"/>
      <c r="PHL50"/>
      <c r="PHM50"/>
      <c r="PHN50"/>
      <c r="PHO50"/>
      <c r="PHP50"/>
      <c r="PHQ50"/>
      <c r="PHR50"/>
      <c r="PHS50"/>
      <c r="PHT50"/>
      <c r="PHU50"/>
      <c r="PHV50"/>
      <c r="PHW50"/>
      <c r="PHX50"/>
      <c r="PHY50"/>
      <c r="PHZ50"/>
      <c r="PIA50"/>
      <c r="PIB50"/>
      <c r="PIC50"/>
      <c r="PID50"/>
      <c r="PIE50"/>
      <c r="PIF50"/>
      <c r="PIG50"/>
      <c r="PIH50"/>
      <c r="PII50"/>
      <c r="PIJ50"/>
      <c r="PIK50"/>
      <c r="PIL50"/>
      <c r="PIM50"/>
      <c r="PIN50"/>
      <c r="PIO50"/>
      <c r="PIP50"/>
      <c r="PIQ50"/>
      <c r="PIR50"/>
      <c r="PIS50"/>
      <c r="PIT50"/>
      <c r="PIU50"/>
      <c r="PIV50"/>
      <c r="PIW50"/>
      <c r="PIX50"/>
      <c r="PIY50"/>
      <c r="PIZ50"/>
      <c r="PJA50"/>
      <c r="PJB50"/>
      <c r="PJC50"/>
      <c r="PJD50"/>
      <c r="PJE50"/>
      <c r="PJF50"/>
      <c r="PJG50"/>
      <c r="PJH50"/>
      <c r="PJI50"/>
      <c r="PJJ50"/>
      <c r="PJK50"/>
      <c r="PJL50"/>
      <c r="PJM50"/>
      <c r="PJN50"/>
      <c r="PJO50"/>
      <c r="PJP50"/>
      <c r="PJQ50"/>
      <c r="PJR50"/>
      <c r="PJS50"/>
      <c r="PJT50"/>
      <c r="PJU50"/>
      <c r="PJV50"/>
      <c r="PJW50"/>
      <c r="PJX50"/>
      <c r="PJY50"/>
      <c r="PJZ50"/>
      <c r="PKA50"/>
      <c r="PKB50"/>
      <c r="PKC50"/>
      <c r="PKD50"/>
      <c r="PKE50"/>
      <c r="PKF50"/>
      <c r="PKG50"/>
      <c r="PKH50"/>
      <c r="PKI50"/>
      <c r="PKJ50"/>
      <c r="PKK50"/>
      <c r="PKL50"/>
      <c r="PKM50"/>
      <c r="PKN50"/>
      <c r="PKO50"/>
      <c r="PKP50"/>
      <c r="PKQ50"/>
      <c r="PKR50"/>
      <c r="PKS50"/>
      <c r="PKT50"/>
      <c r="PKU50"/>
      <c r="PKV50"/>
      <c r="PKW50"/>
      <c r="PKX50"/>
      <c r="PKY50"/>
      <c r="PKZ50"/>
      <c r="PLA50"/>
      <c r="PLB50"/>
      <c r="PLC50"/>
      <c r="PLD50"/>
      <c r="PLE50"/>
      <c r="PLF50"/>
      <c r="PLG50"/>
      <c r="PLH50"/>
      <c r="PLI50"/>
      <c r="PLJ50"/>
      <c r="PLK50"/>
      <c r="PLL50"/>
      <c r="PLM50"/>
      <c r="PLN50"/>
      <c r="PLO50"/>
      <c r="PLP50"/>
      <c r="PLQ50"/>
      <c r="PLR50"/>
      <c r="PLS50"/>
      <c r="PLT50"/>
      <c r="PLU50"/>
      <c r="PLV50"/>
      <c r="PLW50"/>
      <c r="PLX50"/>
      <c r="PLY50"/>
      <c r="PLZ50"/>
      <c r="PMA50"/>
      <c r="PMB50"/>
      <c r="PMC50"/>
      <c r="PMD50"/>
      <c r="PME50"/>
      <c r="PMF50"/>
      <c r="PMG50"/>
      <c r="PMH50"/>
      <c r="PMI50"/>
      <c r="PMJ50"/>
      <c r="PMK50"/>
      <c r="PML50"/>
      <c r="PMM50"/>
      <c r="PMN50"/>
      <c r="PMO50"/>
      <c r="PMP50"/>
      <c r="PMQ50"/>
      <c r="PMR50"/>
      <c r="PMS50"/>
      <c r="PMT50"/>
      <c r="PMU50"/>
      <c r="PMV50"/>
      <c r="PMW50"/>
      <c r="PMX50"/>
      <c r="PMY50"/>
      <c r="PMZ50"/>
      <c r="PNA50"/>
      <c r="PNB50"/>
      <c r="PNC50"/>
      <c r="PND50"/>
      <c r="PNE50"/>
      <c r="PNF50"/>
      <c r="PNG50"/>
      <c r="PNH50"/>
      <c r="PNI50"/>
      <c r="PNJ50"/>
      <c r="PNK50"/>
      <c r="PNL50"/>
      <c r="PNM50"/>
      <c r="PNN50"/>
      <c r="PNO50"/>
      <c r="PNP50"/>
      <c r="PNQ50"/>
      <c r="PNR50"/>
      <c r="PNS50"/>
      <c r="PNT50"/>
      <c r="PNU50"/>
      <c r="PNV50"/>
      <c r="PNW50"/>
      <c r="PNX50"/>
      <c r="PNY50"/>
      <c r="PNZ50"/>
      <c r="POA50"/>
      <c r="POB50"/>
      <c r="POC50"/>
      <c r="POD50"/>
      <c r="POE50"/>
      <c r="POF50"/>
      <c r="POG50"/>
      <c r="POH50"/>
      <c r="POI50"/>
      <c r="POJ50"/>
      <c r="POK50"/>
      <c r="POL50"/>
      <c r="POM50"/>
      <c r="PON50"/>
      <c r="POO50"/>
      <c r="POP50"/>
      <c r="POQ50"/>
      <c r="POR50"/>
      <c r="POS50"/>
      <c r="POT50"/>
      <c r="POU50"/>
      <c r="POV50"/>
      <c r="POW50"/>
      <c r="POX50"/>
      <c r="POY50"/>
      <c r="POZ50"/>
      <c r="PPA50"/>
      <c r="PPB50"/>
      <c r="PPC50"/>
      <c r="PPD50"/>
      <c r="PPE50"/>
      <c r="PPF50"/>
      <c r="PPG50"/>
      <c r="PPH50"/>
      <c r="PPI50"/>
      <c r="PPJ50"/>
      <c r="PPK50"/>
      <c r="PPL50"/>
      <c r="PPM50"/>
      <c r="PPN50"/>
      <c r="PPO50"/>
      <c r="PPP50"/>
      <c r="PPQ50"/>
      <c r="PPR50"/>
      <c r="PPS50"/>
      <c r="PPT50"/>
      <c r="PPU50"/>
      <c r="PPV50"/>
      <c r="PPW50"/>
      <c r="PPX50"/>
      <c r="PPY50"/>
      <c r="PPZ50"/>
      <c r="PQA50"/>
      <c r="PQB50"/>
      <c r="PQC50"/>
      <c r="PQD50"/>
      <c r="PQE50"/>
      <c r="PQF50"/>
      <c r="PQG50"/>
      <c r="PQH50"/>
      <c r="PQI50"/>
      <c r="PQJ50"/>
      <c r="PQK50"/>
      <c r="PQL50"/>
      <c r="PQM50"/>
      <c r="PQN50"/>
      <c r="PQO50"/>
      <c r="PQP50"/>
      <c r="PQQ50"/>
      <c r="PQR50"/>
      <c r="PQS50"/>
      <c r="PQT50"/>
      <c r="PQU50"/>
      <c r="PQV50"/>
      <c r="PQW50"/>
      <c r="PQX50"/>
      <c r="PQY50"/>
      <c r="PQZ50"/>
      <c r="PRA50"/>
      <c r="PRB50"/>
      <c r="PRC50"/>
      <c r="PRD50"/>
      <c r="PRE50"/>
      <c r="PRF50"/>
      <c r="PRG50"/>
      <c r="PRH50"/>
      <c r="PRI50"/>
      <c r="PRJ50"/>
      <c r="PRK50"/>
      <c r="PRL50"/>
      <c r="PRM50"/>
      <c r="PRN50"/>
      <c r="PRO50"/>
      <c r="PRP50"/>
      <c r="PRQ50"/>
      <c r="PRR50"/>
      <c r="PRS50"/>
      <c r="PRT50"/>
      <c r="PRU50"/>
      <c r="PRV50"/>
      <c r="PRW50"/>
      <c r="PRX50"/>
      <c r="PRY50"/>
      <c r="PRZ50"/>
      <c r="PSA50"/>
      <c r="PSB50"/>
      <c r="PSC50"/>
      <c r="PSD50"/>
      <c r="PSE50"/>
      <c r="PSF50"/>
      <c r="PSG50"/>
      <c r="PSH50"/>
      <c r="PSI50"/>
      <c r="PSJ50"/>
      <c r="PSK50"/>
      <c r="PSL50"/>
      <c r="PSM50"/>
      <c r="PSN50"/>
      <c r="PSO50"/>
      <c r="PSP50"/>
      <c r="PSQ50"/>
      <c r="PSR50"/>
      <c r="PSS50"/>
      <c r="PST50"/>
      <c r="PSU50"/>
      <c r="PSV50"/>
      <c r="PSW50"/>
      <c r="PSX50"/>
      <c r="PSY50"/>
      <c r="PSZ50"/>
      <c r="PTA50"/>
      <c r="PTB50"/>
      <c r="PTC50"/>
      <c r="PTD50"/>
      <c r="PTE50"/>
      <c r="PTF50"/>
      <c r="PTG50"/>
      <c r="PTH50"/>
      <c r="PTI50"/>
      <c r="PTJ50"/>
      <c r="PTK50"/>
      <c r="PTL50"/>
      <c r="PTM50"/>
      <c r="PTN50"/>
      <c r="PTO50"/>
      <c r="PTP50"/>
      <c r="PTQ50"/>
      <c r="PTR50"/>
      <c r="PTS50"/>
      <c r="PTT50"/>
      <c r="PTU50"/>
      <c r="PTV50"/>
      <c r="PTW50"/>
      <c r="PTX50"/>
      <c r="PTY50"/>
      <c r="PTZ50"/>
      <c r="PUA50"/>
      <c r="PUB50"/>
      <c r="PUC50"/>
      <c r="PUD50"/>
      <c r="PUE50"/>
      <c r="PUF50"/>
      <c r="PUG50"/>
      <c r="PUH50"/>
      <c r="PUI50"/>
      <c r="PUJ50"/>
      <c r="PUK50"/>
      <c r="PUL50"/>
      <c r="PUM50"/>
      <c r="PUN50"/>
      <c r="PUO50"/>
      <c r="PUP50"/>
      <c r="PUQ50"/>
      <c r="PUR50"/>
      <c r="PUS50"/>
      <c r="PUT50"/>
      <c r="PUU50"/>
      <c r="PUV50"/>
      <c r="PUW50"/>
      <c r="PUX50"/>
      <c r="PUY50"/>
      <c r="PUZ50"/>
      <c r="PVA50"/>
      <c r="PVB50"/>
      <c r="PVC50"/>
      <c r="PVD50"/>
      <c r="PVE50"/>
      <c r="PVF50"/>
      <c r="PVG50"/>
      <c r="PVH50"/>
      <c r="PVI50"/>
      <c r="PVJ50"/>
      <c r="PVK50"/>
      <c r="PVL50"/>
      <c r="PVM50"/>
      <c r="PVN50"/>
      <c r="PVO50"/>
      <c r="PVP50"/>
      <c r="PVQ50"/>
      <c r="PVR50"/>
      <c r="PVS50"/>
      <c r="PVT50"/>
      <c r="PVU50"/>
      <c r="PVV50"/>
      <c r="PVW50"/>
      <c r="PVX50"/>
      <c r="PVY50"/>
      <c r="PVZ50"/>
      <c r="PWA50"/>
      <c r="PWB50"/>
      <c r="PWC50"/>
      <c r="PWD50"/>
      <c r="PWE50"/>
      <c r="PWF50"/>
      <c r="PWG50"/>
      <c r="PWH50"/>
      <c r="PWI50"/>
      <c r="PWJ50"/>
      <c r="PWK50"/>
      <c r="PWL50"/>
      <c r="PWM50"/>
      <c r="PWN50"/>
      <c r="PWO50"/>
      <c r="PWP50"/>
      <c r="PWQ50"/>
      <c r="PWR50"/>
      <c r="PWS50"/>
      <c r="PWT50"/>
      <c r="PWU50"/>
      <c r="PWV50"/>
      <c r="PWW50"/>
      <c r="PWX50"/>
      <c r="PWY50"/>
      <c r="PWZ50"/>
      <c r="PXA50"/>
      <c r="PXB50"/>
      <c r="PXC50"/>
      <c r="PXD50"/>
      <c r="PXE50"/>
      <c r="PXF50"/>
      <c r="PXG50"/>
      <c r="PXH50"/>
      <c r="PXI50"/>
      <c r="PXJ50"/>
      <c r="PXK50"/>
      <c r="PXL50"/>
      <c r="PXM50"/>
      <c r="PXN50"/>
      <c r="PXO50"/>
      <c r="PXP50"/>
      <c r="PXQ50"/>
      <c r="PXR50"/>
      <c r="PXS50"/>
      <c r="PXT50"/>
      <c r="PXU50"/>
      <c r="PXV50"/>
      <c r="PXW50"/>
      <c r="PXX50"/>
      <c r="PXY50"/>
      <c r="PXZ50"/>
      <c r="PYA50"/>
      <c r="PYB50"/>
      <c r="PYC50"/>
      <c r="PYD50"/>
      <c r="PYE50"/>
      <c r="PYF50"/>
      <c r="PYG50"/>
      <c r="PYH50"/>
      <c r="PYI50"/>
      <c r="PYJ50"/>
      <c r="PYK50"/>
      <c r="PYL50"/>
      <c r="PYM50"/>
      <c r="PYN50"/>
      <c r="PYO50"/>
      <c r="PYP50"/>
      <c r="PYQ50"/>
      <c r="PYR50"/>
      <c r="PYS50"/>
      <c r="PYT50"/>
      <c r="PYU50"/>
      <c r="PYV50"/>
      <c r="PYW50"/>
      <c r="PYX50"/>
      <c r="PYY50"/>
      <c r="PYZ50"/>
      <c r="PZA50"/>
      <c r="PZB50"/>
      <c r="PZC50"/>
      <c r="PZD50"/>
      <c r="PZE50"/>
      <c r="PZF50"/>
      <c r="PZG50"/>
      <c r="PZH50"/>
      <c r="PZI50"/>
      <c r="PZJ50"/>
      <c r="PZK50"/>
      <c r="PZL50"/>
      <c r="PZM50"/>
      <c r="PZN50"/>
      <c r="PZO50"/>
      <c r="PZP50"/>
      <c r="PZQ50"/>
      <c r="PZR50"/>
      <c r="PZS50"/>
      <c r="PZT50"/>
      <c r="PZU50"/>
      <c r="PZV50"/>
      <c r="PZW50"/>
      <c r="PZX50"/>
      <c r="PZY50"/>
      <c r="PZZ50"/>
      <c r="QAA50"/>
      <c r="QAB50"/>
      <c r="QAC50"/>
      <c r="QAD50"/>
      <c r="QAE50"/>
      <c r="QAF50"/>
      <c r="QAG50"/>
      <c r="QAH50"/>
      <c r="QAI50"/>
      <c r="QAJ50"/>
      <c r="QAK50"/>
      <c r="QAL50"/>
      <c r="QAM50"/>
      <c r="QAN50"/>
      <c r="QAO50"/>
      <c r="QAP50"/>
      <c r="QAQ50"/>
      <c r="QAR50"/>
      <c r="QAS50"/>
      <c r="QAT50"/>
      <c r="QAU50"/>
      <c r="QAV50"/>
      <c r="QAW50"/>
      <c r="QAX50"/>
      <c r="QAY50"/>
      <c r="QAZ50"/>
      <c r="QBA50"/>
      <c r="QBB50"/>
      <c r="QBC50"/>
      <c r="QBD50"/>
      <c r="QBE50"/>
      <c r="QBF50"/>
      <c r="QBG50"/>
      <c r="QBH50"/>
      <c r="QBI50"/>
      <c r="QBJ50"/>
      <c r="QBK50"/>
      <c r="QBL50"/>
      <c r="QBM50"/>
      <c r="QBN50"/>
      <c r="QBO50"/>
      <c r="QBP50"/>
      <c r="QBQ50"/>
      <c r="QBR50"/>
      <c r="QBS50"/>
      <c r="QBT50"/>
      <c r="QBU50"/>
      <c r="QBV50"/>
      <c r="QBW50"/>
      <c r="QBX50"/>
      <c r="QBY50"/>
      <c r="QBZ50"/>
      <c r="QCA50"/>
      <c r="QCB50"/>
      <c r="QCC50"/>
      <c r="QCD50"/>
      <c r="QCE50"/>
      <c r="QCF50"/>
      <c r="QCG50"/>
      <c r="QCH50"/>
      <c r="QCI50"/>
      <c r="QCJ50"/>
      <c r="QCK50"/>
      <c r="QCL50"/>
      <c r="QCM50"/>
      <c r="QCN50"/>
      <c r="QCO50"/>
      <c r="QCP50"/>
      <c r="QCQ50"/>
      <c r="QCR50"/>
      <c r="QCS50"/>
      <c r="QCT50"/>
      <c r="QCU50"/>
      <c r="QCV50"/>
      <c r="QCW50"/>
      <c r="QCX50"/>
      <c r="QCY50"/>
      <c r="QCZ50"/>
      <c r="QDA50"/>
      <c r="QDB50"/>
      <c r="QDC50"/>
      <c r="QDD50"/>
      <c r="QDE50"/>
      <c r="QDF50"/>
      <c r="QDG50"/>
      <c r="QDH50"/>
      <c r="QDI50"/>
      <c r="QDJ50"/>
      <c r="QDK50"/>
      <c r="QDL50"/>
      <c r="QDM50"/>
      <c r="QDN50"/>
      <c r="QDO50"/>
      <c r="QDP50"/>
      <c r="QDQ50"/>
      <c r="QDR50"/>
      <c r="QDS50"/>
      <c r="QDT50"/>
      <c r="QDU50"/>
      <c r="QDV50"/>
      <c r="QDW50"/>
      <c r="QDX50"/>
      <c r="QDY50"/>
      <c r="QDZ50"/>
      <c r="QEA50"/>
      <c r="QEB50"/>
      <c r="QEC50"/>
      <c r="QED50"/>
      <c r="QEE50"/>
      <c r="QEF50"/>
      <c r="QEG50"/>
      <c r="QEH50"/>
      <c r="QEI50"/>
      <c r="QEJ50"/>
      <c r="QEK50"/>
      <c r="QEL50"/>
      <c r="QEM50"/>
      <c r="QEN50"/>
      <c r="QEO50"/>
      <c r="QEP50"/>
      <c r="QEQ50"/>
      <c r="QER50"/>
      <c r="QES50"/>
      <c r="QET50"/>
      <c r="QEU50"/>
      <c r="QEV50"/>
      <c r="QEW50"/>
      <c r="QEX50"/>
      <c r="QEY50"/>
      <c r="QEZ50"/>
      <c r="QFA50"/>
      <c r="QFB50"/>
      <c r="QFC50"/>
      <c r="QFD50"/>
      <c r="QFE50"/>
      <c r="QFF50"/>
      <c r="QFG50"/>
      <c r="QFH50"/>
      <c r="QFI50"/>
      <c r="QFJ50"/>
      <c r="QFK50"/>
      <c r="QFL50"/>
      <c r="QFM50"/>
      <c r="QFN50"/>
      <c r="QFO50"/>
      <c r="QFP50"/>
      <c r="QFQ50"/>
      <c r="QFR50"/>
      <c r="QFS50"/>
      <c r="QFT50"/>
      <c r="QFU50"/>
      <c r="QFV50"/>
      <c r="QFW50"/>
      <c r="QFX50"/>
      <c r="QFY50"/>
      <c r="QFZ50"/>
      <c r="QGA50"/>
      <c r="QGB50"/>
      <c r="QGC50"/>
      <c r="QGD50"/>
      <c r="QGE50"/>
      <c r="QGF50"/>
      <c r="QGG50"/>
      <c r="QGH50"/>
      <c r="QGI50"/>
      <c r="QGJ50"/>
      <c r="QGK50"/>
      <c r="QGL50"/>
      <c r="QGM50"/>
      <c r="QGN50"/>
      <c r="QGO50"/>
      <c r="QGP50"/>
      <c r="QGQ50"/>
      <c r="QGR50"/>
      <c r="QGS50"/>
      <c r="QGT50"/>
      <c r="QGU50"/>
      <c r="QGV50"/>
      <c r="QGW50"/>
      <c r="QGX50"/>
      <c r="QGY50"/>
      <c r="QGZ50"/>
      <c r="QHA50"/>
      <c r="QHB50"/>
      <c r="QHC50"/>
      <c r="QHD50"/>
      <c r="QHE50"/>
      <c r="QHF50"/>
      <c r="QHG50"/>
      <c r="QHH50"/>
      <c r="QHI50"/>
      <c r="QHJ50"/>
      <c r="QHK50"/>
      <c r="QHL50"/>
      <c r="QHM50"/>
      <c r="QHN50"/>
      <c r="QHO50"/>
      <c r="QHP50"/>
      <c r="QHQ50"/>
      <c r="QHR50"/>
      <c r="QHS50"/>
      <c r="QHT50"/>
      <c r="QHU50"/>
      <c r="QHV50"/>
      <c r="QHW50"/>
      <c r="QHX50"/>
      <c r="QHY50"/>
      <c r="QHZ50"/>
      <c r="QIA50"/>
      <c r="QIB50"/>
      <c r="QIC50"/>
      <c r="QID50"/>
      <c r="QIE50"/>
      <c r="QIF50"/>
      <c r="QIG50"/>
      <c r="QIH50"/>
      <c r="QII50"/>
      <c r="QIJ50"/>
      <c r="QIK50"/>
      <c r="QIL50"/>
      <c r="QIM50"/>
      <c r="QIN50"/>
      <c r="QIO50"/>
      <c r="QIP50"/>
      <c r="QIQ50"/>
      <c r="QIR50"/>
      <c r="QIS50"/>
      <c r="QIT50"/>
      <c r="QIU50"/>
      <c r="QIV50"/>
      <c r="QIW50"/>
      <c r="QIX50"/>
      <c r="QIY50"/>
      <c r="QIZ50"/>
      <c r="QJA50"/>
      <c r="QJB50"/>
      <c r="QJC50"/>
      <c r="QJD50"/>
      <c r="QJE50"/>
      <c r="QJF50"/>
      <c r="QJG50"/>
      <c r="QJH50"/>
      <c r="QJI50"/>
      <c r="QJJ50"/>
      <c r="QJK50"/>
      <c r="QJL50"/>
      <c r="QJM50"/>
      <c r="QJN50"/>
      <c r="QJO50"/>
      <c r="QJP50"/>
      <c r="QJQ50"/>
      <c r="QJR50"/>
      <c r="QJS50"/>
      <c r="QJT50"/>
      <c r="QJU50"/>
      <c r="QJV50"/>
      <c r="QJW50"/>
      <c r="QJX50"/>
      <c r="QJY50"/>
      <c r="QJZ50"/>
      <c r="QKA50"/>
      <c r="QKB50"/>
      <c r="QKC50"/>
      <c r="QKD50"/>
      <c r="QKE50"/>
      <c r="QKF50"/>
      <c r="QKG50"/>
      <c r="QKH50"/>
      <c r="QKI50"/>
      <c r="QKJ50"/>
      <c r="QKK50"/>
      <c r="QKL50"/>
      <c r="QKM50"/>
      <c r="QKN50"/>
      <c r="QKO50"/>
      <c r="QKP50"/>
      <c r="QKQ50"/>
      <c r="QKR50"/>
      <c r="QKS50"/>
      <c r="QKT50"/>
      <c r="QKU50"/>
      <c r="QKV50"/>
      <c r="QKW50"/>
      <c r="QKX50"/>
      <c r="QKY50"/>
      <c r="QKZ50"/>
      <c r="QLA50"/>
      <c r="QLB50"/>
      <c r="QLC50"/>
      <c r="QLD50"/>
      <c r="QLE50"/>
      <c r="QLF50"/>
      <c r="QLG50"/>
      <c r="QLH50"/>
      <c r="QLI50"/>
      <c r="QLJ50"/>
      <c r="QLK50"/>
      <c r="QLL50"/>
      <c r="QLM50"/>
      <c r="QLN50"/>
      <c r="QLO50"/>
      <c r="QLP50"/>
      <c r="QLQ50"/>
      <c r="QLR50"/>
      <c r="QLS50"/>
      <c r="QLT50"/>
      <c r="QLU50"/>
      <c r="QLV50"/>
      <c r="QLW50"/>
      <c r="QLX50"/>
      <c r="QLY50"/>
      <c r="QLZ50"/>
      <c r="QMA50"/>
      <c r="QMB50"/>
      <c r="QMC50"/>
      <c r="QMD50"/>
      <c r="QME50"/>
      <c r="QMF50"/>
      <c r="QMG50"/>
      <c r="QMH50"/>
      <c r="QMI50"/>
      <c r="QMJ50"/>
      <c r="QMK50"/>
      <c r="QML50"/>
      <c r="QMM50"/>
      <c r="QMN50"/>
      <c r="QMO50"/>
      <c r="QMP50"/>
      <c r="QMQ50"/>
      <c r="QMR50"/>
      <c r="QMS50"/>
      <c r="QMT50"/>
      <c r="QMU50"/>
      <c r="QMV50"/>
      <c r="QMW50"/>
      <c r="QMX50"/>
      <c r="QMY50"/>
      <c r="QMZ50"/>
      <c r="QNA50"/>
      <c r="QNB50"/>
      <c r="QNC50"/>
      <c r="QND50"/>
      <c r="QNE50"/>
      <c r="QNF50"/>
      <c r="QNG50"/>
      <c r="QNH50"/>
      <c r="QNI50"/>
      <c r="QNJ50"/>
      <c r="QNK50"/>
      <c r="QNL50"/>
      <c r="QNM50"/>
      <c r="QNN50"/>
      <c r="QNO50"/>
      <c r="QNP50"/>
      <c r="QNQ50"/>
      <c r="QNR50"/>
      <c r="QNS50"/>
      <c r="QNT50"/>
      <c r="QNU50"/>
      <c r="QNV50"/>
      <c r="QNW50"/>
      <c r="QNX50"/>
      <c r="QNY50"/>
      <c r="QNZ50"/>
      <c r="QOA50"/>
      <c r="QOB50"/>
      <c r="QOC50"/>
      <c r="QOD50"/>
      <c r="QOE50"/>
      <c r="QOF50"/>
      <c r="QOG50"/>
      <c r="QOH50"/>
      <c r="QOI50"/>
      <c r="QOJ50"/>
      <c r="QOK50"/>
      <c r="QOL50"/>
      <c r="QOM50"/>
      <c r="QON50"/>
      <c r="QOO50"/>
      <c r="QOP50"/>
      <c r="QOQ50"/>
      <c r="QOR50"/>
      <c r="QOS50"/>
      <c r="QOT50"/>
      <c r="QOU50"/>
      <c r="QOV50"/>
      <c r="QOW50"/>
      <c r="QOX50"/>
      <c r="QOY50"/>
      <c r="QOZ50"/>
      <c r="QPA50"/>
      <c r="QPB50"/>
      <c r="QPC50"/>
      <c r="QPD50"/>
      <c r="QPE50"/>
      <c r="QPF50"/>
      <c r="QPG50"/>
      <c r="QPH50"/>
      <c r="QPI50"/>
      <c r="QPJ50"/>
      <c r="QPK50"/>
      <c r="QPL50"/>
      <c r="QPM50"/>
      <c r="QPN50"/>
      <c r="QPO50"/>
      <c r="QPP50"/>
      <c r="QPQ50"/>
      <c r="QPR50"/>
      <c r="QPS50"/>
      <c r="QPT50"/>
      <c r="QPU50"/>
      <c r="QPV50"/>
      <c r="QPW50"/>
      <c r="QPX50"/>
      <c r="QPY50"/>
      <c r="QPZ50"/>
      <c r="QQA50"/>
      <c r="QQB50"/>
      <c r="QQC50"/>
      <c r="QQD50"/>
      <c r="QQE50"/>
      <c r="QQF50"/>
      <c r="QQG50"/>
      <c r="QQH50"/>
      <c r="QQI50"/>
      <c r="QQJ50"/>
      <c r="QQK50"/>
      <c r="QQL50"/>
      <c r="QQM50"/>
      <c r="QQN50"/>
      <c r="QQO50"/>
      <c r="QQP50"/>
      <c r="QQQ50"/>
      <c r="QQR50"/>
      <c r="QQS50"/>
      <c r="QQT50"/>
      <c r="QQU50"/>
      <c r="QQV50"/>
      <c r="QQW50"/>
      <c r="QQX50"/>
      <c r="QQY50"/>
      <c r="QQZ50"/>
      <c r="QRA50"/>
      <c r="QRB50"/>
      <c r="QRC50"/>
      <c r="QRD50"/>
      <c r="QRE50"/>
      <c r="QRF50"/>
      <c r="QRG50"/>
      <c r="QRH50"/>
      <c r="QRI50"/>
      <c r="QRJ50"/>
      <c r="QRK50"/>
      <c r="QRL50"/>
      <c r="QRM50"/>
      <c r="QRN50"/>
      <c r="QRO50"/>
      <c r="QRP50"/>
      <c r="QRQ50"/>
      <c r="QRR50"/>
      <c r="QRS50"/>
      <c r="QRT50"/>
      <c r="QRU50"/>
      <c r="QRV50"/>
      <c r="QRW50"/>
      <c r="QRX50"/>
      <c r="QRY50"/>
      <c r="QRZ50"/>
      <c r="QSA50"/>
      <c r="QSB50"/>
      <c r="QSC50"/>
      <c r="QSD50"/>
      <c r="QSE50"/>
      <c r="QSF50"/>
      <c r="QSG50"/>
      <c r="QSH50"/>
      <c r="QSI50"/>
      <c r="QSJ50"/>
      <c r="QSK50"/>
      <c r="QSL50"/>
      <c r="QSM50"/>
      <c r="QSN50"/>
      <c r="QSO50"/>
      <c r="QSP50"/>
      <c r="QSQ50"/>
      <c r="QSR50"/>
      <c r="QSS50"/>
      <c r="QST50"/>
      <c r="QSU50"/>
      <c r="QSV50"/>
      <c r="QSW50"/>
      <c r="QSX50"/>
      <c r="QSY50"/>
      <c r="QSZ50"/>
      <c r="QTA50"/>
      <c r="QTB50"/>
      <c r="QTC50"/>
      <c r="QTD50"/>
      <c r="QTE50"/>
      <c r="QTF50"/>
      <c r="QTG50"/>
      <c r="QTH50"/>
      <c r="QTI50"/>
      <c r="QTJ50"/>
      <c r="QTK50"/>
      <c r="QTL50"/>
      <c r="QTM50"/>
      <c r="QTN50"/>
      <c r="QTO50"/>
      <c r="QTP50"/>
      <c r="QTQ50"/>
      <c r="QTR50"/>
      <c r="QTS50"/>
      <c r="QTT50"/>
      <c r="QTU50"/>
      <c r="QTV50"/>
      <c r="QTW50"/>
      <c r="QTX50"/>
      <c r="QTY50"/>
      <c r="QTZ50"/>
      <c r="QUA50"/>
      <c r="QUB50"/>
      <c r="QUC50"/>
      <c r="QUD50"/>
      <c r="QUE50"/>
      <c r="QUF50"/>
      <c r="QUG50"/>
      <c r="QUH50"/>
      <c r="QUI50"/>
      <c r="QUJ50"/>
      <c r="QUK50"/>
      <c r="QUL50"/>
      <c r="QUM50"/>
      <c r="QUN50"/>
      <c r="QUO50"/>
      <c r="QUP50"/>
      <c r="QUQ50"/>
      <c r="QUR50"/>
      <c r="QUS50"/>
      <c r="QUT50"/>
      <c r="QUU50"/>
      <c r="QUV50"/>
      <c r="QUW50"/>
      <c r="QUX50"/>
      <c r="QUY50"/>
      <c r="QUZ50"/>
      <c r="QVA50"/>
      <c r="QVB50"/>
      <c r="QVC50"/>
      <c r="QVD50"/>
      <c r="QVE50"/>
      <c r="QVF50"/>
      <c r="QVG50"/>
      <c r="QVH50"/>
      <c r="QVI50"/>
      <c r="QVJ50"/>
      <c r="QVK50"/>
      <c r="QVL50"/>
      <c r="QVM50"/>
      <c r="QVN50"/>
      <c r="QVO50"/>
      <c r="QVP50"/>
      <c r="QVQ50"/>
      <c r="QVR50"/>
      <c r="QVS50"/>
      <c r="QVT50"/>
      <c r="QVU50"/>
      <c r="QVV50"/>
      <c r="QVW50"/>
      <c r="QVX50"/>
      <c r="QVY50"/>
      <c r="QVZ50"/>
      <c r="QWA50"/>
      <c r="QWB50"/>
      <c r="QWC50"/>
      <c r="QWD50"/>
      <c r="QWE50"/>
      <c r="QWF50"/>
      <c r="QWG50"/>
      <c r="QWH50"/>
      <c r="QWI50"/>
      <c r="QWJ50"/>
      <c r="QWK50"/>
      <c r="QWL50"/>
      <c r="QWM50"/>
      <c r="QWN50"/>
      <c r="QWO50"/>
      <c r="QWP50"/>
      <c r="QWQ50"/>
      <c r="QWR50"/>
      <c r="QWS50"/>
      <c r="QWT50"/>
      <c r="QWU50"/>
      <c r="QWV50"/>
      <c r="QWW50"/>
      <c r="QWX50"/>
      <c r="QWY50"/>
      <c r="QWZ50"/>
      <c r="QXA50"/>
      <c r="QXB50"/>
      <c r="QXC50"/>
      <c r="QXD50"/>
      <c r="QXE50"/>
      <c r="QXF50"/>
      <c r="QXG50"/>
      <c r="QXH50"/>
      <c r="QXI50"/>
      <c r="QXJ50"/>
      <c r="QXK50"/>
      <c r="QXL50"/>
      <c r="QXM50"/>
      <c r="QXN50"/>
      <c r="QXO50"/>
      <c r="QXP50"/>
      <c r="QXQ50"/>
      <c r="QXR50"/>
      <c r="QXS50"/>
      <c r="QXT50"/>
      <c r="QXU50"/>
      <c r="QXV50"/>
      <c r="QXW50"/>
      <c r="QXX50"/>
      <c r="QXY50"/>
      <c r="QXZ50"/>
      <c r="QYA50"/>
      <c r="QYB50"/>
      <c r="QYC50"/>
      <c r="QYD50"/>
      <c r="QYE50"/>
      <c r="QYF50"/>
      <c r="QYG50"/>
      <c r="QYH50"/>
      <c r="QYI50"/>
      <c r="QYJ50"/>
      <c r="QYK50"/>
      <c r="QYL50"/>
      <c r="QYM50"/>
      <c r="QYN50"/>
      <c r="QYO50"/>
      <c r="QYP50"/>
      <c r="QYQ50"/>
      <c r="QYR50"/>
      <c r="QYS50"/>
      <c r="QYT50"/>
      <c r="QYU50"/>
      <c r="QYV50"/>
      <c r="QYW50"/>
      <c r="QYX50"/>
      <c r="QYY50"/>
      <c r="QYZ50"/>
      <c r="QZA50"/>
      <c r="QZB50"/>
      <c r="QZC50"/>
      <c r="QZD50"/>
      <c r="QZE50"/>
      <c r="QZF50"/>
      <c r="QZG50"/>
      <c r="QZH50"/>
      <c r="QZI50"/>
      <c r="QZJ50"/>
      <c r="QZK50"/>
      <c r="QZL50"/>
      <c r="QZM50"/>
      <c r="QZN50"/>
      <c r="QZO50"/>
      <c r="QZP50"/>
      <c r="QZQ50"/>
      <c r="QZR50"/>
      <c r="QZS50"/>
      <c r="QZT50"/>
      <c r="QZU50"/>
      <c r="QZV50"/>
      <c r="QZW50"/>
      <c r="QZX50"/>
      <c r="QZY50"/>
      <c r="QZZ50"/>
      <c r="RAA50"/>
      <c r="RAB50"/>
      <c r="RAC50"/>
      <c r="RAD50"/>
      <c r="RAE50"/>
      <c r="RAF50"/>
      <c r="RAG50"/>
      <c r="RAH50"/>
      <c r="RAI50"/>
      <c r="RAJ50"/>
      <c r="RAK50"/>
      <c r="RAL50"/>
      <c r="RAM50"/>
      <c r="RAN50"/>
      <c r="RAO50"/>
      <c r="RAP50"/>
      <c r="RAQ50"/>
      <c r="RAR50"/>
      <c r="RAS50"/>
      <c r="RAT50"/>
      <c r="RAU50"/>
      <c r="RAV50"/>
      <c r="RAW50"/>
      <c r="RAX50"/>
      <c r="RAY50"/>
      <c r="RAZ50"/>
      <c r="RBA50"/>
      <c r="RBB50"/>
      <c r="RBC50"/>
      <c r="RBD50"/>
      <c r="RBE50"/>
      <c r="RBF50"/>
      <c r="RBG50"/>
      <c r="RBH50"/>
      <c r="RBI50"/>
      <c r="RBJ50"/>
      <c r="RBK50"/>
      <c r="RBL50"/>
      <c r="RBM50"/>
      <c r="RBN50"/>
      <c r="RBO50"/>
      <c r="RBP50"/>
      <c r="RBQ50"/>
      <c r="RBR50"/>
      <c r="RBS50"/>
      <c r="RBT50"/>
      <c r="RBU50"/>
      <c r="RBV50"/>
      <c r="RBW50"/>
      <c r="RBX50"/>
      <c r="RBY50"/>
      <c r="RBZ50"/>
      <c r="RCA50"/>
      <c r="RCB50"/>
      <c r="RCC50"/>
      <c r="RCD50"/>
      <c r="RCE50"/>
      <c r="RCF50"/>
      <c r="RCG50"/>
      <c r="RCH50"/>
      <c r="RCI50"/>
      <c r="RCJ50"/>
      <c r="RCK50"/>
      <c r="RCL50"/>
      <c r="RCM50"/>
      <c r="RCN50"/>
      <c r="RCO50"/>
      <c r="RCP50"/>
      <c r="RCQ50"/>
      <c r="RCR50"/>
      <c r="RCS50"/>
      <c r="RCT50"/>
      <c r="RCU50"/>
      <c r="RCV50"/>
      <c r="RCW50"/>
      <c r="RCX50"/>
      <c r="RCY50"/>
      <c r="RCZ50"/>
      <c r="RDA50"/>
      <c r="RDB50"/>
      <c r="RDC50"/>
      <c r="RDD50"/>
      <c r="RDE50"/>
      <c r="RDF50"/>
      <c r="RDG50"/>
      <c r="RDH50"/>
      <c r="RDI50"/>
      <c r="RDJ50"/>
      <c r="RDK50"/>
      <c r="RDL50"/>
      <c r="RDM50"/>
      <c r="RDN50"/>
      <c r="RDO50"/>
      <c r="RDP50"/>
      <c r="RDQ50"/>
      <c r="RDR50"/>
      <c r="RDS50"/>
      <c r="RDT50"/>
      <c r="RDU50"/>
      <c r="RDV50"/>
      <c r="RDW50"/>
      <c r="RDX50"/>
      <c r="RDY50"/>
      <c r="RDZ50"/>
      <c r="REA50"/>
      <c r="REB50"/>
      <c r="REC50"/>
      <c r="RED50"/>
      <c r="REE50"/>
      <c r="REF50"/>
      <c r="REG50"/>
      <c r="REH50"/>
      <c r="REI50"/>
      <c r="REJ50"/>
      <c r="REK50"/>
      <c r="REL50"/>
      <c r="REM50"/>
      <c r="REN50"/>
      <c r="REO50"/>
      <c r="REP50"/>
      <c r="REQ50"/>
      <c r="RER50"/>
      <c r="RES50"/>
      <c r="RET50"/>
      <c r="REU50"/>
      <c r="REV50"/>
      <c r="REW50"/>
      <c r="REX50"/>
      <c r="REY50"/>
      <c r="REZ50"/>
      <c r="RFA50"/>
      <c r="RFB50"/>
      <c r="RFC50"/>
      <c r="RFD50"/>
      <c r="RFE50"/>
      <c r="RFF50"/>
      <c r="RFG50"/>
      <c r="RFH50"/>
      <c r="RFI50"/>
      <c r="RFJ50"/>
      <c r="RFK50"/>
      <c r="RFL50"/>
      <c r="RFM50"/>
      <c r="RFN50"/>
      <c r="RFO50"/>
      <c r="RFP50"/>
      <c r="RFQ50"/>
      <c r="RFR50"/>
      <c r="RFS50"/>
      <c r="RFT50"/>
      <c r="RFU50"/>
      <c r="RFV50"/>
      <c r="RFW50"/>
      <c r="RFX50"/>
      <c r="RFY50"/>
      <c r="RFZ50"/>
      <c r="RGA50"/>
      <c r="RGB50"/>
      <c r="RGC50"/>
      <c r="RGD50"/>
      <c r="RGE50"/>
      <c r="RGF50"/>
      <c r="RGG50"/>
      <c r="RGH50"/>
      <c r="RGI50"/>
      <c r="RGJ50"/>
      <c r="RGK50"/>
      <c r="RGL50"/>
      <c r="RGM50"/>
      <c r="RGN50"/>
      <c r="RGO50"/>
      <c r="RGP50"/>
      <c r="RGQ50"/>
      <c r="RGR50"/>
      <c r="RGS50"/>
      <c r="RGT50"/>
      <c r="RGU50"/>
      <c r="RGV50"/>
      <c r="RGW50"/>
      <c r="RGX50"/>
      <c r="RGY50"/>
      <c r="RGZ50"/>
      <c r="RHA50"/>
      <c r="RHB50"/>
      <c r="RHC50"/>
      <c r="RHD50"/>
      <c r="RHE50"/>
      <c r="RHF50"/>
      <c r="RHG50"/>
      <c r="RHH50"/>
      <c r="RHI50"/>
      <c r="RHJ50"/>
      <c r="RHK50"/>
      <c r="RHL50"/>
      <c r="RHM50"/>
      <c r="RHN50"/>
      <c r="RHO50"/>
      <c r="RHP50"/>
      <c r="RHQ50"/>
      <c r="RHR50"/>
      <c r="RHS50"/>
      <c r="RHT50"/>
      <c r="RHU50"/>
      <c r="RHV50"/>
      <c r="RHW50"/>
      <c r="RHX50"/>
      <c r="RHY50"/>
      <c r="RHZ50"/>
      <c r="RIA50"/>
      <c r="RIB50"/>
      <c r="RIC50"/>
      <c r="RID50"/>
      <c r="RIE50"/>
      <c r="RIF50"/>
      <c r="RIG50"/>
      <c r="RIH50"/>
      <c r="RII50"/>
      <c r="RIJ50"/>
      <c r="RIK50"/>
      <c r="RIL50"/>
      <c r="RIM50"/>
      <c r="RIN50"/>
      <c r="RIO50"/>
      <c r="RIP50"/>
      <c r="RIQ50"/>
      <c r="RIR50"/>
      <c r="RIS50"/>
      <c r="RIT50"/>
      <c r="RIU50"/>
      <c r="RIV50"/>
      <c r="RIW50"/>
      <c r="RIX50"/>
      <c r="RIY50"/>
      <c r="RIZ50"/>
      <c r="RJA50"/>
      <c r="RJB50"/>
      <c r="RJC50"/>
      <c r="RJD50"/>
      <c r="RJE50"/>
      <c r="RJF50"/>
      <c r="RJG50"/>
      <c r="RJH50"/>
      <c r="RJI50"/>
      <c r="RJJ50"/>
      <c r="RJK50"/>
      <c r="RJL50"/>
      <c r="RJM50"/>
      <c r="RJN50"/>
      <c r="RJO50"/>
      <c r="RJP50"/>
      <c r="RJQ50"/>
      <c r="RJR50"/>
      <c r="RJS50"/>
      <c r="RJT50"/>
      <c r="RJU50"/>
      <c r="RJV50"/>
      <c r="RJW50"/>
      <c r="RJX50"/>
      <c r="RJY50"/>
      <c r="RJZ50"/>
      <c r="RKA50"/>
      <c r="RKB50"/>
      <c r="RKC50"/>
      <c r="RKD50"/>
      <c r="RKE50"/>
      <c r="RKF50"/>
      <c r="RKG50"/>
      <c r="RKH50"/>
      <c r="RKI50"/>
      <c r="RKJ50"/>
      <c r="RKK50"/>
      <c r="RKL50"/>
      <c r="RKM50"/>
      <c r="RKN50"/>
      <c r="RKO50"/>
      <c r="RKP50"/>
      <c r="RKQ50"/>
      <c r="RKR50"/>
      <c r="RKS50"/>
      <c r="RKT50"/>
      <c r="RKU50"/>
      <c r="RKV50"/>
      <c r="RKW50"/>
      <c r="RKX50"/>
      <c r="RKY50"/>
      <c r="RKZ50"/>
      <c r="RLA50"/>
      <c r="RLB50"/>
      <c r="RLC50"/>
      <c r="RLD50"/>
      <c r="RLE50"/>
      <c r="RLF50"/>
      <c r="RLG50"/>
      <c r="RLH50"/>
      <c r="RLI50"/>
      <c r="RLJ50"/>
      <c r="RLK50"/>
      <c r="RLL50"/>
      <c r="RLM50"/>
      <c r="RLN50"/>
      <c r="RLO50"/>
      <c r="RLP50"/>
      <c r="RLQ50"/>
      <c r="RLR50"/>
      <c r="RLS50"/>
      <c r="RLT50"/>
      <c r="RLU50"/>
      <c r="RLV50"/>
      <c r="RLW50"/>
      <c r="RLX50"/>
      <c r="RLY50"/>
      <c r="RLZ50"/>
      <c r="RMA50"/>
      <c r="RMB50"/>
      <c r="RMC50"/>
      <c r="RMD50"/>
      <c r="RME50"/>
      <c r="RMF50"/>
      <c r="RMG50"/>
      <c r="RMH50"/>
      <c r="RMI50"/>
      <c r="RMJ50"/>
      <c r="RMK50"/>
      <c r="RML50"/>
      <c r="RMM50"/>
      <c r="RMN50"/>
      <c r="RMO50"/>
      <c r="RMP50"/>
      <c r="RMQ50"/>
      <c r="RMR50"/>
      <c r="RMS50"/>
      <c r="RMT50"/>
      <c r="RMU50"/>
      <c r="RMV50"/>
      <c r="RMW50"/>
      <c r="RMX50"/>
      <c r="RMY50"/>
      <c r="RMZ50"/>
      <c r="RNA50"/>
      <c r="RNB50"/>
      <c r="RNC50"/>
      <c r="RND50"/>
      <c r="RNE50"/>
      <c r="RNF50"/>
      <c r="RNG50"/>
      <c r="RNH50"/>
      <c r="RNI50"/>
      <c r="RNJ50"/>
      <c r="RNK50"/>
      <c r="RNL50"/>
      <c r="RNM50"/>
      <c r="RNN50"/>
      <c r="RNO50"/>
      <c r="RNP50"/>
      <c r="RNQ50"/>
      <c r="RNR50"/>
      <c r="RNS50"/>
      <c r="RNT50"/>
      <c r="RNU50"/>
      <c r="RNV50"/>
      <c r="RNW50"/>
      <c r="RNX50"/>
      <c r="RNY50"/>
      <c r="RNZ50"/>
      <c r="ROA50"/>
      <c r="ROB50"/>
      <c r="ROC50"/>
      <c r="ROD50"/>
      <c r="ROE50"/>
      <c r="ROF50"/>
      <c r="ROG50"/>
      <c r="ROH50"/>
      <c r="ROI50"/>
      <c r="ROJ50"/>
      <c r="ROK50"/>
      <c r="ROL50"/>
      <c r="ROM50"/>
      <c r="RON50"/>
      <c r="ROO50"/>
      <c r="ROP50"/>
      <c r="ROQ50"/>
      <c r="ROR50"/>
      <c r="ROS50"/>
      <c r="ROT50"/>
      <c r="ROU50"/>
      <c r="ROV50"/>
      <c r="ROW50"/>
      <c r="ROX50"/>
      <c r="ROY50"/>
      <c r="ROZ50"/>
      <c r="RPA50"/>
      <c r="RPB50"/>
      <c r="RPC50"/>
      <c r="RPD50"/>
      <c r="RPE50"/>
      <c r="RPF50"/>
      <c r="RPG50"/>
      <c r="RPH50"/>
      <c r="RPI50"/>
      <c r="RPJ50"/>
      <c r="RPK50"/>
      <c r="RPL50"/>
      <c r="RPM50"/>
      <c r="RPN50"/>
      <c r="RPO50"/>
      <c r="RPP50"/>
      <c r="RPQ50"/>
      <c r="RPR50"/>
      <c r="RPS50"/>
      <c r="RPT50"/>
      <c r="RPU50"/>
      <c r="RPV50"/>
      <c r="RPW50"/>
      <c r="RPX50"/>
      <c r="RPY50"/>
      <c r="RPZ50"/>
      <c r="RQA50"/>
      <c r="RQB50"/>
      <c r="RQC50"/>
      <c r="RQD50"/>
      <c r="RQE50"/>
      <c r="RQF50"/>
      <c r="RQG50"/>
      <c r="RQH50"/>
      <c r="RQI50"/>
      <c r="RQJ50"/>
      <c r="RQK50"/>
      <c r="RQL50"/>
      <c r="RQM50"/>
      <c r="RQN50"/>
      <c r="RQO50"/>
      <c r="RQP50"/>
      <c r="RQQ50"/>
      <c r="RQR50"/>
      <c r="RQS50"/>
      <c r="RQT50"/>
      <c r="RQU50"/>
      <c r="RQV50"/>
      <c r="RQW50"/>
      <c r="RQX50"/>
      <c r="RQY50"/>
      <c r="RQZ50"/>
      <c r="RRA50"/>
      <c r="RRB50"/>
      <c r="RRC50"/>
      <c r="RRD50"/>
      <c r="RRE50"/>
      <c r="RRF50"/>
      <c r="RRG50"/>
      <c r="RRH50"/>
      <c r="RRI50"/>
      <c r="RRJ50"/>
      <c r="RRK50"/>
      <c r="RRL50"/>
      <c r="RRM50"/>
      <c r="RRN50"/>
      <c r="RRO50"/>
      <c r="RRP50"/>
      <c r="RRQ50"/>
      <c r="RRR50"/>
      <c r="RRS50"/>
      <c r="RRT50"/>
      <c r="RRU50"/>
      <c r="RRV50"/>
      <c r="RRW50"/>
      <c r="RRX50"/>
      <c r="RRY50"/>
      <c r="RRZ50"/>
      <c r="RSA50"/>
      <c r="RSB50"/>
      <c r="RSC50"/>
      <c r="RSD50"/>
      <c r="RSE50"/>
      <c r="RSF50"/>
      <c r="RSG50"/>
      <c r="RSH50"/>
      <c r="RSI50"/>
      <c r="RSJ50"/>
      <c r="RSK50"/>
      <c r="RSL50"/>
      <c r="RSM50"/>
      <c r="RSN50"/>
      <c r="RSO50"/>
      <c r="RSP50"/>
      <c r="RSQ50"/>
      <c r="RSR50"/>
      <c r="RSS50"/>
      <c r="RST50"/>
      <c r="RSU50"/>
      <c r="RSV50"/>
      <c r="RSW50"/>
      <c r="RSX50"/>
      <c r="RSY50"/>
      <c r="RSZ50"/>
      <c r="RTA50"/>
      <c r="RTB50"/>
      <c r="RTC50"/>
      <c r="RTD50"/>
      <c r="RTE50"/>
      <c r="RTF50"/>
      <c r="RTG50"/>
      <c r="RTH50"/>
      <c r="RTI50"/>
      <c r="RTJ50"/>
      <c r="RTK50"/>
      <c r="RTL50"/>
      <c r="RTM50"/>
      <c r="RTN50"/>
      <c r="RTO50"/>
      <c r="RTP50"/>
      <c r="RTQ50"/>
      <c r="RTR50"/>
      <c r="RTS50"/>
      <c r="RTT50"/>
      <c r="RTU50"/>
      <c r="RTV50"/>
      <c r="RTW50"/>
      <c r="RTX50"/>
      <c r="RTY50"/>
      <c r="RTZ50"/>
      <c r="RUA50"/>
      <c r="RUB50"/>
      <c r="RUC50"/>
      <c r="RUD50"/>
      <c r="RUE50"/>
      <c r="RUF50"/>
      <c r="RUG50"/>
      <c r="RUH50"/>
      <c r="RUI50"/>
      <c r="RUJ50"/>
      <c r="RUK50"/>
      <c r="RUL50"/>
      <c r="RUM50"/>
      <c r="RUN50"/>
      <c r="RUO50"/>
      <c r="RUP50"/>
      <c r="RUQ50"/>
      <c r="RUR50"/>
      <c r="RUS50"/>
      <c r="RUT50"/>
      <c r="RUU50"/>
      <c r="RUV50"/>
      <c r="RUW50"/>
      <c r="RUX50"/>
      <c r="RUY50"/>
      <c r="RUZ50"/>
      <c r="RVA50"/>
      <c r="RVB50"/>
      <c r="RVC50"/>
      <c r="RVD50"/>
      <c r="RVE50"/>
      <c r="RVF50"/>
      <c r="RVG50"/>
      <c r="RVH50"/>
      <c r="RVI50"/>
      <c r="RVJ50"/>
      <c r="RVK50"/>
      <c r="RVL50"/>
      <c r="RVM50"/>
      <c r="RVN50"/>
      <c r="RVO50"/>
      <c r="RVP50"/>
      <c r="RVQ50"/>
      <c r="RVR50"/>
      <c r="RVS50"/>
      <c r="RVT50"/>
      <c r="RVU50"/>
      <c r="RVV50"/>
      <c r="RVW50"/>
      <c r="RVX50"/>
      <c r="RVY50"/>
      <c r="RVZ50"/>
      <c r="RWA50"/>
      <c r="RWB50"/>
      <c r="RWC50"/>
      <c r="RWD50"/>
      <c r="RWE50"/>
      <c r="RWF50"/>
      <c r="RWG50"/>
      <c r="RWH50"/>
      <c r="RWI50"/>
      <c r="RWJ50"/>
      <c r="RWK50"/>
      <c r="RWL50"/>
      <c r="RWM50"/>
      <c r="RWN50"/>
      <c r="RWO50"/>
      <c r="RWP50"/>
      <c r="RWQ50"/>
      <c r="RWR50"/>
      <c r="RWS50"/>
      <c r="RWT50"/>
      <c r="RWU50"/>
      <c r="RWV50"/>
      <c r="RWW50"/>
      <c r="RWX50"/>
      <c r="RWY50"/>
      <c r="RWZ50"/>
      <c r="RXA50"/>
      <c r="RXB50"/>
      <c r="RXC50"/>
      <c r="RXD50"/>
      <c r="RXE50"/>
      <c r="RXF50"/>
      <c r="RXG50"/>
      <c r="RXH50"/>
      <c r="RXI50"/>
      <c r="RXJ50"/>
      <c r="RXK50"/>
      <c r="RXL50"/>
      <c r="RXM50"/>
      <c r="RXN50"/>
      <c r="RXO50"/>
      <c r="RXP50"/>
      <c r="RXQ50"/>
      <c r="RXR50"/>
      <c r="RXS50"/>
      <c r="RXT50"/>
      <c r="RXU50"/>
      <c r="RXV50"/>
      <c r="RXW50"/>
      <c r="RXX50"/>
      <c r="RXY50"/>
      <c r="RXZ50"/>
      <c r="RYA50"/>
      <c r="RYB50"/>
      <c r="RYC50"/>
      <c r="RYD50"/>
      <c r="RYE50"/>
      <c r="RYF50"/>
      <c r="RYG50"/>
      <c r="RYH50"/>
      <c r="RYI50"/>
      <c r="RYJ50"/>
      <c r="RYK50"/>
      <c r="RYL50"/>
      <c r="RYM50"/>
      <c r="RYN50"/>
      <c r="RYO50"/>
      <c r="RYP50"/>
      <c r="RYQ50"/>
      <c r="RYR50"/>
      <c r="RYS50"/>
      <c r="RYT50"/>
      <c r="RYU50"/>
      <c r="RYV50"/>
      <c r="RYW50"/>
      <c r="RYX50"/>
      <c r="RYY50"/>
      <c r="RYZ50"/>
      <c r="RZA50"/>
      <c r="RZB50"/>
      <c r="RZC50"/>
      <c r="RZD50"/>
      <c r="RZE50"/>
      <c r="RZF50"/>
      <c r="RZG50"/>
      <c r="RZH50"/>
      <c r="RZI50"/>
      <c r="RZJ50"/>
      <c r="RZK50"/>
      <c r="RZL50"/>
      <c r="RZM50"/>
      <c r="RZN50"/>
      <c r="RZO50"/>
      <c r="RZP50"/>
      <c r="RZQ50"/>
      <c r="RZR50"/>
      <c r="RZS50"/>
      <c r="RZT50"/>
      <c r="RZU50"/>
      <c r="RZV50"/>
      <c r="RZW50"/>
      <c r="RZX50"/>
      <c r="RZY50"/>
      <c r="RZZ50"/>
      <c r="SAA50"/>
      <c r="SAB50"/>
      <c r="SAC50"/>
      <c r="SAD50"/>
      <c r="SAE50"/>
      <c r="SAF50"/>
      <c r="SAG50"/>
      <c r="SAH50"/>
      <c r="SAI50"/>
      <c r="SAJ50"/>
      <c r="SAK50"/>
      <c r="SAL50"/>
      <c r="SAM50"/>
      <c r="SAN50"/>
      <c r="SAO50"/>
      <c r="SAP50"/>
      <c r="SAQ50"/>
      <c r="SAR50"/>
      <c r="SAS50"/>
      <c r="SAT50"/>
      <c r="SAU50"/>
      <c r="SAV50"/>
      <c r="SAW50"/>
      <c r="SAX50"/>
      <c r="SAY50"/>
      <c r="SAZ50"/>
      <c r="SBA50"/>
      <c r="SBB50"/>
      <c r="SBC50"/>
      <c r="SBD50"/>
      <c r="SBE50"/>
      <c r="SBF50"/>
      <c r="SBG50"/>
      <c r="SBH50"/>
      <c r="SBI50"/>
      <c r="SBJ50"/>
      <c r="SBK50"/>
      <c r="SBL50"/>
      <c r="SBM50"/>
      <c r="SBN50"/>
      <c r="SBO50"/>
      <c r="SBP50"/>
      <c r="SBQ50"/>
      <c r="SBR50"/>
      <c r="SBS50"/>
      <c r="SBT50"/>
      <c r="SBU50"/>
      <c r="SBV50"/>
      <c r="SBW50"/>
      <c r="SBX50"/>
      <c r="SBY50"/>
      <c r="SBZ50"/>
      <c r="SCA50"/>
      <c r="SCB50"/>
      <c r="SCC50"/>
      <c r="SCD50"/>
      <c r="SCE50"/>
      <c r="SCF50"/>
      <c r="SCG50"/>
      <c r="SCH50"/>
      <c r="SCI50"/>
      <c r="SCJ50"/>
      <c r="SCK50"/>
      <c r="SCL50"/>
      <c r="SCM50"/>
      <c r="SCN50"/>
      <c r="SCO50"/>
      <c r="SCP50"/>
      <c r="SCQ50"/>
      <c r="SCR50"/>
      <c r="SCS50"/>
      <c r="SCT50"/>
      <c r="SCU50"/>
      <c r="SCV50"/>
      <c r="SCW50"/>
      <c r="SCX50"/>
      <c r="SCY50"/>
      <c r="SCZ50"/>
      <c r="SDA50"/>
      <c r="SDB50"/>
      <c r="SDC50"/>
      <c r="SDD50"/>
      <c r="SDE50"/>
      <c r="SDF50"/>
      <c r="SDG50"/>
      <c r="SDH50"/>
      <c r="SDI50"/>
      <c r="SDJ50"/>
      <c r="SDK50"/>
      <c r="SDL50"/>
      <c r="SDM50"/>
      <c r="SDN50"/>
      <c r="SDO50"/>
      <c r="SDP50"/>
      <c r="SDQ50"/>
      <c r="SDR50"/>
      <c r="SDS50"/>
      <c r="SDT50"/>
      <c r="SDU50"/>
      <c r="SDV50"/>
      <c r="SDW50"/>
      <c r="SDX50"/>
      <c r="SDY50"/>
      <c r="SDZ50"/>
      <c r="SEA50"/>
      <c r="SEB50"/>
      <c r="SEC50"/>
      <c r="SED50"/>
      <c r="SEE50"/>
      <c r="SEF50"/>
      <c r="SEG50"/>
      <c r="SEH50"/>
      <c r="SEI50"/>
      <c r="SEJ50"/>
      <c r="SEK50"/>
      <c r="SEL50"/>
      <c r="SEM50"/>
      <c r="SEN50"/>
      <c r="SEO50"/>
      <c r="SEP50"/>
      <c r="SEQ50"/>
      <c r="SER50"/>
      <c r="SES50"/>
      <c r="SET50"/>
      <c r="SEU50"/>
      <c r="SEV50"/>
      <c r="SEW50"/>
      <c r="SEX50"/>
      <c r="SEY50"/>
      <c r="SEZ50"/>
      <c r="SFA50"/>
      <c r="SFB50"/>
      <c r="SFC50"/>
      <c r="SFD50"/>
      <c r="SFE50"/>
      <c r="SFF50"/>
      <c r="SFG50"/>
      <c r="SFH50"/>
      <c r="SFI50"/>
      <c r="SFJ50"/>
      <c r="SFK50"/>
      <c r="SFL50"/>
      <c r="SFM50"/>
      <c r="SFN50"/>
      <c r="SFO50"/>
      <c r="SFP50"/>
      <c r="SFQ50"/>
      <c r="SFR50"/>
      <c r="SFS50"/>
      <c r="SFT50"/>
      <c r="SFU50"/>
      <c r="SFV50"/>
      <c r="SFW50"/>
      <c r="SFX50"/>
      <c r="SFY50"/>
      <c r="SFZ50"/>
      <c r="SGA50"/>
      <c r="SGB50"/>
      <c r="SGC50"/>
      <c r="SGD50"/>
      <c r="SGE50"/>
      <c r="SGF50"/>
      <c r="SGG50"/>
      <c r="SGH50"/>
      <c r="SGI50"/>
      <c r="SGJ50"/>
      <c r="SGK50"/>
      <c r="SGL50"/>
      <c r="SGM50"/>
      <c r="SGN50"/>
      <c r="SGO50"/>
      <c r="SGP50"/>
      <c r="SGQ50"/>
      <c r="SGR50"/>
      <c r="SGS50"/>
      <c r="SGT50"/>
      <c r="SGU50"/>
      <c r="SGV50"/>
      <c r="SGW50"/>
      <c r="SGX50"/>
      <c r="SGY50"/>
      <c r="SGZ50"/>
      <c r="SHA50"/>
      <c r="SHB50"/>
      <c r="SHC50"/>
      <c r="SHD50"/>
      <c r="SHE50"/>
      <c r="SHF50"/>
      <c r="SHG50"/>
      <c r="SHH50"/>
      <c r="SHI50"/>
      <c r="SHJ50"/>
      <c r="SHK50"/>
      <c r="SHL50"/>
      <c r="SHM50"/>
      <c r="SHN50"/>
      <c r="SHO50"/>
      <c r="SHP50"/>
      <c r="SHQ50"/>
      <c r="SHR50"/>
      <c r="SHS50"/>
      <c r="SHT50"/>
      <c r="SHU50"/>
      <c r="SHV50"/>
      <c r="SHW50"/>
      <c r="SHX50"/>
      <c r="SHY50"/>
      <c r="SHZ50"/>
      <c r="SIA50"/>
      <c r="SIB50"/>
      <c r="SIC50"/>
      <c r="SID50"/>
      <c r="SIE50"/>
      <c r="SIF50"/>
      <c r="SIG50"/>
      <c r="SIH50"/>
      <c r="SII50"/>
      <c r="SIJ50"/>
      <c r="SIK50"/>
      <c r="SIL50"/>
      <c r="SIM50"/>
      <c r="SIN50"/>
      <c r="SIO50"/>
      <c r="SIP50"/>
      <c r="SIQ50"/>
      <c r="SIR50"/>
      <c r="SIS50"/>
      <c r="SIT50"/>
      <c r="SIU50"/>
      <c r="SIV50"/>
      <c r="SIW50"/>
      <c r="SIX50"/>
      <c r="SIY50"/>
      <c r="SIZ50"/>
      <c r="SJA50"/>
      <c r="SJB50"/>
      <c r="SJC50"/>
      <c r="SJD50"/>
      <c r="SJE50"/>
      <c r="SJF50"/>
      <c r="SJG50"/>
      <c r="SJH50"/>
      <c r="SJI50"/>
      <c r="SJJ50"/>
      <c r="SJK50"/>
      <c r="SJL50"/>
      <c r="SJM50"/>
      <c r="SJN50"/>
      <c r="SJO50"/>
      <c r="SJP50"/>
      <c r="SJQ50"/>
      <c r="SJR50"/>
      <c r="SJS50"/>
      <c r="SJT50"/>
      <c r="SJU50"/>
      <c r="SJV50"/>
      <c r="SJW50"/>
      <c r="SJX50"/>
      <c r="SJY50"/>
      <c r="SJZ50"/>
      <c r="SKA50"/>
      <c r="SKB50"/>
      <c r="SKC50"/>
      <c r="SKD50"/>
      <c r="SKE50"/>
      <c r="SKF50"/>
      <c r="SKG50"/>
      <c r="SKH50"/>
      <c r="SKI50"/>
      <c r="SKJ50"/>
      <c r="SKK50"/>
      <c r="SKL50"/>
      <c r="SKM50"/>
      <c r="SKN50"/>
      <c r="SKO50"/>
      <c r="SKP50"/>
      <c r="SKQ50"/>
      <c r="SKR50"/>
      <c r="SKS50"/>
      <c r="SKT50"/>
      <c r="SKU50"/>
      <c r="SKV50"/>
      <c r="SKW50"/>
      <c r="SKX50"/>
      <c r="SKY50"/>
      <c r="SKZ50"/>
      <c r="SLA50"/>
      <c r="SLB50"/>
      <c r="SLC50"/>
      <c r="SLD50"/>
      <c r="SLE50"/>
      <c r="SLF50"/>
      <c r="SLG50"/>
      <c r="SLH50"/>
      <c r="SLI50"/>
      <c r="SLJ50"/>
      <c r="SLK50"/>
      <c r="SLL50"/>
      <c r="SLM50"/>
      <c r="SLN50"/>
      <c r="SLO50"/>
      <c r="SLP50"/>
      <c r="SLQ50"/>
      <c r="SLR50"/>
      <c r="SLS50"/>
      <c r="SLT50"/>
      <c r="SLU50"/>
      <c r="SLV50"/>
      <c r="SLW50"/>
      <c r="SLX50"/>
      <c r="SLY50"/>
      <c r="SLZ50"/>
      <c r="SMA50"/>
      <c r="SMB50"/>
      <c r="SMC50"/>
      <c r="SMD50"/>
      <c r="SME50"/>
      <c r="SMF50"/>
      <c r="SMG50"/>
      <c r="SMH50"/>
      <c r="SMI50"/>
      <c r="SMJ50"/>
      <c r="SMK50"/>
      <c r="SML50"/>
      <c r="SMM50"/>
      <c r="SMN50"/>
      <c r="SMO50"/>
      <c r="SMP50"/>
      <c r="SMQ50"/>
      <c r="SMR50"/>
      <c r="SMS50"/>
      <c r="SMT50"/>
      <c r="SMU50"/>
      <c r="SMV50"/>
      <c r="SMW50"/>
      <c r="SMX50"/>
      <c r="SMY50"/>
      <c r="SMZ50"/>
      <c r="SNA50"/>
      <c r="SNB50"/>
      <c r="SNC50"/>
      <c r="SND50"/>
      <c r="SNE50"/>
      <c r="SNF50"/>
      <c r="SNG50"/>
      <c r="SNH50"/>
      <c r="SNI50"/>
      <c r="SNJ50"/>
      <c r="SNK50"/>
      <c r="SNL50"/>
      <c r="SNM50"/>
      <c r="SNN50"/>
      <c r="SNO50"/>
      <c r="SNP50"/>
      <c r="SNQ50"/>
      <c r="SNR50"/>
      <c r="SNS50"/>
      <c r="SNT50"/>
      <c r="SNU50"/>
      <c r="SNV50"/>
      <c r="SNW50"/>
      <c r="SNX50"/>
      <c r="SNY50"/>
      <c r="SNZ50"/>
      <c r="SOA50"/>
      <c r="SOB50"/>
      <c r="SOC50"/>
      <c r="SOD50"/>
      <c r="SOE50"/>
      <c r="SOF50"/>
      <c r="SOG50"/>
      <c r="SOH50"/>
      <c r="SOI50"/>
      <c r="SOJ50"/>
      <c r="SOK50"/>
      <c r="SOL50"/>
      <c r="SOM50"/>
      <c r="SON50"/>
      <c r="SOO50"/>
      <c r="SOP50"/>
      <c r="SOQ50"/>
      <c r="SOR50"/>
      <c r="SOS50"/>
      <c r="SOT50"/>
      <c r="SOU50"/>
      <c r="SOV50"/>
      <c r="SOW50"/>
      <c r="SOX50"/>
      <c r="SOY50"/>
      <c r="SOZ50"/>
      <c r="SPA50"/>
      <c r="SPB50"/>
      <c r="SPC50"/>
      <c r="SPD50"/>
      <c r="SPE50"/>
      <c r="SPF50"/>
      <c r="SPG50"/>
      <c r="SPH50"/>
      <c r="SPI50"/>
      <c r="SPJ50"/>
      <c r="SPK50"/>
      <c r="SPL50"/>
      <c r="SPM50"/>
      <c r="SPN50"/>
      <c r="SPO50"/>
      <c r="SPP50"/>
      <c r="SPQ50"/>
      <c r="SPR50"/>
      <c r="SPS50"/>
      <c r="SPT50"/>
      <c r="SPU50"/>
      <c r="SPV50"/>
      <c r="SPW50"/>
      <c r="SPX50"/>
      <c r="SPY50"/>
      <c r="SPZ50"/>
      <c r="SQA50"/>
      <c r="SQB50"/>
      <c r="SQC50"/>
      <c r="SQD50"/>
      <c r="SQE50"/>
      <c r="SQF50"/>
      <c r="SQG50"/>
      <c r="SQH50"/>
      <c r="SQI50"/>
      <c r="SQJ50"/>
      <c r="SQK50"/>
      <c r="SQL50"/>
      <c r="SQM50"/>
      <c r="SQN50"/>
      <c r="SQO50"/>
      <c r="SQP50"/>
      <c r="SQQ50"/>
      <c r="SQR50"/>
      <c r="SQS50"/>
      <c r="SQT50"/>
      <c r="SQU50"/>
      <c r="SQV50"/>
      <c r="SQW50"/>
      <c r="SQX50"/>
      <c r="SQY50"/>
      <c r="SQZ50"/>
      <c r="SRA50"/>
      <c r="SRB50"/>
      <c r="SRC50"/>
      <c r="SRD50"/>
      <c r="SRE50"/>
      <c r="SRF50"/>
      <c r="SRG50"/>
      <c r="SRH50"/>
      <c r="SRI50"/>
      <c r="SRJ50"/>
      <c r="SRK50"/>
      <c r="SRL50"/>
      <c r="SRM50"/>
      <c r="SRN50"/>
      <c r="SRO50"/>
      <c r="SRP50"/>
      <c r="SRQ50"/>
      <c r="SRR50"/>
      <c r="SRS50"/>
      <c r="SRT50"/>
      <c r="SRU50"/>
      <c r="SRV50"/>
      <c r="SRW50"/>
      <c r="SRX50"/>
      <c r="SRY50"/>
      <c r="SRZ50"/>
      <c r="SSA50"/>
      <c r="SSB50"/>
      <c r="SSC50"/>
      <c r="SSD50"/>
      <c r="SSE50"/>
      <c r="SSF50"/>
      <c r="SSG50"/>
      <c r="SSH50"/>
      <c r="SSI50"/>
      <c r="SSJ50"/>
      <c r="SSK50"/>
      <c r="SSL50"/>
      <c r="SSM50"/>
      <c r="SSN50"/>
      <c r="SSO50"/>
      <c r="SSP50"/>
      <c r="SSQ50"/>
      <c r="SSR50"/>
      <c r="SSS50"/>
      <c r="SST50"/>
      <c r="SSU50"/>
      <c r="SSV50"/>
      <c r="SSW50"/>
      <c r="SSX50"/>
      <c r="SSY50"/>
      <c r="SSZ50"/>
      <c r="STA50"/>
      <c r="STB50"/>
      <c r="STC50"/>
      <c r="STD50"/>
      <c r="STE50"/>
      <c r="STF50"/>
      <c r="STG50"/>
      <c r="STH50"/>
      <c r="STI50"/>
      <c r="STJ50"/>
      <c r="STK50"/>
      <c r="STL50"/>
      <c r="STM50"/>
      <c r="STN50"/>
      <c r="STO50"/>
      <c r="STP50"/>
      <c r="STQ50"/>
      <c r="STR50"/>
      <c r="STS50"/>
      <c r="STT50"/>
      <c r="STU50"/>
      <c r="STV50"/>
      <c r="STW50"/>
      <c r="STX50"/>
      <c r="STY50"/>
      <c r="STZ50"/>
      <c r="SUA50"/>
      <c r="SUB50"/>
      <c r="SUC50"/>
      <c r="SUD50"/>
      <c r="SUE50"/>
      <c r="SUF50"/>
      <c r="SUG50"/>
      <c r="SUH50"/>
      <c r="SUI50"/>
      <c r="SUJ50"/>
      <c r="SUK50"/>
      <c r="SUL50"/>
      <c r="SUM50"/>
      <c r="SUN50"/>
      <c r="SUO50"/>
      <c r="SUP50"/>
      <c r="SUQ50"/>
      <c r="SUR50"/>
      <c r="SUS50"/>
      <c r="SUT50"/>
      <c r="SUU50"/>
      <c r="SUV50"/>
      <c r="SUW50"/>
      <c r="SUX50"/>
      <c r="SUY50"/>
      <c r="SUZ50"/>
      <c r="SVA50"/>
      <c r="SVB50"/>
      <c r="SVC50"/>
      <c r="SVD50"/>
      <c r="SVE50"/>
      <c r="SVF50"/>
      <c r="SVG50"/>
      <c r="SVH50"/>
      <c r="SVI50"/>
      <c r="SVJ50"/>
      <c r="SVK50"/>
      <c r="SVL50"/>
      <c r="SVM50"/>
      <c r="SVN50"/>
      <c r="SVO50"/>
      <c r="SVP50"/>
      <c r="SVQ50"/>
      <c r="SVR50"/>
      <c r="SVS50"/>
      <c r="SVT50"/>
      <c r="SVU50"/>
      <c r="SVV50"/>
      <c r="SVW50"/>
      <c r="SVX50"/>
      <c r="SVY50"/>
      <c r="SVZ50"/>
      <c r="SWA50"/>
      <c r="SWB50"/>
      <c r="SWC50"/>
      <c r="SWD50"/>
      <c r="SWE50"/>
      <c r="SWF50"/>
      <c r="SWG50"/>
      <c r="SWH50"/>
      <c r="SWI50"/>
      <c r="SWJ50"/>
      <c r="SWK50"/>
      <c r="SWL50"/>
      <c r="SWM50"/>
      <c r="SWN50"/>
      <c r="SWO50"/>
      <c r="SWP50"/>
      <c r="SWQ50"/>
      <c r="SWR50"/>
      <c r="SWS50"/>
      <c r="SWT50"/>
      <c r="SWU50"/>
      <c r="SWV50"/>
      <c r="SWW50"/>
      <c r="SWX50"/>
      <c r="SWY50"/>
      <c r="SWZ50"/>
      <c r="SXA50"/>
      <c r="SXB50"/>
      <c r="SXC50"/>
      <c r="SXD50"/>
      <c r="SXE50"/>
      <c r="SXF50"/>
      <c r="SXG50"/>
      <c r="SXH50"/>
      <c r="SXI50"/>
      <c r="SXJ50"/>
      <c r="SXK50"/>
      <c r="SXL50"/>
      <c r="SXM50"/>
      <c r="SXN50"/>
      <c r="SXO50"/>
      <c r="SXP50"/>
      <c r="SXQ50"/>
      <c r="SXR50"/>
      <c r="SXS50"/>
      <c r="SXT50"/>
      <c r="SXU50"/>
      <c r="SXV50"/>
      <c r="SXW50"/>
      <c r="SXX50"/>
      <c r="SXY50"/>
      <c r="SXZ50"/>
      <c r="SYA50"/>
      <c r="SYB50"/>
      <c r="SYC50"/>
      <c r="SYD50"/>
      <c r="SYE50"/>
      <c r="SYF50"/>
      <c r="SYG50"/>
      <c r="SYH50"/>
      <c r="SYI50"/>
      <c r="SYJ50"/>
      <c r="SYK50"/>
      <c r="SYL50"/>
      <c r="SYM50"/>
      <c r="SYN50"/>
      <c r="SYO50"/>
      <c r="SYP50"/>
      <c r="SYQ50"/>
      <c r="SYR50"/>
      <c r="SYS50"/>
      <c r="SYT50"/>
      <c r="SYU50"/>
      <c r="SYV50"/>
      <c r="SYW50"/>
      <c r="SYX50"/>
      <c r="SYY50"/>
      <c r="SYZ50"/>
      <c r="SZA50"/>
      <c r="SZB50"/>
      <c r="SZC50"/>
      <c r="SZD50"/>
      <c r="SZE50"/>
      <c r="SZF50"/>
      <c r="SZG50"/>
      <c r="SZH50"/>
      <c r="SZI50"/>
      <c r="SZJ50"/>
      <c r="SZK50"/>
      <c r="SZL50"/>
      <c r="SZM50"/>
      <c r="SZN50"/>
      <c r="SZO50"/>
      <c r="SZP50"/>
      <c r="SZQ50"/>
      <c r="SZR50"/>
      <c r="SZS50"/>
      <c r="SZT50"/>
      <c r="SZU50"/>
      <c r="SZV50"/>
      <c r="SZW50"/>
      <c r="SZX50"/>
      <c r="SZY50"/>
      <c r="SZZ50"/>
      <c r="TAA50"/>
      <c r="TAB50"/>
      <c r="TAC50"/>
      <c r="TAD50"/>
      <c r="TAE50"/>
      <c r="TAF50"/>
      <c r="TAG50"/>
      <c r="TAH50"/>
      <c r="TAI50"/>
      <c r="TAJ50"/>
      <c r="TAK50"/>
      <c r="TAL50"/>
      <c r="TAM50"/>
      <c r="TAN50"/>
      <c r="TAO50"/>
      <c r="TAP50"/>
      <c r="TAQ50"/>
      <c r="TAR50"/>
      <c r="TAS50"/>
      <c r="TAT50"/>
      <c r="TAU50"/>
      <c r="TAV50"/>
      <c r="TAW50"/>
      <c r="TAX50"/>
      <c r="TAY50"/>
      <c r="TAZ50"/>
      <c r="TBA50"/>
      <c r="TBB50"/>
      <c r="TBC50"/>
      <c r="TBD50"/>
      <c r="TBE50"/>
      <c r="TBF50"/>
      <c r="TBG50"/>
      <c r="TBH50"/>
      <c r="TBI50"/>
      <c r="TBJ50"/>
      <c r="TBK50"/>
      <c r="TBL50"/>
      <c r="TBM50"/>
      <c r="TBN50"/>
      <c r="TBO50"/>
      <c r="TBP50"/>
      <c r="TBQ50"/>
      <c r="TBR50"/>
      <c r="TBS50"/>
      <c r="TBT50"/>
      <c r="TBU50"/>
      <c r="TBV50"/>
      <c r="TBW50"/>
      <c r="TBX50"/>
      <c r="TBY50"/>
      <c r="TBZ50"/>
      <c r="TCA50"/>
      <c r="TCB50"/>
      <c r="TCC50"/>
      <c r="TCD50"/>
      <c r="TCE50"/>
      <c r="TCF50"/>
      <c r="TCG50"/>
      <c r="TCH50"/>
      <c r="TCI50"/>
      <c r="TCJ50"/>
      <c r="TCK50"/>
      <c r="TCL50"/>
      <c r="TCM50"/>
      <c r="TCN50"/>
      <c r="TCO50"/>
      <c r="TCP50"/>
      <c r="TCQ50"/>
      <c r="TCR50"/>
      <c r="TCS50"/>
      <c r="TCT50"/>
      <c r="TCU50"/>
      <c r="TCV50"/>
      <c r="TCW50"/>
      <c r="TCX50"/>
      <c r="TCY50"/>
      <c r="TCZ50"/>
      <c r="TDA50"/>
      <c r="TDB50"/>
      <c r="TDC50"/>
      <c r="TDD50"/>
      <c r="TDE50"/>
      <c r="TDF50"/>
      <c r="TDG50"/>
      <c r="TDH50"/>
      <c r="TDI50"/>
      <c r="TDJ50"/>
      <c r="TDK50"/>
      <c r="TDL50"/>
      <c r="TDM50"/>
      <c r="TDN50"/>
      <c r="TDO50"/>
      <c r="TDP50"/>
      <c r="TDQ50"/>
      <c r="TDR50"/>
      <c r="TDS50"/>
      <c r="TDT50"/>
      <c r="TDU50"/>
      <c r="TDV50"/>
      <c r="TDW50"/>
      <c r="TDX50"/>
      <c r="TDY50"/>
      <c r="TDZ50"/>
      <c r="TEA50"/>
      <c r="TEB50"/>
      <c r="TEC50"/>
      <c r="TED50"/>
      <c r="TEE50"/>
      <c r="TEF50"/>
      <c r="TEG50"/>
      <c r="TEH50"/>
      <c r="TEI50"/>
      <c r="TEJ50"/>
      <c r="TEK50"/>
      <c r="TEL50"/>
      <c r="TEM50"/>
      <c r="TEN50"/>
      <c r="TEO50"/>
      <c r="TEP50"/>
      <c r="TEQ50"/>
      <c r="TER50"/>
      <c r="TES50"/>
      <c r="TET50"/>
      <c r="TEU50"/>
      <c r="TEV50"/>
      <c r="TEW50"/>
      <c r="TEX50"/>
      <c r="TEY50"/>
      <c r="TEZ50"/>
      <c r="TFA50"/>
      <c r="TFB50"/>
      <c r="TFC50"/>
      <c r="TFD50"/>
      <c r="TFE50"/>
      <c r="TFF50"/>
      <c r="TFG50"/>
      <c r="TFH50"/>
      <c r="TFI50"/>
      <c r="TFJ50"/>
      <c r="TFK50"/>
      <c r="TFL50"/>
      <c r="TFM50"/>
      <c r="TFN50"/>
      <c r="TFO50"/>
      <c r="TFP50"/>
      <c r="TFQ50"/>
      <c r="TFR50"/>
      <c r="TFS50"/>
      <c r="TFT50"/>
      <c r="TFU50"/>
      <c r="TFV50"/>
      <c r="TFW50"/>
      <c r="TFX50"/>
      <c r="TFY50"/>
      <c r="TFZ50"/>
      <c r="TGA50"/>
      <c r="TGB50"/>
      <c r="TGC50"/>
      <c r="TGD50"/>
      <c r="TGE50"/>
      <c r="TGF50"/>
      <c r="TGG50"/>
      <c r="TGH50"/>
      <c r="TGI50"/>
      <c r="TGJ50"/>
      <c r="TGK50"/>
      <c r="TGL50"/>
      <c r="TGM50"/>
      <c r="TGN50"/>
      <c r="TGO50"/>
      <c r="TGP50"/>
      <c r="TGQ50"/>
      <c r="TGR50"/>
      <c r="TGS50"/>
      <c r="TGT50"/>
      <c r="TGU50"/>
      <c r="TGV50"/>
      <c r="TGW50"/>
      <c r="TGX50"/>
      <c r="TGY50"/>
      <c r="TGZ50"/>
      <c r="THA50"/>
      <c r="THB50"/>
      <c r="THC50"/>
      <c r="THD50"/>
      <c r="THE50"/>
      <c r="THF50"/>
      <c r="THG50"/>
      <c r="THH50"/>
      <c r="THI50"/>
      <c r="THJ50"/>
      <c r="THK50"/>
      <c r="THL50"/>
      <c r="THM50"/>
      <c r="THN50"/>
      <c r="THO50"/>
      <c r="THP50"/>
      <c r="THQ50"/>
      <c r="THR50"/>
      <c r="THS50"/>
      <c r="THT50"/>
      <c r="THU50"/>
      <c r="THV50"/>
      <c r="THW50"/>
      <c r="THX50"/>
      <c r="THY50"/>
      <c r="THZ50"/>
      <c r="TIA50"/>
      <c r="TIB50"/>
      <c r="TIC50"/>
      <c r="TID50"/>
      <c r="TIE50"/>
      <c r="TIF50"/>
      <c r="TIG50"/>
      <c r="TIH50"/>
      <c r="TII50"/>
      <c r="TIJ50"/>
      <c r="TIK50"/>
      <c r="TIL50"/>
      <c r="TIM50"/>
      <c r="TIN50"/>
      <c r="TIO50"/>
      <c r="TIP50"/>
      <c r="TIQ50"/>
      <c r="TIR50"/>
      <c r="TIS50"/>
      <c r="TIT50"/>
      <c r="TIU50"/>
      <c r="TIV50"/>
      <c r="TIW50"/>
      <c r="TIX50"/>
      <c r="TIY50"/>
      <c r="TIZ50"/>
      <c r="TJA50"/>
      <c r="TJB50"/>
      <c r="TJC50"/>
      <c r="TJD50"/>
      <c r="TJE50"/>
      <c r="TJF50"/>
      <c r="TJG50"/>
      <c r="TJH50"/>
      <c r="TJI50"/>
      <c r="TJJ50"/>
      <c r="TJK50"/>
      <c r="TJL50"/>
      <c r="TJM50"/>
      <c r="TJN50"/>
      <c r="TJO50"/>
      <c r="TJP50"/>
      <c r="TJQ50"/>
      <c r="TJR50"/>
      <c r="TJS50"/>
      <c r="TJT50"/>
      <c r="TJU50"/>
      <c r="TJV50"/>
      <c r="TJW50"/>
      <c r="TJX50"/>
      <c r="TJY50"/>
      <c r="TJZ50"/>
      <c r="TKA50"/>
      <c r="TKB50"/>
      <c r="TKC50"/>
      <c r="TKD50"/>
      <c r="TKE50"/>
      <c r="TKF50"/>
      <c r="TKG50"/>
      <c r="TKH50"/>
      <c r="TKI50"/>
      <c r="TKJ50"/>
      <c r="TKK50"/>
      <c r="TKL50"/>
      <c r="TKM50"/>
      <c r="TKN50"/>
      <c r="TKO50"/>
      <c r="TKP50"/>
      <c r="TKQ50"/>
      <c r="TKR50"/>
      <c r="TKS50"/>
      <c r="TKT50"/>
      <c r="TKU50"/>
      <c r="TKV50"/>
      <c r="TKW50"/>
      <c r="TKX50"/>
      <c r="TKY50"/>
      <c r="TKZ50"/>
      <c r="TLA50"/>
      <c r="TLB50"/>
      <c r="TLC50"/>
      <c r="TLD50"/>
      <c r="TLE50"/>
      <c r="TLF50"/>
      <c r="TLG50"/>
      <c r="TLH50"/>
      <c r="TLI50"/>
      <c r="TLJ50"/>
      <c r="TLK50"/>
      <c r="TLL50"/>
      <c r="TLM50"/>
      <c r="TLN50"/>
      <c r="TLO50"/>
      <c r="TLP50"/>
      <c r="TLQ50"/>
      <c r="TLR50"/>
      <c r="TLS50"/>
      <c r="TLT50"/>
      <c r="TLU50"/>
      <c r="TLV50"/>
      <c r="TLW50"/>
      <c r="TLX50"/>
      <c r="TLY50"/>
      <c r="TLZ50"/>
      <c r="TMA50"/>
      <c r="TMB50"/>
      <c r="TMC50"/>
      <c r="TMD50"/>
      <c r="TME50"/>
      <c r="TMF50"/>
      <c r="TMG50"/>
      <c r="TMH50"/>
      <c r="TMI50"/>
      <c r="TMJ50"/>
      <c r="TMK50"/>
      <c r="TML50"/>
      <c r="TMM50"/>
      <c r="TMN50"/>
      <c r="TMO50"/>
      <c r="TMP50"/>
      <c r="TMQ50"/>
      <c r="TMR50"/>
      <c r="TMS50"/>
      <c r="TMT50"/>
      <c r="TMU50"/>
      <c r="TMV50"/>
      <c r="TMW50"/>
      <c r="TMX50"/>
      <c r="TMY50"/>
      <c r="TMZ50"/>
      <c r="TNA50"/>
      <c r="TNB50"/>
      <c r="TNC50"/>
      <c r="TND50"/>
      <c r="TNE50"/>
      <c r="TNF50"/>
      <c r="TNG50"/>
      <c r="TNH50"/>
      <c r="TNI50"/>
      <c r="TNJ50"/>
      <c r="TNK50"/>
      <c r="TNL50"/>
      <c r="TNM50"/>
      <c r="TNN50"/>
      <c r="TNO50"/>
      <c r="TNP50"/>
      <c r="TNQ50"/>
      <c r="TNR50"/>
      <c r="TNS50"/>
      <c r="TNT50"/>
      <c r="TNU50"/>
      <c r="TNV50"/>
      <c r="TNW50"/>
      <c r="TNX50"/>
      <c r="TNY50"/>
      <c r="TNZ50"/>
      <c r="TOA50"/>
      <c r="TOB50"/>
      <c r="TOC50"/>
      <c r="TOD50"/>
      <c r="TOE50"/>
      <c r="TOF50"/>
      <c r="TOG50"/>
      <c r="TOH50"/>
      <c r="TOI50"/>
      <c r="TOJ50"/>
      <c r="TOK50"/>
      <c r="TOL50"/>
      <c r="TOM50"/>
      <c r="TON50"/>
      <c r="TOO50"/>
      <c r="TOP50"/>
      <c r="TOQ50"/>
      <c r="TOR50"/>
      <c r="TOS50"/>
      <c r="TOT50"/>
      <c r="TOU50"/>
      <c r="TOV50"/>
      <c r="TOW50"/>
      <c r="TOX50"/>
      <c r="TOY50"/>
      <c r="TOZ50"/>
      <c r="TPA50"/>
      <c r="TPB50"/>
      <c r="TPC50"/>
      <c r="TPD50"/>
      <c r="TPE50"/>
      <c r="TPF50"/>
      <c r="TPG50"/>
      <c r="TPH50"/>
      <c r="TPI50"/>
      <c r="TPJ50"/>
      <c r="TPK50"/>
      <c r="TPL50"/>
      <c r="TPM50"/>
      <c r="TPN50"/>
      <c r="TPO50"/>
      <c r="TPP50"/>
      <c r="TPQ50"/>
      <c r="TPR50"/>
      <c r="TPS50"/>
      <c r="TPT50"/>
      <c r="TPU50"/>
      <c r="TPV50"/>
      <c r="TPW50"/>
      <c r="TPX50"/>
      <c r="TPY50"/>
      <c r="TPZ50"/>
      <c r="TQA50"/>
      <c r="TQB50"/>
      <c r="TQC50"/>
      <c r="TQD50"/>
      <c r="TQE50"/>
      <c r="TQF50"/>
      <c r="TQG50"/>
      <c r="TQH50"/>
      <c r="TQI50"/>
      <c r="TQJ50"/>
      <c r="TQK50"/>
      <c r="TQL50"/>
      <c r="TQM50"/>
      <c r="TQN50"/>
      <c r="TQO50"/>
      <c r="TQP50"/>
      <c r="TQQ50"/>
      <c r="TQR50"/>
      <c r="TQS50"/>
      <c r="TQT50"/>
      <c r="TQU50"/>
      <c r="TQV50"/>
      <c r="TQW50"/>
      <c r="TQX50"/>
      <c r="TQY50"/>
      <c r="TQZ50"/>
      <c r="TRA50"/>
      <c r="TRB50"/>
      <c r="TRC50"/>
      <c r="TRD50"/>
      <c r="TRE50"/>
      <c r="TRF50"/>
      <c r="TRG50"/>
      <c r="TRH50"/>
      <c r="TRI50"/>
      <c r="TRJ50"/>
      <c r="TRK50"/>
      <c r="TRL50"/>
      <c r="TRM50"/>
      <c r="TRN50"/>
      <c r="TRO50"/>
      <c r="TRP50"/>
      <c r="TRQ50"/>
      <c r="TRR50"/>
      <c r="TRS50"/>
      <c r="TRT50"/>
      <c r="TRU50"/>
      <c r="TRV50"/>
      <c r="TRW50"/>
      <c r="TRX50"/>
      <c r="TRY50"/>
      <c r="TRZ50"/>
      <c r="TSA50"/>
      <c r="TSB50"/>
      <c r="TSC50"/>
      <c r="TSD50"/>
      <c r="TSE50"/>
      <c r="TSF50"/>
      <c r="TSG50"/>
      <c r="TSH50"/>
      <c r="TSI50"/>
      <c r="TSJ50"/>
      <c r="TSK50"/>
      <c r="TSL50"/>
      <c r="TSM50"/>
      <c r="TSN50"/>
      <c r="TSO50"/>
      <c r="TSP50"/>
      <c r="TSQ50"/>
      <c r="TSR50"/>
      <c r="TSS50"/>
      <c r="TST50"/>
      <c r="TSU50"/>
      <c r="TSV50"/>
      <c r="TSW50"/>
      <c r="TSX50"/>
      <c r="TSY50"/>
      <c r="TSZ50"/>
      <c r="TTA50"/>
      <c r="TTB50"/>
      <c r="TTC50"/>
      <c r="TTD50"/>
      <c r="TTE50"/>
      <c r="TTF50"/>
      <c r="TTG50"/>
      <c r="TTH50"/>
      <c r="TTI50"/>
      <c r="TTJ50"/>
      <c r="TTK50"/>
      <c r="TTL50"/>
      <c r="TTM50"/>
      <c r="TTN50"/>
      <c r="TTO50"/>
      <c r="TTP50"/>
      <c r="TTQ50"/>
      <c r="TTR50"/>
      <c r="TTS50"/>
      <c r="TTT50"/>
      <c r="TTU50"/>
      <c r="TTV50"/>
      <c r="TTW50"/>
      <c r="TTX50"/>
      <c r="TTY50"/>
      <c r="TTZ50"/>
      <c r="TUA50"/>
      <c r="TUB50"/>
      <c r="TUC50"/>
      <c r="TUD50"/>
      <c r="TUE50"/>
      <c r="TUF50"/>
      <c r="TUG50"/>
      <c r="TUH50"/>
      <c r="TUI50"/>
      <c r="TUJ50"/>
      <c r="TUK50"/>
      <c r="TUL50"/>
      <c r="TUM50"/>
      <c r="TUN50"/>
      <c r="TUO50"/>
      <c r="TUP50"/>
      <c r="TUQ50"/>
      <c r="TUR50"/>
      <c r="TUS50"/>
      <c r="TUT50"/>
      <c r="TUU50"/>
      <c r="TUV50"/>
      <c r="TUW50"/>
      <c r="TUX50"/>
      <c r="TUY50"/>
      <c r="TUZ50"/>
      <c r="TVA50"/>
      <c r="TVB50"/>
      <c r="TVC50"/>
      <c r="TVD50"/>
      <c r="TVE50"/>
      <c r="TVF50"/>
      <c r="TVG50"/>
      <c r="TVH50"/>
      <c r="TVI50"/>
      <c r="TVJ50"/>
      <c r="TVK50"/>
      <c r="TVL50"/>
      <c r="TVM50"/>
      <c r="TVN50"/>
      <c r="TVO50"/>
      <c r="TVP50"/>
      <c r="TVQ50"/>
      <c r="TVR50"/>
      <c r="TVS50"/>
      <c r="TVT50"/>
      <c r="TVU50"/>
      <c r="TVV50"/>
      <c r="TVW50"/>
      <c r="TVX50"/>
      <c r="TVY50"/>
      <c r="TVZ50"/>
      <c r="TWA50"/>
      <c r="TWB50"/>
      <c r="TWC50"/>
      <c r="TWD50"/>
      <c r="TWE50"/>
      <c r="TWF50"/>
      <c r="TWG50"/>
      <c r="TWH50"/>
      <c r="TWI50"/>
      <c r="TWJ50"/>
      <c r="TWK50"/>
      <c r="TWL50"/>
      <c r="TWM50"/>
      <c r="TWN50"/>
      <c r="TWO50"/>
      <c r="TWP50"/>
      <c r="TWQ50"/>
      <c r="TWR50"/>
      <c r="TWS50"/>
      <c r="TWT50"/>
      <c r="TWU50"/>
      <c r="TWV50"/>
      <c r="TWW50"/>
      <c r="TWX50"/>
      <c r="TWY50"/>
      <c r="TWZ50"/>
      <c r="TXA50"/>
      <c r="TXB50"/>
      <c r="TXC50"/>
      <c r="TXD50"/>
      <c r="TXE50"/>
      <c r="TXF50"/>
      <c r="TXG50"/>
      <c r="TXH50"/>
      <c r="TXI50"/>
      <c r="TXJ50"/>
      <c r="TXK50"/>
      <c r="TXL50"/>
      <c r="TXM50"/>
      <c r="TXN50"/>
      <c r="TXO50"/>
      <c r="TXP50"/>
      <c r="TXQ50"/>
      <c r="TXR50"/>
      <c r="TXS50"/>
      <c r="TXT50"/>
      <c r="TXU50"/>
      <c r="TXV50"/>
      <c r="TXW50"/>
      <c r="TXX50"/>
      <c r="TXY50"/>
      <c r="TXZ50"/>
      <c r="TYA50"/>
      <c r="TYB50"/>
      <c r="TYC50"/>
      <c r="TYD50"/>
      <c r="TYE50"/>
      <c r="TYF50"/>
      <c r="TYG50"/>
      <c r="TYH50"/>
      <c r="TYI50"/>
      <c r="TYJ50"/>
      <c r="TYK50"/>
      <c r="TYL50"/>
      <c r="TYM50"/>
      <c r="TYN50"/>
      <c r="TYO50"/>
      <c r="TYP50"/>
      <c r="TYQ50"/>
      <c r="TYR50"/>
      <c r="TYS50"/>
      <c r="TYT50"/>
      <c r="TYU50"/>
      <c r="TYV50"/>
      <c r="TYW50"/>
      <c r="TYX50"/>
      <c r="TYY50"/>
      <c r="TYZ50"/>
      <c r="TZA50"/>
      <c r="TZB50"/>
      <c r="TZC50"/>
      <c r="TZD50"/>
      <c r="TZE50"/>
      <c r="TZF50"/>
      <c r="TZG50"/>
      <c r="TZH50"/>
      <c r="TZI50"/>
      <c r="TZJ50"/>
      <c r="TZK50"/>
      <c r="TZL50"/>
      <c r="TZM50"/>
      <c r="TZN50"/>
      <c r="TZO50"/>
      <c r="TZP50"/>
      <c r="TZQ50"/>
      <c r="TZR50"/>
      <c r="TZS50"/>
      <c r="TZT50"/>
      <c r="TZU50"/>
      <c r="TZV50"/>
      <c r="TZW50"/>
      <c r="TZX50"/>
      <c r="TZY50"/>
      <c r="TZZ50"/>
      <c r="UAA50"/>
      <c r="UAB50"/>
      <c r="UAC50"/>
      <c r="UAD50"/>
      <c r="UAE50"/>
      <c r="UAF50"/>
      <c r="UAG50"/>
      <c r="UAH50"/>
      <c r="UAI50"/>
      <c r="UAJ50"/>
      <c r="UAK50"/>
      <c r="UAL50"/>
      <c r="UAM50"/>
      <c r="UAN50"/>
      <c r="UAO50"/>
      <c r="UAP50"/>
      <c r="UAQ50"/>
      <c r="UAR50"/>
      <c r="UAS50"/>
      <c r="UAT50"/>
      <c r="UAU50"/>
      <c r="UAV50"/>
      <c r="UAW50"/>
      <c r="UAX50"/>
      <c r="UAY50"/>
      <c r="UAZ50"/>
      <c r="UBA50"/>
      <c r="UBB50"/>
      <c r="UBC50"/>
      <c r="UBD50"/>
      <c r="UBE50"/>
      <c r="UBF50"/>
      <c r="UBG50"/>
      <c r="UBH50"/>
      <c r="UBI50"/>
      <c r="UBJ50"/>
      <c r="UBK50"/>
      <c r="UBL50"/>
      <c r="UBM50"/>
      <c r="UBN50"/>
      <c r="UBO50"/>
      <c r="UBP50"/>
      <c r="UBQ50"/>
      <c r="UBR50"/>
      <c r="UBS50"/>
      <c r="UBT50"/>
      <c r="UBU50"/>
      <c r="UBV50"/>
      <c r="UBW50"/>
      <c r="UBX50"/>
      <c r="UBY50"/>
      <c r="UBZ50"/>
      <c r="UCA50"/>
      <c r="UCB50"/>
      <c r="UCC50"/>
      <c r="UCD50"/>
      <c r="UCE50"/>
      <c r="UCF50"/>
      <c r="UCG50"/>
      <c r="UCH50"/>
      <c r="UCI50"/>
      <c r="UCJ50"/>
      <c r="UCK50"/>
      <c r="UCL50"/>
      <c r="UCM50"/>
      <c r="UCN50"/>
      <c r="UCO50"/>
      <c r="UCP50"/>
      <c r="UCQ50"/>
      <c r="UCR50"/>
      <c r="UCS50"/>
      <c r="UCT50"/>
      <c r="UCU50"/>
      <c r="UCV50"/>
      <c r="UCW50"/>
      <c r="UCX50"/>
      <c r="UCY50"/>
      <c r="UCZ50"/>
      <c r="UDA50"/>
      <c r="UDB50"/>
      <c r="UDC50"/>
      <c r="UDD50"/>
      <c r="UDE50"/>
      <c r="UDF50"/>
      <c r="UDG50"/>
      <c r="UDH50"/>
      <c r="UDI50"/>
      <c r="UDJ50"/>
      <c r="UDK50"/>
      <c r="UDL50"/>
      <c r="UDM50"/>
      <c r="UDN50"/>
      <c r="UDO50"/>
      <c r="UDP50"/>
      <c r="UDQ50"/>
      <c r="UDR50"/>
      <c r="UDS50"/>
      <c r="UDT50"/>
      <c r="UDU50"/>
      <c r="UDV50"/>
      <c r="UDW50"/>
      <c r="UDX50"/>
      <c r="UDY50"/>
      <c r="UDZ50"/>
      <c r="UEA50"/>
      <c r="UEB50"/>
      <c r="UEC50"/>
      <c r="UED50"/>
      <c r="UEE50"/>
      <c r="UEF50"/>
      <c r="UEG50"/>
      <c r="UEH50"/>
      <c r="UEI50"/>
      <c r="UEJ50"/>
      <c r="UEK50"/>
      <c r="UEL50"/>
      <c r="UEM50"/>
      <c r="UEN50"/>
      <c r="UEO50"/>
      <c r="UEP50"/>
      <c r="UEQ50"/>
      <c r="UER50"/>
      <c r="UES50"/>
      <c r="UET50"/>
      <c r="UEU50"/>
      <c r="UEV50"/>
      <c r="UEW50"/>
      <c r="UEX50"/>
      <c r="UEY50"/>
      <c r="UEZ50"/>
      <c r="UFA50"/>
      <c r="UFB50"/>
      <c r="UFC50"/>
      <c r="UFD50"/>
      <c r="UFE50"/>
      <c r="UFF50"/>
      <c r="UFG50"/>
      <c r="UFH50"/>
      <c r="UFI50"/>
      <c r="UFJ50"/>
      <c r="UFK50"/>
      <c r="UFL50"/>
      <c r="UFM50"/>
      <c r="UFN50"/>
      <c r="UFO50"/>
      <c r="UFP50"/>
      <c r="UFQ50"/>
      <c r="UFR50"/>
      <c r="UFS50"/>
      <c r="UFT50"/>
      <c r="UFU50"/>
      <c r="UFV50"/>
      <c r="UFW50"/>
      <c r="UFX50"/>
      <c r="UFY50"/>
      <c r="UFZ50"/>
      <c r="UGA50"/>
      <c r="UGB50"/>
      <c r="UGC50"/>
      <c r="UGD50"/>
      <c r="UGE50"/>
      <c r="UGF50"/>
      <c r="UGG50"/>
      <c r="UGH50"/>
      <c r="UGI50"/>
      <c r="UGJ50"/>
      <c r="UGK50"/>
      <c r="UGL50"/>
      <c r="UGM50"/>
      <c r="UGN50"/>
      <c r="UGO50"/>
      <c r="UGP50"/>
      <c r="UGQ50"/>
      <c r="UGR50"/>
      <c r="UGS50"/>
      <c r="UGT50"/>
      <c r="UGU50"/>
      <c r="UGV50"/>
      <c r="UGW50"/>
      <c r="UGX50"/>
      <c r="UGY50"/>
      <c r="UGZ50"/>
      <c r="UHA50"/>
      <c r="UHB50"/>
      <c r="UHC50"/>
      <c r="UHD50"/>
      <c r="UHE50"/>
      <c r="UHF50"/>
      <c r="UHG50"/>
      <c r="UHH50"/>
      <c r="UHI50"/>
      <c r="UHJ50"/>
      <c r="UHK50"/>
      <c r="UHL50"/>
      <c r="UHM50"/>
      <c r="UHN50"/>
      <c r="UHO50"/>
      <c r="UHP50"/>
      <c r="UHQ50"/>
      <c r="UHR50"/>
      <c r="UHS50"/>
      <c r="UHT50"/>
      <c r="UHU50"/>
      <c r="UHV50"/>
      <c r="UHW50"/>
      <c r="UHX50"/>
      <c r="UHY50"/>
      <c r="UHZ50"/>
      <c r="UIA50"/>
      <c r="UIB50"/>
      <c r="UIC50"/>
      <c r="UID50"/>
      <c r="UIE50"/>
      <c r="UIF50"/>
      <c r="UIG50"/>
      <c r="UIH50"/>
      <c r="UII50"/>
      <c r="UIJ50"/>
      <c r="UIK50"/>
      <c r="UIL50"/>
      <c r="UIM50"/>
      <c r="UIN50"/>
      <c r="UIO50"/>
      <c r="UIP50"/>
      <c r="UIQ50"/>
      <c r="UIR50"/>
      <c r="UIS50"/>
      <c r="UIT50"/>
      <c r="UIU50"/>
      <c r="UIV50"/>
      <c r="UIW50"/>
      <c r="UIX50"/>
      <c r="UIY50"/>
      <c r="UIZ50"/>
      <c r="UJA50"/>
      <c r="UJB50"/>
      <c r="UJC50"/>
      <c r="UJD50"/>
      <c r="UJE50"/>
      <c r="UJF50"/>
      <c r="UJG50"/>
      <c r="UJH50"/>
      <c r="UJI50"/>
      <c r="UJJ50"/>
      <c r="UJK50"/>
      <c r="UJL50"/>
      <c r="UJM50"/>
      <c r="UJN50"/>
      <c r="UJO50"/>
      <c r="UJP50"/>
      <c r="UJQ50"/>
      <c r="UJR50"/>
      <c r="UJS50"/>
      <c r="UJT50"/>
      <c r="UJU50"/>
      <c r="UJV50"/>
      <c r="UJW50"/>
      <c r="UJX50"/>
      <c r="UJY50"/>
      <c r="UJZ50"/>
      <c r="UKA50"/>
      <c r="UKB50"/>
      <c r="UKC50"/>
      <c r="UKD50"/>
      <c r="UKE50"/>
      <c r="UKF50"/>
      <c r="UKG50"/>
      <c r="UKH50"/>
      <c r="UKI50"/>
      <c r="UKJ50"/>
      <c r="UKK50"/>
      <c r="UKL50"/>
      <c r="UKM50"/>
      <c r="UKN50"/>
      <c r="UKO50"/>
      <c r="UKP50"/>
      <c r="UKQ50"/>
      <c r="UKR50"/>
      <c r="UKS50"/>
      <c r="UKT50"/>
      <c r="UKU50"/>
      <c r="UKV50"/>
      <c r="UKW50"/>
      <c r="UKX50"/>
      <c r="UKY50"/>
      <c r="UKZ50"/>
      <c r="ULA50"/>
      <c r="ULB50"/>
      <c r="ULC50"/>
      <c r="ULD50"/>
      <c r="ULE50"/>
      <c r="ULF50"/>
      <c r="ULG50"/>
      <c r="ULH50"/>
      <c r="ULI50"/>
      <c r="ULJ50"/>
      <c r="ULK50"/>
      <c r="ULL50"/>
      <c r="ULM50"/>
      <c r="ULN50"/>
      <c r="ULO50"/>
      <c r="ULP50"/>
      <c r="ULQ50"/>
      <c r="ULR50"/>
      <c r="ULS50"/>
      <c r="ULT50"/>
      <c r="ULU50"/>
      <c r="ULV50"/>
      <c r="ULW50"/>
      <c r="ULX50"/>
      <c r="ULY50"/>
      <c r="ULZ50"/>
      <c r="UMA50"/>
      <c r="UMB50"/>
      <c r="UMC50"/>
      <c r="UMD50"/>
      <c r="UME50"/>
      <c r="UMF50"/>
      <c r="UMG50"/>
      <c r="UMH50"/>
      <c r="UMI50"/>
      <c r="UMJ50"/>
      <c r="UMK50"/>
      <c r="UML50"/>
      <c r="UMM50"/>
      <c r="UMN50"/>
      <c r="UMO50"/>
      <c r="UMP50"/>
      <c r="UMQ50"/>
      <c r="UMR50"/>
      <c r="UMS50"/>
      <c r="UMT50"/>
      <c r="UMU50"/>
      <c r="UMV50"/>
      <c r="UMW50"/>
      <c r="UMX50"/>
      <c r="UMY50"/>
      <c r="UMZ50"/>
      <c r="UNA50"/>
      <c r="UNB50"/>
      <c r="UNC50"/>
      <c r="UND50"/>
      <c r="UNE50"/>
      <c r="UNF50"/>
      <c r="UNG50"/>
      <c r="UNH50"/>
      <c r="UNI50"/>
      <c r="UNJ50"/>
      <c r="UNK50"/>
      <c r="UNL50"/>
      <c r="UNM50"/>
      <c r="UNN50"/>
      <c r="UNO50"/>
      <c r="UNP50"/>
      <c r="UNQ50"/>
      <c r="UNR50"/>
      <c r="UNS50"/>
      <c r="UNT50"/>
      <c r="UNU50"/>
      <c r="UNV50"/>
      <c r="UNW50"/>
      <c r="UNX50"/>
      <c r="UNY50"/>
      <c r="UNZ50"/>
      <c r="UOA50"/>
      <c r="UOB50"/>
      <c r="UOC50"/>
      <c r="UOD50"/>
      <c r="UOE50"/>
      <c r="UOF50"/>
      <c r="UOG50"/>
      <c r="UOH50"/>
      <c r="UOI50"/>
      <c r="UOJ50"/>
      <c r="UOK50"/>
      <c r="UOL50"/>
      <c r="UOM50"/>
      <c r="UON50"/>
      <c r="UOO50"/>
      <c r="UOP50"/>
      <c r="UOQ50"/>
      <c r="UOR50"/>
      <c r="UOS50"/>
      <c r="UOT50"/>
      <c r="UOU50"/>
      <c r="UOV50"/>
      <c r="UOW50"/>
      <c r="UOX50"/>
      <c r="UOY50"/>
      <c r="UOZ50"/>
      <c r="UPA50"/>
      <c r="UPB50"/>
      <c r="UPC50"/>
      <c r="UPD50"/>
      <c r="UPE50"/>
      <c r="UPF50"/>
      <c r="UPG50"/>
      <c r="UPH50"/>
      <c r="UPI50"/>
      <c r="UPJ50"/>
      <c r="UPK50"/>
      <c r="UPL50"/>
      <c r="UPM50"/>
      <c r="UPN50"/>
      <c r="UPO50"/>
      <c r="UPP50"/>
      <c r="UPQ50"/>
      <c r="UPR50"/>
      <c r="UPS50"/>
      <c r="UPT50"/>
      <c r="UPU50"/>
      <c r="UPV50"/>
      <c r="UPW50"/>
      <c r="UPX50"/>
      <c r="UPY50"/>
      <c r="UPZ50"/>
      <c r="UQA50"/>
      <c r="UQB50"/>
      <c r="UQC50"/>
      <c r="UQD50"/>
      <c r="UQE50"/>
      <c r="UQF50"/>
      <c r="UQG50"/>
      <c r="UQH50"/>
      <c r="UQI50"/>
      <c r="UQJ50"/>
      <c r="UQK50"/>
      <c r="UQL50"/>
      <c r="UQM50"/>
      <c r="UQN50"/>
      <c r="UQO50"/>
      <c r="UQP50"/>
      <c r="UQQ50"/>
      <c r="UQR50"/>
      <c r="UQS50"/>
      <c r="UQT50"/>
      <c r="UQU50"/>
      <c r="UQV50"/>
      <c r="UQW50"/>
      <c r="UQX50"/>
      <c r="UQY50"/>
      <c r="UQZ50"/>
      <c r="URA50"/>
      <c r="URB50"/>
      <c r="URC50"/>
      <c r="URD50"/>
      <c r="URE50"/>
      <c r="URF50"/>
      <c r="URG50"/>
      <c r="URH50"/>
      <c r="URI50"/>
      <c r="URJ50"/>
      <c r="URK50"/>
      <c r="URL50"/>
      <c r="URM50"/>
      <c r="URN50"/>
      <c r="URO50"/>
      <c r="URP50"/>
      <c r="URQ50"/>
      <c r="URR50"/>
      <c r="URS50"/>
      <c r="URT50"/>
      <c r="URU50"/>
      <c r="URV50"/>
      <c r="URW50"/>
      <c r="URX50"/>
      <c r="URY50"/>
      <c r="URZ50"/>
      <c r="USA50"/>
      <c r="USB50"/>
      <c r="USC50"/>
      <c r="USD50"/>
      <c r="USE50"/>
      <c r="USF50"/>
      <c r="USG50"/>
      <c r="USH50"/>
      <c r="USI50"/>
      <c r="USJ50"/>
      <c r="USK50"/>
      <c r="USL50"/>
      <c r="USM50"/>
      <c r="USN50"/>
      <c r="USO50"/>
      <c r="USP50"/>
      <c r="USQ50"/>
      <c r="USR50"/>
      <c r="USS50"/>
      <c r="UST50"/>
      <c r="USU50"/>
      <c r="USV50"/>
      <c r="USW50"/>
      <c r="USX50"/>
      <c r="USY50"/>
      <c r="USZ50"/>
      <c r="UTA50"/>
      <c r="UTB50"/>
      <c r="UTC50"/>
      <c r="UTD50"/>
      <c r="UTE50"/>
      <c r="UTF50"/>
      <c r="UTG50"/>
      <c r="UTH50"/>
      <c r="UTI50"/>
      <c r="UTJ50"/>
      <c r="UTK50"/>
      <c r="UTL50"/>
      <c r="UTM50"/>
      <c r="UTN50"/>
      <c r="UTO50"/>
      <c r="UTP50"/>
      <c r="UTQ50"/>
      <c r="UTR50"/>
      <c r="UTS50"/>
      <c r="UTT50"/>
      <c r="UTU50"/>
      <c r="UTV50"/>
      <c r="UTW50"/>
      <c r="UTX50"/>
      <c r="UTY50"/>
      <c r="UTZ50"/>
      <c r="UUA50"/>
      <c r="UUB50"/>
      <c r="UUC50"/>
      <c r="UUD50"/>
      <c r="UUE50"/>
      <c r="UUF50"/>
      <c r="UUG50"/>
      <c r="UUH50"/>
      <c r="UUI50"/>
      <c r="UUJ50"/>
      <c r="UUK50"/>
      <c r="UUL50"/>
      <c r="UUM50"/>
      <c r="UUN50"/>
      <c r="UUO50"/>
      <c r="UUP50"/>
      <c r="UUQ50"/>
      <c r="UUR50"/>
      <c r="UUS50"/>
      <c r="UUT50"/>
      <c r="UUU50"/>
      <c r="UUV50"/>
      <c r="UUW50"/>
      <c r="UUX50"/>
      <c r="UUY50"/>
      <c r="UUZ50"/>
      <c r="UVA50"/>
      <c r="UVB50"/>
      <c r="UVC50"/>
      <c r="UVD50"/>
      <c r="UVE50"/>
      <c r="UVF50"/>
      <c r="UVG50"/>
      <c r="UVH50"/>
      <c r="UVI50"/>
      <c r="UVJ50"/>
      <c r="UVK50"/>
      <c r="UVL50"/>
      <c r="UVM50"/>
      <c r="UVN50"/>
      <c r="UVO50"/>
      <c r="UVP50"/>
      <c r="UVQ50"/>
      <c r="UVR50"/>
      <c r="UVS50"/>
      <c r="UVT50"/>
      <c r="UVU50"/>
      <c r="UVV50"/>
      <c r="UVW50"/>
      <c r="UVX50"/>
      <c r="UVY50"/>
      <c r="UVZ50"/>
      <c r="UWA50"/>
      <c r="UWB50"/>
      <c r="UWC50"/>
      <c r="UWD50"/>
      <c r="UWE50"/>
      <c r="UWF50"/>
      <c r="UWG50"/>
      <c r="UWH50"/>
      <c r="UWI50"/>
      <c r="UWJ50"/>
      <c r="UWK50"/>
      <c r="UWL50"/>
      <c r="UWM50"/>
      <c r="UWN50"/>
      <c r="UWO50"/>
      <c r="UWP50"/>
      <c r="UWQ50"/>
      <c r="UWR50"/>
      <c r="UWS50"/>
      <c r="UWT50"/>
      <c r="UWU50"/>
      <c r="UWV50"/>
      <c r="UWW50"/>
      <c r="UWX50"/>
      <c r="UWY50"/>
      <c r="UWZ50"/>
      <c r="UXA50"/>
      <c r="UXB50"/>
      <c r="UXC50"/>
      <c r="UXD50"/>
      <c r="UXE50"/>
      <c r="UXF50"/>
      <c r="UXG50"/>
      <c r="UXH50"/>
      <c r="UXI50"/>
      <c r="UXJ50"/>
      <c r="UXK50"/>
      <c r="UXL50"/>
      <c r="UXM50"/>
      <c r="UXN50"/>
      <c r="UXO50"/>
      <c r="UXP50"/>
      <c r="UXQ50"/>
      <c r="UXR50"/>
      <c r="UXS50"/>
      <c r="UXT50"/>
      <c r="UXU50"/>
      <c r="UXV50"/>
      <c r="UXW50"/>
      <c r="UXX50"/>
      <c r="UXY50"/>
      <c r="UXZ50"/>
      <c r="UYA50"/>
      <c r="UYB50"/>
      <c r="UYC50"/>
      <c r="UYD50"/>
      <c r="UYE50"/>
      <c r="UYF50"/>
      <c r="UYG50"/>
      <c r="UYH50"/>
      <c r="UYI50"/>
      <c r="UYJ50"/>
      <c r="UYK50"/>
      <c r="UYL50"/>
      <c r="UYM50"/>
      <c r="UYN50"/>
      <c r="UYO50"/>
      <c r="UYP50"/>
      <c r="UYQ50"/>
      <c r="UYR50"/>
      <c r="UYS50"/>
      <c r="UYT50"/>
      <c r="UYU50"/>
      <c r="UYV50"/>
      <c r="UYW50"/>
      <c r="UYX50"/>
      <c r="UYY50"/>
      <c r="UYZ50"/>
      <c r="UZA50"/>
      <c r="UZB50"/>
      <c r="UZC50"/>
      <c r="UZD50"/>
      <c r="UZE50"/>
      <c r="UZF50"/>
      <c r="UZG50"/>
      <c r="UZH50"/>
      <c r="UZI50"/>
      <c r="UZJ50"/>
      <c r="UZK50"/>
      <c r="UZL50"/>
      <c r="UZM50"/>
      <c r="UZN50"/>
      <c r="UZO50"/>
      <c r="UZP50"/>
      <c r="UZQ50"/>
      <c r="UZR50"/>
      <c r="UZS50"/>
      <c r="UZT50"/>
      <c r="UZU50"/>
      <c r="UZV50"/>
      <c r="UZW50"/>
      <c r="UZX50"/>
      <c r="UZY50"/>
      <c r="UZZ50"/>
      <c r="VAA50"/>
      <c r="VAB50"/>
      <c r="VAC50"/>
      <c r="VAD50"/>
      <c r="VAE50"/>
      <c r="VAF50"/>
      <c r="VAG50"/>
      <c r="VAH50"/>
      <c r="VAI50"/>
      <c r="VAJ50"/>
      <c r="VAK50"/>
      <c r="VAL50"/>
      <c r="VAM50"/>
      <c r="VAN50"/>
      <c r="VAO50"/>
      <c r="VAP50"/>
      <c r="VAQ50"/>
      <c r="VAR50"/>
      <c r="VAS50"/>
      <c r="VAT50"/>
      <c r="VAU50"/>
      <c r="VAV50"/>
      <c r="VAW50"/>
      <c r="VAX50"/>
      <c r="VAY50"/>
      <c r="VAZ50"/>
      <c r="VBA50"/>
      <c r="VBB50"/>
      <c r="VBC50"/>
      <c r="VBD50"/>
      <c r="VBE50"/>
      <c r="VBF50"/>
      <c r="VBG50"/>
      <c r="VBH50"/>
      <c r="VBI50"/>
      <c r="VBJ50"/>
      <c r="VBK50"/>
      <c r="VBL50"/>
      <c r="VBM50"/>
      <c r="VBN50"/>
      <c r="VBO50"/>
      <c r="VBP50"/>
      <c r="VBQ50"/>
      <c r="VBR50"/>
      <c r="VBS50"/>
      <c r="VBT50"/>
      <c r="VBU50"/>
      <c r="VBV50"/>
      <c r="VBW50"/>
      <c r="VBX50"/>
      <c r="VBY50"/>
      <c r="VBZ50"/>
      <c r="VCA50"/>
      <c r="VCB50"/>
      <c r="VCC50"/>
      <c r="VCD50"/>
      <c r="VCE50"/>
      <c r="VCF50"/>
      <c r="VCG50"/>
      <c r="VCH50"/>
      <c r="VCI50"/>
      <c r="VCJ50"/>
      <c r="VCK50"/>
      <c r="VCL50"/>
      <c r="VCM50"/>
      <c r="VCN50"/>
      <c r="VCO50"/>
      <c r="VCP50"/>
      <c r="VCQ50"/>
      <c r="VCR50"/>
      <c r="VCS50"/>
      <c r="VCT50"/>
      <c r="VCU50"/>
      <c r="VCV50"/>
      <c r="VCW50"/>
      <c r="VCX50"/>
      <c r="VCY50"/>
      <c r="VCZ50"/>
      <c r="VDA50"/>
      <c r="VDB50"/>
      <c r="VDC50"/>
      <c r="VDD50"/>
      <c r="VDE50"/>
      <c r="VDF50"/>
      <c r="VDG50"/>
      <c r="VDH50"/>
      <c r="VDI50"/>
      <c r="VDJ50"/>
      <c r="VDK50"/>
      <c r="VDL50"/>
      <c r="VDM50"/>
      <c r="VDN50"/>
      <c r="VDO50"/>
      <c r="VDP50"/>
      <c r="VDQ50"/>
      <c r="VDR50"/>
      <c r="VDS50"/>
      <c r="VDT50"/>
      <c r="VDU50"/>
      <c r="VDV50"/>
      <c r="VDW50"/>
      <c r="VDX50"/>
      <c r="VDY50"/>
      <c r="VDZ50"/>
      <c r="VEA50"/>
      <c r="VEB50"/>
      <c r="VEC50"/>
      <c r="VED50"/>
      <c r="VEE50"/>
      <c r="VEF50"/>
      <c r="VEG50"/>
      <c r="VEH50"/>
      <c r="VEI50"/>
      <c r="VEJ50"/>
      <c r="VEK50"/>
      <c r="VEL50"/>
      <c r="VEM50"/>
      <c r="VEN50"/>
      <c r="VEO50"/>
      <c r="VEP50"/>
      <c r="VEQ50"/>
      <c r="VER50"/>
      <c r="VES50"/>
      <c r="VET50"/>
      <c r="VEU50"/>
      <c r="VEV50"/>
      <c r="VEW50"/>
      <c r="VEX50"/>
      <c r="VEY50"/>
      <c r="VEZ50"/>
      <c r="VFA50"/>
      <c r="VFB50"/>
      <c r="VFC50"/>
      <c r="VFD50"/>
      <c r="VFE50"/>
      <c r="VFF50"/>
      <c r="VFG50"/>
      <c r="VFH50"/>
      <c r="VFI50"/>
      <c r="VFJ50"/>
      <c r="VFK50"/>
      <c r="VFL50"/>
      <c r="VFM50"/>
      <c r="VFN50"/>
      <c r="VFO50"/>
      <c r="VFP50"/>
      <c r="VFQ50"/>
      <c r="VFR50"/>
      <c r="VFS50"/>
      <c r="VFT50"/>
      <c r="VFU50"/>
      <c r="VFV50"/>
      <c r="VFW50"/>
      <c r="VFX50"/>
      <c r="VFY50"/>
      <c r="VFZ50"/>
      <c r="VGA50"/>
      <c r="VGB50"/>
      <c r="VGC50"/>
      <c r="VGD50"/>
      <c r="VGE50"/>
      <c r="VGF50"/>
      <c r="VGG50"/>
      <c r="VGH50"/>
      <c r="VGI50"/>
      <c r="VGJ50"/>
      <c r="VGK50"/>
      <c r="VGL50"/>
      <c r="VGM50"/>
      <c r="VGN50"/>
      <c r="VGO50"/>
      <c r="VGP50"/>
      <c r="VGQ50"/>
      <c r="VGR50"/>
      <c r="VGS50"/>
      <c r="VGT50"/>
      <c r="VGU50"/>
      <c r="VGV50"/>
      <c r="VGW50"/>
      <c r="VGX50"/>
      <c r="VGY50"/>
      <c r="VGZ50"/>
      <c r="VHA50"/>
      <c r="VHB50"/>
      <c r="VHC50"/>
      <c r="VHD50"/>
      <c r="VHE50"/>
      <c r="VHF50"/>
      <c r="VHG50"/>
      <c r="VHH50"/>
      <c r="VHI50"/>
      <c r="VHJ50"/>
      <c r="VHK50"/>
      <c r="VHL50"/>
      <c r="VHM50"/>
      <c r="VHN50"/>
      <c r="VHO50"/>
      <c r="VHP50"/>
      <c r="VHQ50"/>
      <c r="VHR50"/>
      <c r="VHS50"/>
      <c r="VHT50"/>
      <c r="VHU50"/>
      <c r="VHV50"/>
      <c r="VHW50"/>
      <c r="VHX50"/>
      <c r="VHY50"/>
      <c r="VHZ50"/>
      <c r="VIA50"/>
      <c r="VIB50"/>
      <c r="VIC50"/>
      <c r="VID50"/>
      <c r="VIE50"/>
      <c r="VIF50"/>
      <c r="VIG50"/>
      <c r="VIH50"/>
      <c r="VII50"/>
      <c r="VIJ50"/>
      <c r="VIK50"/>
      <c r="VIL50"/>
      <c r="VIM50"/>
      <c r="VIN50"/>
      <c r="VIO50"/>
      <c r="VIP50"/>
      <c r="VIQ50"/>
      <c r="VIR50"/>
      <c r="VIS50"/>
      <c r="VIT50"/>
      <c r="VIU50"/>
      <c r="VIV50"/>
      <c r="VIW50"/>
      <c r="VIX50"/>
      <c r="VIY50"/>
      <c r="VIZ50"/>
      <c r="VJA50"/>
      <c r="VJB50"/>
      <c r="VJC50"/>
      <c r="VJD50"/>
      <c r="VJE50"/>
      <c r="VJF50"/>
      <c r="VJG50"/>
      <c r="VJH50"/>
      <c r="VJI50"/>
      <c r="VJJ50"/>
      <c r="VJK50"/>
      <c r="VJL50"/>
      <c r="VJM50"/>
      <c r="VJN50"/>
      <c r="VJO50"/>
      <c r="VJP50"/>
      <c r="VJQ50"/>
      <c r="VJR50"/>
      <c r="VJS50"/>
      <c r="VJT50"/>
      <c r="VJU50"/>
      <c r="VJV50"/>
      <c r="VJW50"/>
      <c r="VJX50"/>
      <c r="VJY50"/>
      <c r="VJZ50"/>
      <c r="VKA50"/>
      <c r="VKB50"/>
      <c r="VKC50"/>
      <c r="VKD50"/>
      <c r="VKE50"/>
      <c r="VKF50"/>
      <c r="VKG50"/>
      <c r="VKH50"/>
      <c r="VKI50"/>
      <c r="VKJ50"/>
      <c r="VKK50"/>
      <c r="VKL50"/>
      <c r="VKM50"/>
      <c r="VKN50"/>
      <c r="VKO50"/>
      <c r="VKP50"/>
      <c r="VKQ50"/>
      <c r="VKR50"/>
      <c r="VKS50"/>
      <c r="VKT50"/>
      <c r="VKU50"/>
      <c r="VKV50"/>
      <c r="VKW50"/>
      <c r="VKX50"/>
      <c r="VKY50"/>
      <c r="VKZ50"/>
      <c r="VLA50"/>
      <c r="VLB50"/>
      <c r="VLC50"/>
      <c r="VLD50"/>
      <c r="VLE50"/>
      <c r="VLF50"/>
      <c r="VLG50"/>
      <c r="VLH50"/>
      <c r="VLI50"/>
      <c r="VLJ50"/>
      <c r="VLK50"/>
      <c r="VLL50"/>
      <c r="VLM50"/>
      <c r="VLN50"/>
      <c r="VLO50"/>
      <c r="VLP50"/>
      <c r="VLQ50"/>
      <c r="VLR50"/>
      <c r="VLS50"/>
      <c r="VLT50"/>
      <c r="VLU50"/>
      <c r="VLV50"/>
      <c r="VLW50"/>
      <c r="VLX50"/>
      <c r="VLY50"/>
      <c r="VLZ50"/>
      <c r="VMA50"/>
      <c r="VMB50"/>
      <c r="VMC50"/>
      <c r="VMD50"/>
      <c r="VME50"/>
      <c r="VMF50"/>
      <c r="VMG50"/>
      <c r="VMH50"/>
      <c r="VMI50"/>
      <c r="VMJ50"/>
      <c r="VMK50"/>
      <c r="VML50"/>
      <c r="VMM50"/>
      <c r="VMN50"/>
      <c r="VMO50"/>
      <c r="VMP50"/>
      <c r="VMQ50"/>
      <c r="VMR50"/>
      <c r="VMS50"/>
      <c r="VMT50"/>
      <c r="VMU50"/>
      <c r="VMV50"/>
      <c r="VMW50"/>
      <c r="VMX50"/>
      <c r="VMY50"/>
      <c r="VMZ50"/>
      <c r="VNA50"/>
      <c r="VNB50"/>
      <c r="VNC50"/>
      <c r="VND50"/>
      <c r="VNE50"/>
      <c r="VNF50"/>
      <c r="VNG50"/>
      <c r="VNH50"/>
      <c r="VNI50"/>
      <c r="VNJ50"/>
      <c r="VNK50"/>
      <c r="VNL50"/>
      <c r="VNM50"/>
      <c r="VNN50"/>
      <c r="VNO50"/>
      <c r="VNP50"/>
      <c r="VNQ50"/>
      <c r="VNR50"/>
      <c r="VNS50"/>
      <c r="VNT50"/>
      <c r="VNU50"/>
      <c r="VNV50"/>
      <c r="VNW50"/>
      <c r="VNX50"/>
      <c r="VNY50"/>
      <c r="VNZ50"/>
      <c r="VOA50"/>
      <c r="VOB50"/>
      <c r="VOC50"/>
      <c r="VOD50"/>
      <c r="VOE50"/>
      <c r="VOF50"/>
      <c r="VOG50"/>
      <c r="VOH50"/>
      <c r="VOI50"/>
      <c r="VOJ50"/>
      <c r="VOK50"/>
      <c r="VOL50"/>
      <c r="VOM50"/>
      <c r="VON50"/>
      <c r="VOO50"/>
      <c r="VOP50"/>
      <c r="VOQ50"/>
      <c r="VOR50"/>
      <c r="VOS50"/>
      <c r="VOT50"/>
      <c r="VOU50"/>
      <c r="VOV50"/>
      <c r="VOW50"/>
      <c r="VOX50"/>
      <c r="VOY50"/>
      <c r="VOZ50"/>
      <c r="VPA50"/>
      <c r="VPB50"/>
      <c r="VPC50"/>
      <c r="VPD50"/>
      <c r="VPE50"/>
      <c r="VPF50"/>
      <c r="VPG50"/>
      <c r="VPH50"/>
      <c r="VPI50"/>
      <c r="VPJ50"/>
      <c r="VPK50"/>
      <c r="VPL50"/>
      <c r="VPM50"/>
      <c r="VPN50"/>
      <c r="VPO50"/>
      <c r="VPP50"/>
      <c r="VPQ50"/>
      <c r="VPR50"/>
      <c r="VPS50"/>
      <c r="VPT50"/>
      <c r="VPU50"/>
      <c r="VPV50"/>
      <c r="VPW50"/>
      <c r="VPX50"/>
      <c r="VPY50"/>
      <c r="VPZ50"/>
      <c r="VQA50"/>
      <c r="VQB50"/>
      <c r="VQC50"/>
      <c r="VQD50"/>
      <c r="VQE50"/>
      <c r="VQF50"/>
      <c r="VQG50"/>
      <c r="VQH50"/>
      <c r="VQI50"/>
      <c r="VQJ50"/>
      <c r="VQK50"/>
      <c r="VQL50"/>
      <c r="VQM50"/>
      <c r="VQN50"/>
      <c r="VQO50"/>
      <c r="VQP50"/>
      <c r="VQQ50"/>
      <c r="VQR50"/>
      <c r="VQS50"/>
      <c r="VQT50"/>
      <c r="VQU50"/>
      <c r="VQV50"/>
      <c r="VQW50"/>
      <c r="VQX50"/>
      <c r="VQY50"/>
      <c r="VQZ50"/>
      <c r="VRA50"/>
      <c r="VRB50"/>
      <c r="VRC50"/>
      <c r="VRD50"/>
      <c r="VRE50"/>
      <c r="VRF50"/>
      <c r="VRG50"/>
      <c r="VRH50"/>
      <c r="VRI50"/>
      <c r="VRJ50"/>
      <c r="VRK50"/>
      <c r="VRL50"/>
      <c r="VRM50"/>
      <c r="VRN50"/>
      <c r="VRO50"/>
      <c r="VRP50"/>
      <c r="VRQ50"/>
      <c r="VRR50"/>
      <c r="VRS50"/>
      <c r="VRT50"/>
      <c r="VRU50"/>
      <c r="VRV50"/>
      <c r="VRW50"/>
      <c r="VRX50"/>
      <c r="VRY50"/>
      <c r="VRZ50"/>
      <c r="VSA50"/>
      <c r="VSB50"/>
      <c r="VSC50"/>
      <c r="VSD50"/>
      <c r="VSE50"/>
      <c r="VSF50"/>
      <c r="VSG50"/>
      <c r="VSH50"/>
      <c r="VSI50"/>
      <c r="VSJ50"/>
      <c r="VSK50"/>
      <c r="VSL50"/>
      <c r="VSM50"/>
      <c r="VSN50"/>
      <c r="VSO50"/>
      <c r="VSP50"/>
      <c r="VSQ50"/>
      <c r="VSR50"/>
      <c r="VSS50"/>
      <c r="VST50"/>
      <c r="VSU50"/>
      <c r="VSV50"/>
      <c r="VSW50"/>
      <c r="VSX50"/>
      <c r="VSY50"/>
      <c r="VSZ50"/>
      <c r="VTA50"/>
      <c r="VTB50"/>
      <c r="VTC50"/>
      <c r="VTD50"/>
      <c r="VTE50"/>
      <c r="VTF50"/>
      <c r="VTG50"/>
      <c r="VTH50"/>
      <c r="VTI50"/>
      <c r="VTJ50"/>
      <c r="VTK50"/>
      <c r="VTL50"/>
      <c r="VTM50"/>
      <c r="VTN50"/>
      <c r="VTO50"/>
      <c r="VTP50"/>
      <c r="VTQ50"/>
      <c r="VTR50"/>
      <c r="VTS50"/>
      <c r="VTT50"/>
      <c r="VTU50"/>
      <c r="VTV50"/>
      <c r="VTW50"/>
      <c r="VTX50"/>
      <c r="VTY50"/>
      <c r="VTZ50"/>
      <c r="VUA50"/>
      <c r="VUB50"/>
      <c r="VUC50"/>
      <c r="VUD50"/>
      <c r="VUE50"/>
      <c r="VUF50"/>
      <c r="VUG50"/>
      <c r="VUH50"/>
      <c r="VUI50"/>
      <c r="VUJ50"/>
      <c r="VUK50"/>
      <c r="VUL50"/>
      <c r="VUM50"/>
      <c r="VUN50"/>
      <c r="VUO50"/>
      <c r="VUP50"/>
      <c r="VUQ50"/>
      <c r="VUR50"/>
      <c r="VUS50"/>
      <c r="VUT50"/>
      <c r="VUU50"/>
      <c r="VUV50"/>
      <c r="VUW50"/>
      <c r="VUX50"/>
      <c r="VUY50"/>
      <c r="VUZ50"/>
      <c r="VVA50"/>
      <c r="VVB50"/>
      <c r="VVC50"/>
      <c r="VVD50"/>
      <c r="VVE50"/>
      <c r="VVF50"/>
      <c r="VVG50"/>
      <c r="VVH50"/>
      <c r="VVI50"/>
      <c r="VVJ50"/>
      <c r="VVK50"/>
      <c r="VVL50"/>
      <c r="VVM50"/>
      <c r="VVN50"/>
      <c r="VVO50"/>
      <c r="VVP50"/>
      <c r="VVQ50"/>
      <c r="VVR50"/>
      <c r="VVS50"/>
      <c r="VVT50"/>
      <c r="VVU50"/>
      <c r="VVV50"/>
      <c r="VVW50"/>
      <c r="VVX50"/>
      <c r="VVY50"/>
      <c r="VVZ50"/>
      <c r="VWA50"/>
      <c r="VWB50"/>
      <c r="VWC50"/>
      <c r="VWD50"/>
      <c r="VWE50"/>
      <c r="VWF50"/>
      <c r="VWG50"/>
      <c r="VWH50"/>
      <c r="VWI50"/>
      <c r="VWJ50"/>
      <c r="VWK50"/>
      <c r="VWL50"/>
      <c r="VWM50"/>
      <c r="VWN50"/>
      <c r="VWO50"/>
      <c r="VWP50"/>
      <c r="VWQ50"/>
      <c r="VWR50"/>
      <c r="VWS50"/>
      <c r="VWT50"/>
      <c r="VWU50"/>
      <c r="VWV50"/>
      <c r="VWW50"/>
      <c r="VWX50"/>
      <c r="VWY50"/>
      <c r="VWZ50"/>
      <c r="VXA50"/>
      <c r="VXB50"/>
      <c r="VXC50"/>
      <c r="VXD50"/>
      <c r="VXE50"/>
      <c r="VXF50"/>
      <c r="VXG50"/>
      <c r="VXH50"/>
      <c r="VXI50"/>
      <c r="VXJ50"/>
      <c r="VXK50"/>
      <c r="VXL50"/>
      <c r="VXM50"/>
      <c r="VXN50"/>
      <c r="VXO50"/>
      <c r="VXP50"/>
      <c r="VXQ50"/>
      <c r="VXR50"/>
      <c r="VXS50"/>
      <c r="VXT50"/>
      <c r="VXU50"/>
      <c r="VXV50"/>
      <c r="VXW50"/>
      <c r="VXX50"/>
      <c r="VXY50"/>
      <c r="VXZ50"/>
      <c r="VYA50"/>
      <c r="VYB50"/>
      <c r="VYC50"/>
      <c r="VYD50"/>
      <c r="VYE50"/>
      <c r="VYF50"/>
      <c r="VYG50"/>
      <c r="VYH50"/>
      <c r="VYI50"/>
      <c r="VYJ50"/>
      <c r="VYK50"/>
      <c r="VYL50"/>
      <c r="VYM50"/>
      <c r="VYN50"/>
      <c r="VYO50"/>
      <c r="VYP50"/>
      <c r="VYQ50"/>
      <c r="VYR50"/>
      <c r="VYS50"/>
      <c r="VYT50"/>
      <c r="VYU50"/>
      <c r="VYV50"/>
      <c r="VYW50"/>
      <c r="VYX50"/>
      <c r="VYY50"/>
      <c r="VYZ50"/>
      <c r="VZA50"/>
      <c r="VZB50"/>
      <c r="VZC50"/>
      <c r="VZD50"/>
      <c r="VZE50"/>
      <c r="VZF50"/>
      <c r="VZG50"/>
      <c r="VZH50"/>
      <c r="VZI50"/>
      <c r="VZJ50"/>
      <c r="VZK50"/>
      <c r="VZL50"/>
      <c r="VZM50"/>
      <c r="VZN50"/>
      <c r="VZO50"/>
      <c r="VZP50"/>
      <c r="VZQ50"/>
      <c r="VZR50"/>
      <c r="VZS50"/>
      <c r="VZT50"/>
      <c r="VZU50"/>
      <c r="VZV50"/>
      <c r="VZW50"/>
      <c r="VZX50"/>
      <c r="VZY50"/>
      <c r="VZZ50"/>
      <c r="WAA50"/>
      <c r="WAB50"/>
      <c r="WAC50"/>
      <c r="WAD50"/>
      <c r="WAE50"/>
      <c r="WAF50"/>
      <c r="WAG50"/>
      <c r="WAH50"/>
      <c r="WAI50"/>
      <c r="WAJ50"/>
      <c r="WAK50"/>
      <c r="WAL50"/>
      <c r="WAM50"/>
      <c r="WAN50"/>
      <c r="WAO50"/>
      <c r="WAP50"/>
      <c r="WAQ50"/>
      <c r="WAR50"/>
      <c r="WAS50"/>
      <c r="WAT50"/>
      <c r="WAU50"/>
      <c r="WAV50"/>
      <c r="WAW50"/>
      <c r="WAX50"/>
      <c r="WAY50"/>
      <c r="WAZ50"/>
      <c r="WBA50"/>
      <c r="WBB50"/>
      <c r="WBC50"/>
      <c r="WBD50"/>
      <c r="WBE50"/>
      <c r="WBF50"/>
      <c r="WBG50"/>
      <c r="WBH50"/>
      <c r="WBI50"/>
      <c r="WBJ50"/>
      <c r="WBK50"/>
      <c r="WBL50"/>
      <c r="WBM50"/>
      <c r="WBN50"/>
      <c r="WBO50"/>
      <c r="WBP50"/>
      <c r="WBQ50"/>
      <c r="WBR50"/>
      <c r="WBS50"/>
      <c r="WBT50"/>
      <c r="WBU50"/>
      <c r="WBV50"/>
      <c r="WBW50"/>
      <c r="WBX50"/>
      <c r="WBY50"/>
      <c r="WBZ50"/>
      <c r="WCA50"/>
      <c r="WCB50"/>
      <c r="WCC50"/>
      <c r="WCD50"/>
      <c r="WCE50"/>
      <c r="WCF50"/>
      <c r="WCG50"/>
      <c r="WCH50"/>
      <c r="WCI50"/>
      <c r="WCJ50"/>
      <c r="WCK50"/>
      <c r="WCL50"/>
      <c r="WCM50"/>
      <c r="WCN50"/>
      <c r="WCO50"/>
      <c r="WCP50"/>
      <c r="WCQ50"/>
      <c r="WCR50"/>
      <c r="WCS50"/>
      <c r="WCT50"/>
      <c r="WCU50"/>
      <c r="WCV50"/>
      <c r="WCW50"/>
      <c r="WCX50"/>
      <c r="WCY50"/>
      <c r="WCZ50"/>
      <c r="WDA50"/>
      <c r="WDB50"/>
      <c r="WDC50"/>
      <c r="WDD50"/>
      <c r="WDE50"/>
      <c r="WDF50"/>
      <c r="WDG50"/>
      <c r="WDH50"/>
      <c r="WDI50"/>
      <c r="WDJ50"/>
      <c r="WDK50"/>
      <c r="WDL50"/>
      <c r="WDM50"/>
      <c r="WDN50"/>
      <c r="WDO50"/>
      <c r="WDP50"/>
      <c r="WDQ50"/>
      <c r="WDR50"/>
      <c r="WDS50"/>
      <c r="WDT50"/>
      <c r="WDU50"/>
      <c r="WDV50"/>
      <c r="WDW50"/>
      <c r="WDX50"/>
      <c r="WDY50"/>
      <c r="WDZ50"/>
      <c r="WEA50"/>
      <c r="WEB50"/>
      <c r="WEC50"/>
      <c r="WED50"/>
      <c r="WEE50"/>
      <c r="WEF50"/>
      <c r="WEG50"/>
      <c r="WEH50"/>
      <c r="WEI50"/>
      <c r="WEJ50"/>
      <c r="WEK50"/>
      <c r="WEL50"/>
      <c r="WEM50"/>
      <c r="WEN50"/>
      <c r="WEO50"/>
      <c r="WEP50"/>
      <c r="WEQ50"/>
      <c r="WER50"/>
      <c r="WES50"/>
      <c r="WET50"/>
      <c r="WEU50"/>
      <c r="WEV50"/>
      <c r="WEW50"/>
      <c r="WEX50"/>
      <c r="WEY50"/>
      <c r="WEZ50"/>
      <c r="WFA50"/>
      <c r="WFB50"/>
      <c r="WFC50"/>
      <c r="WFD50"/>
      <c r="WFE50"/>
      <c r="WFF50"/>
      <c r="WFG50"/>
      <c r="WFH50"/>
      <c r="WFI50"/>
      <c r="WFJ50"/>
      <c r="WFK50"/>
      <c r="WFL50"/>
      <c r="WFM50"/>
      <c r="WFN50"/>
      <c r="WFO50"/>
      <c r="WFP50"/>
      <c r="WFQ50"/>
      <c r="WFR50"/>
      <c r="WFS50"/>
      <c r="WFT50"/>
      <c r="WFU50"/>
      <c r="WFV50"/>
      <c r="WFW50"/>
      <c r="WFX50"/>
      <c r="WFY50"/>
      <c r="WFZ50"/>
      <c r="WGA50"/>
      <c r="WGB50"/>
      <c r="WGC50"/>
      <c r="WGD50"/>
      <c r="WGE50"/>
      <c r="WGF50"/>
      <c r="WGG50"/>
      <c r="WGH50"/>
      <c r="WGI50"/>
      <c r="WGJ50"/>
      <c r="WGK50"/>
      <c r="WGL50"/>
      <c r="WGM50"/>
      <c r="WGN50"/>
      <c r="WGO50"/>
      <c r="WGP50"/>
      <c r="WGQ50"/>
      <c r="WGR50"/>
      <c r="WGS50"/>
      <c r="WGT50"/>
      <c r="WGU50"/>
      <c r="WGV50"/>
      <c r="WGW50"/>
      <c r="WGX50"/>
      <c r="WGY50"/>
      <c r="WGZ50"/>
      <c r="WHA50"/>
      <c r="WHB50"/>
      <c r="WHC50"/>
      <c r="WHD50"/>
      <c r="WHE50"/>
      <c r="WHF50"/>
      <c r="WHG50"/>
      <c r="WHH50"/>
      <c r="WHI50"/>
      <c r="WHJ50"/>
      <c r="WHK50"/>
      <c r="WHL50"/>
      <c r="WHM50"/>
      <c r="WHN50"/>
      <c r="WHO50"/>
      <c r="WHP50"/>
      <c r="WHQ50"/>
      <c r="WHR50"/>
      <c r="WHS50"/>
      <c r="WHT50"/>
      <c r="WHU50"/>
      <c r="WHV50"/>
      <c r="WHW50"/>
      <c r="WHX50"/>
      <c r="WHY50"/>
      <c r="WHZ50"/>
      <c r="WIA50"/>
      <c r="WIB50"/>
      <c r="WIC50"/>
      <c r="WID50"/>
      <c r="WIE50"/>
      <c r="WIF50"/>
      <c r="WIG50"/>
      <c r="WIH50"/>
      <c r="WII50"/>
      <c r="WIJ50"/>
      <c r="WIK50"/>
      <c r="WIL50"/>
      <c r="WIM50"/>
      <c r="WIN50"/>
      <c r="WIO50"/>
      <c r="WIP50"/>
      <c r="WIQ50"/>
      <c r="WIR50"/>
      <c r="WIS50"/>
      <c r="WIT50"/>
      <c r="WIU50"/>
      <c r="WIV50"/>
      <c r="WIW50"/>
      <c r="WIX50"/>
      <c r="WIY50"/>
      <c r="WIZ50"/>
      <c r="WJA50"/>
      <c r="WJB50"/>
      <c r="WJC50"/>
      <c r="WJD50"/>
      <c r="WJE50"/>
      <c r="WJF50"/>
      <c r="WJG50"/>
      <c r="WJH50"/>
      <c r="WJI50"/>
      <c r="WJJ50"/>
      <c r="WJK50"/>
      <c r="WJL50"/>
      <c r="WJM50"/>
      <c r="WJN50"/>
      <c r="WJO50"/>
      <c r="WJP50"/>
      <c r="WJQ50"/>
      <c r="WJR50"/>
      <c r="WJS50"/>
      <c r="WJT50"/>
      <c r="WJU50"/>
      <c r="WJV50"/>
      <c r="WJW50"/>
      <c r="WJX50"/>
      <c r="WJY50"/>
      <c r="WJZ50"/>
      <c r="WKA50"/>
      <c r="WKB50"/>
      <c r="WKC50"/>
      <c r="WKD50"/>
      <c r="WKE50"/>
      <c r="WKF50"/>
      <c r="WKG50"/>
      <c r="WKH50"/>
      <c r="WKI50"/>
      <c r="WKJ50"/>
      <c r="WKK50"/>
      <c r="WKL50"/>
      <c r="WKM50"/>
      <c r="WKN50"/>
      <c r="WKO50"/>
      <c r="WKP50"/>
      <c r="WKQ50"/>
      <c r="WKR50"/>
      <c r="WKS50"/>
      <c r="WKT50"/>
      <c r="WKU50"/>
      <c r="WKV50"/>
      <c r="WKW50"/>
      <c r="WKX50"/>
      <c r="WKY50"/>
      <c r="WKZ50"/>
      <c r="WLA50"/>
      <c r="WLB50"/>
      <c r="WLC50"/>
      <c r="WLD50"/>
      <c r="WLE50"/>
      <c r="WLF50"/>
      <c r="WLG50"/>
      <c r="WLH50"/>
      <c r="WLI50"/>
      <c r="WLJ50"/>
      <c r="WLK50"/>
      <c r="WLL50"/>
      <c r="WLM50"/>
      <c r="WLN50"/>
      <c r="WLO50"/>
      <c r="WLP50"/>
      <c r="WLQ50"/>
      <c r="WLR50"/>
      <c r="WLS50"/>
      <c r="WLT50"/>
      <c r="WLU50"/>
      <c r="WLV50"/>
      <c r="WLW50"/>
      <c r="WLX50"/>
      <c r="WLY50"/>
      <c r="WLZ50"/>
      <c r="WMA50"/>
      <c r="WMB50"/>
      <c r="WMC50"/>
      <c r="WMD50"/>
      <c r="WME50"/>
      <c r="WMF50"/>
      <c r="WMG50"/>
      <c r="WMH50"/>
      <c r="WMI50"/>
      <c r="WMJ50"/>
      <c r="WMK50"/>
      <c r="WML50"/>
      <c r="WMM50"/>
      <c r="WMN50"/>
      <c r="WMO50"/>
      <c r="WMP50"/>
      <c r="WMQ50"/>
      <c r="WMR50"/>
      <c r="WMS50"/>
      <c r="WMT50"/>
      <c r="WMU50"/>
      <c r="WMV50"/>
      <c r="WMW50"/>
      <c r="WMX50"/>
      <c r="WMY50"/>
      <c r="WMZ50"/>
      <c r="WNA50"/>
      <c r="WNB50"/>
      <c r="WNC50"/>
      <c r="WND50"/>
      <c r="WNE50"/>
      <c r="WNF50"/>
      <c r="WNG50"/>
      <c r="WNH50"/>
      <c r="WNI50"/>
      <c r="WNJ50"/>
      <c r="WNK50"/>
      <c r="WNL50"/>
      <c r="WNM50"/>
      <c r="WNN50"/>
      <c r="WNO50"/>
      <c r="WNP50"/>
      <c r="WNQ50"/>
      <c r="WNR50"/>
      <c r="WNS50"/>
      <c r="WNT50"/>
      <c r="WNU50"/>
      <c r="WNV50"/>
      <c r="WNW50"/>
      <c r="WNX50"/>
      <c r="WNY50"/>
      <c r="WNZ50"/>
      <c r="WOA50"/>
      <c r="WOB50"/>
      <c r="WOC50"/>
      <c r="WOD50"/>
      <c r="WOE50"/>
      <c r="WOF50"/>
      <c r="WOG50"/>
      <c r="WOH50"/>
      <c r="WOI50"/>
      <c r="WOJ50"/>
      <c r="WOK50"/>
      <c r="WOL50"/>
      <c r="WOM50"/>
      <c r="WON50"/>
      <c r="WOO50"/>
      <c r="WOP50"/>
      <c r="WOQ50"/>
      <c r="WOR50"/>
      <c r="WOS50"/>
      <c r="WOT50"/>
      <c r="WOU50"/>
      <c r="WOV50"/>
      <c r="WOW50"/>
      <c r="WOX50"/>
      <c r="WOY50"/>
      <c r="WOZ50"/>
      <c r="WPA50"/>
      <c r="WPB50"/>
      <c r="WPC50"/>
      <c r="WPD50"/>
      <c r="WPE50"/>
      <c r="WPF50"/>
      <c r="WPG50"/>
      <c r="WPH50"/>
      <c r="WPI50"/>
      <c r="WPJ50"/>
      <c r="WPK50"/>
      <c r="WPL50"/>
      <c r="WPM50"/>
      <c r="WPN50"/>
      <c r="WPO50"/>
      <c r="WPP50"/>
      <c r="WPQ50"/>
      <c r="WPR50"/>
      <c r="WPS50"/>
      <c r="WPT50"/>
      <c r="WPU50"/>
      <c r="WPV50"/>
      <c r="WPW50"/>
      <c r="WPX50"/>
      <c r="WPY50"/>
      <c r="WPZ50"/>
      <c r="WQA50"/>
      <c r="WQB50"/>
      <c r="WQC50"/>
      <c r="WQD50"/>
      <c r="WQE50"/>
      <c r="WQF50"/>
      <c r="WQG50"/>
      <c r="WQH50"/>
      <c r="WQI50"/>
      <c r="WQJ50"/>
      <c r="WQK50"/>
      <c r="WQL50"/>
      <c r="WQM50"/>
      <c r="WQN50"/>
      <c r="WQO50"/>
      <c r="WQP50"/>
      <c r="WQQ50"/>
      <c r="WQR50"/>
      <c r="WQS50"/>
      <c r="WQT50"/>
      <c r="WQU50"/>
      <c r="WQV50"/>
      <c r="WQW50"/>
      <c r="WQX50"/>
      <c r="WQY50"/>
      <c r="WQZ50"/>
      <c r="WRA50"/>
      <c r="WRB50"/>
      <c r="WRC50"/>
      <c r="WRD50"/>
      <c r="WRE50"/>
      <c r="WRF50"/>
      <c r="WRG50"/>
      <c r="WRH50"/>
      <c r="WRI50"/>
      <c r="WRJ50"/>
      <c r="WRK50"/>
      <c r="WRL50"/>
      <c r="WRM50"/>
      <c r="WRN50"/>
      <c r="WRO50"/>
      <c r="WRP50"/>
      <c r="WRQ50"/>
      <c r="WRR50"/>
      <c r="WRS50"/>
      <c r="WRT50"/>
      <c r="WRU50"/>
      <c r="WRV50"/>
      <c r="WRW50"/>
      <c r="WRX50"/>
      <c r="WRY50"/>
      <c r="WRZ50"/>
      <c r="WSA50"/>
      <c r="WSB50"/>
      <c r="WSC50"/>
      <c r="WSD50"/>
      <c r="WSE50"/>
      <c r="WSF50"/>
      <c r="WSG50"/>
      <c r="WSH50"/>
      <c r="WSI50"/>
      <c r="WSJ50"/>
      <c r="WSK50"/>
      <c r="WSL50"/>
      <c r="WSM50"/>
      <c r="WSN50"/>
      <c r="WSO50"/>
      <c r="WSP50"/>
      <c r="WSQ50"/>
      <c r="WSR50"/>
      <c r="WSS50"/>
      <c r="WST50"/>
      <c r="WSU50"/>
      <c r="WSV50"/>
      <c r="WSW50"/>
      <c r="WSX50"/>
      <c r="WSY50"/>
      <c r="WSZ50"/>
      <c r="WTA50"/>
      <c r="WTB50"/>
      <c r="WTC50"/>
      <c r="WTD50"/>
      <c r="WTE50"/>
      <c r="WTF50"/>
      <c r="WTG50"/>
      <c r="WTH50"/>
      <c r="WTI50"/>
      <c r="WTJ50"/>
      <c r="WTK50"/>
      <c r="WTL50"/>
      <c r="WTM50"/>
      <c r="WTN50"/>
      <c r="WTO50"/>
      <c r="WTP50"/>
      <c r="WTQ50"/>
      <c r="WTR50"/>
      <c r="WTS50"/>
      <c r="WTT50"/>
      <c r="WTU50"/>
      <c r="WTV50"/>
      <c r="WTW50"/>
      <c r="WTX50"/>
      <c r="WTY50"/>
      <c r="WTZ50"/>
      <c r="WUA50"/>
      <c r="WUB50"/>
      <c r="WUC50"/>
      <c r="WUD50"/>
      <c r="WUE50"/>
      <c r="WUF50"/>
      <c r="WUG50"/>
      <c r="WUH50"/>
      <c r="WUI50"/>
      <c r="WUJ50"/>
      <c r="WUK50"/>
      <c r="WUL50"/>
      <c r="WUM50"/>
      <c r="WUN50"/>
      <c r="WUO50"/>
      <c r="WUP50"/>
      <c r="WUQ50"/>
      <c r="WUR50"/>
      <c r="WUS50"/>
      <c r="WUT50"/>
      <c r="WUU50"/>
      <c r="WUV50"/>
      <c r="WUW50"/>
      <c r="WUX50"/>
      <c r="WUY50"/>
      <c r="WUZ50"/>
      <c r="WVA50"/>
      <c r="WVB50"/>
      <c r="WVC50"/>
      <c r="WVD50"/>
      <c r="WVE50"/>
      <c r="WVF50"/>
      <c r="WVG50"/>
      <c r="WVH50"/>
      <c r="WVI50"/>
      <c r="WVJ50"/>
      <c r="WVK50"/>
      <c r="WVL50"/>
      <c r="WVM50"/>
      <c r="WVN50"/>
      <c r="WVO50"/>
      <c r="WVP50"/>
      <c r="WVQ50"/>
      <c r="WVR50"/>
      <c r="WVS50"/>
      <c r="WVT50"/>
      <c r="WVU50"/>
      <c r="WVV50"/>
      <c r="WVW50"/>
      <c r="WVX50"/>
      <c r="WVY50"/>
      <c r="WVZ50"/>
      <c r="WWA50"/>
      <c r="WWB50"/>
      <c r="WWC50"/>
      <c r="WWD50"/>
      <c r="WWE50"/>
      <c r="WWF50"/>
      <c r="WWG50"/>
      <c r="WWH50"/>
      <c r="WWI50"/>
      <c r="WWJ50"/>
      <c r="WWK50"/>
      <c r="WWL50"/>
      <c r="WWM50"/>
      <c r="WWN50"/>
      <c r="WWO50"/>
      <c r="WWP50"/>
      <c r="WWQ50"/>
      <c r="WWR50"/>
      <c r="WWS50"/>
      <c r="WWT50"/>
      <c r="WWU50"/>
      <c r="WWV50"/>
      <c r="WWW50"/>
      <c r="WWX50"/>
      <c r="WWY50"/>
      <c r="WWZ50"/>
      <c r="WXA50"/>
      <c r="WXB50"/>
      <c r="WXC50"/>
      <c r="WXD50"/>
      <c r="WXE50"/>
      <c r="WXF50"/>
      <c r="WXG50"/>
      <c r="WXH50"/>
      <c r="WXI50"/>
      <c r="WXJ50"/>
      <c r="WXK50"/>
      <c r="WXL50"/>
      <c r="WXM50"/>
      <c r="WXN50"/>
      <c r="WXO50"/>
      <c r="WXP50"/>
      <c r="WXQ50"/>
      <c r="WXR50"/>
      <c r="WXS50"/>
      <c r="WXT50"/>
      <c r="WXU50"/>
      <c r="WXV50"/>
      <c r="WXW50"/>
      <c r="WXX50"/>
      <c r="WXY50"/>
      <c r="WXZ50"/>
      <c r="WYA50"/>
      <c r="WYB50"/>
      <c r="WYC50"/>
      <c r="WYD50"/>
      <c r="WYE50"/>
      <c r="WYF50"/>
      <c r="WYG50"/>
      <c r="WYH50"/>
      <c r="WYI50"/>
      <c r="WYJ50"/>
      <c r="WYK50"/>
      <c r="WYL50"/>
      <c r="WYM50"/>
      <c r="WYN50"/>
      <c r="WYO50"/>
      <c r="WYP50"/>
      <c r="WYQ50"/>
      <c r="WYR50"/>
      <c r="WYS50"/>
      <c r="WYT50"/>
      <c r="WYU50"/>
      <c r="WYV50"/>
      <c r="WYW50"/>
      <c r="WYX50"/>
      <c r="WYY50"/>
      <c r="WYZ50"/>
      <c r="WZA50"/>
      <c r="WZB50"/>
      <c r="WZC50"/>
      <c r="WZD50"/>
      <c r="WZE50"/>
      <c r="WZF50"/>
      <c r="WZG50"/>
      <c r="WZH50"/>
      <c r="WZI50"/>
      <c r="WZJ50"/>
      <c r="WZK50"/>
      <c r="WZL50"/>
      <c r="WZM50"/>
      <c r="WZN50"/>
      <c r="WZO50"/>
      <c r="WZP50"/>
      <c r="WZQ50"/>
      <c r="WZR50"/>
      <c r="WZS50"/>
      <c r="WZT50"/>
      <c r="WZU50"/>
      <c r="WZV50"/>
      <c r="WZW50"/>
      <c r="WZX50"/>
      <c r="WZY50"/>
      <c r="WZZ50"/>
      <c r="XAA50"/>
      <c r="XAB50"/>
      <c r="XAC50"/>
      <c r="XAD50"/>
      <c r="XAE50"/>
      <c r="XAF50"/>
      <c r="XAG50"/>
      <c r="XAH50"/>
      <c r="XAI50"/>
      <c r="XAJ50"/>
      <c r="XAK50"/>
      <c r="XAL50"/>
      <c r="XAM50"/>
      <c r="XAN50"/>
      <c r="XAO50"/>
      <c r="XAP50"/>
      <c r="XAQ50"/>
      <c r="XAR50"/>
      <c r="XAS50"/>
      <c r="XAT50"/>
      <c r="XAU50"/>
      <c r="XAV50"/>
      <c r="XAW50"/>
      <c r="XAX50"/>
      <c r="XAY50"/>
      <c r="XAZ50"/>
      <c r="XBA50"/>
      <c r="XBB50"/>
      <c r="XBC50"/>
      <c r="XBD50"/>
      <c r="XBE50"/>
      <c r="XBF50"/>
      <c r="XBG50"/>
      <c r="XBH50"/>
      <c r="XBI50"/>
      <c r="XBJ50"/>
      <c r="XBK50"/>
      <c r="XBL50"/>
      <c r="XBM50"/>
      <c r="XBN50"/>
      <c r="XBO50"/>
      <c r="XBP50"/>
      <c r="XBQ50"/>
      <c r="XBR50"/>
      <c r="XBS50"/>
      <c r="XBT50"/>
      <c r="XBU50"/>
      <c r="XBV50"/>
      <c r="XBW50"/>
      <c r="XBX50"/>
      <c r="XBY50"/>
      <c r="XBZ50"/>
      <c r="XCA50"/>
      <c r="XCB50"/>
      <c r="XCC50"/>
      <c r="XCD50"/>
      <c r="XCE50"/>
      <c r="XCF50"/>
      <c r="XCG50"/>
      <c r="XCH50"/>
      <c r="XCI50"/>
      <c r="XCJ50"/>
      <c r="XCK50"/>
      <c r="XCL50"/>
      <c r="XCM50"/>
      <c r="XCN50"/>
      <c r="XCO50"/>
      <c r="XCP50"/>
      <c r="XCQ50"/>
      <c r="XCR50"/>
      <c r="XCS50"/>
      <c r="XCT50"/>
      <c r="XCU50"/>
      <c r="XCV50"/>
      <c r="XCW50"/>
      <c r="XCX50"/>
      <c r="XCY50"/>
      <c r="XCZ50"/>
      <c r="XDA50"/>
      <c r="XDB50"/>
      <c r="XDC50"/>
      <c r="XDD50"/>
      <c r="XDE50"/>
      <c r="XDF50"/>
      <c r="XDG50"/>
      <c r="XDH50"/>
      <c r="XDI50"/>
      <c r="XDJ50"/>
      <c r="XDK50"/>
      <c r="XDL50"/>
      <c r="XDM50"/>
      <c r="XDN50"/>
      <c r="XDO50"/>
      <c r="XDP50"/>
      <c r="XDQ50"/>
      <c r="XDR50"/>
      <c r="XDS50"/>
      <c r="XDT50"/>
      <c r="XDU50"/>
      <c r="XDV50"/>
      <c r="XDW50"/>
      <c r="XDX50"/>
      <c r="XDY50"/>
      <c r="XDZ50"/>
      <c r="XEA50"/>
      <c r="XEB50"/>
      <c r="XEC50"/>
      <c r="XED50"/>
      <c r="XEE50"/>
      <c r="XEF50"/>
      <c r="XEG50"/>
      <c r="XEH50"/>
      <c r="XEI50"/>
      <c r="XEJ50"/>
      <c r="XEK50"/>
      <c r="XEL50"/>
      <c r="XEM50"/>
      <c r="XEN50"/>
      <c r="XEO50"/>
      <c r="XEP50"/>
      <c r="XEQ50"/>
      <c r="XER50"/>
      <c r="XES50"/>
      <c r="XET50"/>
      <c r="XEU50"/>
      <c r="XEV50"/>
      <c r="XEW50"/>
      <c r="XEX50"/>
      <c r="XEY50"/>
      <c r="XEZ50"/>
      <c r="XFA50"/>
      <c r="XFB50"/>
      <c r="XFC50"/>
      <c r="XFD50"/>
    </row>
    <row r="51" spans="2:16384" ht="15" hidden="1" customHeight="1">
      <c r="AF51"/>
      <c r="AG51"/>
      <c r="AH51"/>
      <c r="AI51"/>
      <c r="AJ51"/>
      <c r="AK51"/>
      <c r="AL51"/>
      <c r="AM51"/>
      <c r="AN51"/>
      <c r="AO51"/>
      <c r="AP51"/>
      <c r="AQ51"/>
      <c r="AR51"/>
      <c r="AS51"/>
      <c r="AT51"/>
      <c r="AU51"/>
      <c r="AV51"/>
      <c r="AW51"/>
      <c r="AX51"/>
      <c r="AY51"/>
      <c r="AZ51"/>
      <c r="BA51"/>
      <c r="BB51"/>
      <c r="BC51"/>
      <c r="BD51"/>
      <c r="BE51"/>
      <c r="BF51"/>
      <c r="BG51"/>
      <c r="BH51"/>
      <c r="BI51"/>
      <c r="BJ51"/>
      <c r="BK51"/>
      <c r="BL51"/>
      <c r="BM51"/>
      <c r="BN51"/>
      <c r="BO51"/>
      <c r="BP51"/>
      <c r="BQ51"/>
      <c r="BR51"/>
      <c r="BS51"/>
      <c r="BT51"/>
      <c r="BU51"/>
      <c r="BV51"/>
      <c r="BW51"/>
      <c r="BX51"/>
      <c r="BY51"/>
      <c r="BZ51"/>
      <c r="CA51"/>
      <c r="CB51"/>
      <c r="CC51"/>
      <c r="CD51"/>
      <c r="CE51"/>
      <c r="CF51"/>
      <c r="CG51"/>
      <c r="CH51"/>
      <c r="CI51"/>
      <c r="CJ51"/>
      <c r="CK51"/>
      <c r="CL51"/>
      <c r="CM51"/>
      <c r="CN51"/>
      <c r="CO51"/>
      <c r="CP51"/>
      <c r="CQ51"/>
      <c r="CR51"/>
      <c r="CS51"/>
      <c r="CT51"/>
      <c r="CU51"/>
      <c r="CV51"/>
      <c r="CW51"/>
      <c r="CX51"/>
      <c r="CY51"/>
      <c r="CZ51"/>
      <c r="DA51"/>
      <c r="DB51"/>
      <c r="DC51"/>
      <c r="DD51"/>
      <c r="DE51"/>
      <c r="DF51"/>
      <c r="DG51"/>
      <c r="DH51"/>
      <c r="DI51"/>
      <c r="DJ51"/>
      <c r="DK51"/>
      <c r="DL51"/>
      <c r="DM51"/>
      <c r="DN51"/>
      <c r="DO51"/>
      <c r="DP51"/>
      <c r="DQ51"/>
      <c r="DR51"/>
      <c r="DS51"/>
      <c r="DT51"/>
      <c r="DU51"/>
      <c r="DV51"/>
      <c r="DW51"/>
      <c r="DX51"/>
      <c r="DY51"/>
      <c r="DZ51"/>
      <c r="EA51"/>
      <c r="EB51"/>
      <c r="EC51"/>
      <c r="ED51"/>
      <c r="EE51"/>
      <c r="EF51"/>
      <c r="EG51"/>
      <c r="EH51"/>
      <c r="EI51"/>
      <c r="EJ51"/>
      <c r="EK51"/>
      <c r="EL51"/>
      <c r="EM51"/>
      <c r="EN51"/>
      <c r="EO51"/>
      <c r="EP51"/>
      <c r="EQ51"/>
      <c r="ER51"/>
      <c r="ES51"/>
      <c r="ET51"/>
      <c r="EU51"/>
      <c r="EV51"/>
      <c r="EW51"/>
      <c r="EX51"/>
      <c r="EY51"/>
      <c r="EZ51"/>
      <c r="FA51"/>
      <c r="FB51"/>
      <c r="FC51"/>
      <c r="FD51"/>
      <c r="FE51"/>
      <c r="FF51"/>
      <c r="FG51"/>
      <c r="FH51"/>
      <c r="FI51"/>
      <c r="FJ51"/>
      <c r="FK51"/>
      <c r="FL51"/>
      <c r="FM51"/>
      <c r="FN51"/>
      <c r="FO51"/>
      <c r="FP51"/>
      <c r="FQ51"/>
      <c r="FR51"/>
      <c r="FS51"/>
      <c r="FT51"/>
      <c r="FU51"/>
      <c r="FV51"/>
      <c r="FW51"/>
      <c r="FX51"/>
      <c r="FY51"/>
      <c r="FZ51"/>
      <c r="GA51"/>
      <c r="GB51"/>
      <c r="GC51"/>
      <c r="GD51"/>
      <c r="GE51"/>
      <c r="GF51"/>
      <c r="GG51"/>
      <c r="GH51"/>
      <c r="GI51"/>
      <c r="GJ51"/>
      <c r="GK51"/>
      <c r="GL51"/>
      <c r="GM51"/>
      <c r="GN51"/>
      <c r="GO51"/>
      <c r="GP51"/>
      <c r="GQ51"/>
      <c r="GR51"/>
      <c r="GS51"/>
      <c r="GT51"/>
      <c r="GU51"/>
      <c r="GV51"/>
      <c r="GW51"/>
      <c r="GX51"/>
      <c r="GY51"/>
      <c r="GZ51"/>
      <c r="HA51"/>
      <c r="HB51"/>
      <c r="HC51"/>
      <c r="HD51"/>
      <c r="HE51"/>
      <c r="HF51"/>
      <c r="HG51"/>
      <c r="HH51"/>
      <c r="HI51"/>
      <c r="HJ51"/>
      <c r="HK51"/>
      <c r="HL51"/>
      <c r="HM51"/>
      <c r="HN51"/>
      <c r="HO51"/>
      <c r="HP51"/>
      <c r="HQ51"/>
      <c r="HR51"/>
      <c r="HS51"/>
      <c r="HT51"/>
      <c r="HU51"/>
      <c r="HV51"/>
      <c r="HW51"/>
      <c r="HX51"/>
      <c r="HY51"/>
      <c r="HZ51"/>
      <c r="IA51"/>
      <c r="IB51"/>
      <c r="IC51"/>
      <c r="ID51"/>
      <c r="IE51"/>
      <c r="IF51"/>
      <c r="IG51"/>
      <c r="IH51"/>
      <c r="II51"/>
      <c r="IJ51"/>
      <c r="IK51"/>
      <c r="IL51"/>
      <c r="IM51"/>
      <c r="IN51"/>
      <c r="IO51"/>
      <c r="IP51"/>
      <c r="IQ51"/>
      <c r="IR51"/>
      <c r="IS51"/>
      <c r="IT51"/>
      <c r="IU51"/>
      <c r="IV51"/>
      <c r="IW51"/>
      <c r="IX51"/>
      <c r="IY51"/>
      <c r="IZ51"/>
      <c r="JA51"/>
      <c r="JB51"/>
      <c r="JC51"/>
      <c r="JD51"/>
      <c r="JE51"/>
      <c r="JF51"/>
      <c r="JG51"/>
      <c r="JH51"/>
      <c r="JI51"/>
      <c r="JJ51"/>
      <c r="JK51"/>
      <c r="JL51"/>
      <c r="JM51"/>
      <c r="JN51"/>
      <c r="JO51"/>
      <c r="JP51"/>
      <c r="JQ51"/>
      <c r="JR51"/>
      <c r="JS51"/>
      <c r="JT51"/>
      <c r="JU51"/>
      <c r="JV51"/>
      <c r="JW51"/>
      <c r="JX51"/>
      <c r="JY51"/>
      <c r="JZ51"/>
      <c r="KA51"/>
      <c r="KB51"/>
      <c r="KC51"/>
      <c r="KD51"/>
      <c r="KE51"/>
      <c r="KF51"/>
      <c r="KG51"/>
      <c r="KH51"/>
      <c r="KI51"/>
      <c r="KJ51"/>
      <c r="KK51"/>
      <c r="KL51"/>
      <c r="KM51"/>
      <c r="KN51"/>
      <c r="KO51"/>
      <c r="KP51"/>
      <c r="KQ51"/>
      <c r="KR51"/>
      <c r="KS51"/>
      <c r="KT51"/>
      <c r="KU51"/>
      <c r="KV51"/>
      <c r="KW51"/>
      <c r="KX51"/>
      <c r="KY51"/>
      <c r="KZ51"/>
      <c r="LA51"/>
      <c r="LB51"/>
      <c r="LC51"/>
      <c r="LD51"/>
      <c r="LE51"/>
      <c r="LF51"/>
      <c r="LG51"/>
      <c r="LH51"/>
      <c r="LI51"/>
      <c r="LJ51"/>
      <c r="LK51"/>
      <c r="LL51"/>
      <c r="LM51"/>
      <c r="LN51"/>
      <c r="LO51"/>
      <c r="LP51"/>
      <c r="LQ51"/>
      <c r="LR51"/>
      <c r="LS51"/>
      <c r="LT51"/>
      <c r="LU51"/>
      <c r="LV51"/>
      <c r="LW51"/>
      <c r="LX51"/>
      <c r="LY51"/>
      <c r="LZ51"/>
      <c r="MA51"/>
      <c r="MB51"/>
      <c r="MC51"/>
      <c r="MD51"/>
      <c r="ME51"/>
      <c r="MF51"/>
      <c r="MG51"/>
      <c r="MH51"/>
      <c r="MI51"/>
      <c r="MJ51"/>
      <c r="MK51"/>
      <c r="ML51"/>
      <c r="MM51"/>
      <c r="MN51"/>
      <c r="MO51"/>
      <c r="MP51"/>
      <c r="MQ51"/>
      <c r="MR51"/>
      <c r="MS51"/>
      <c r="MT51"/>
      <c r="MU51"/>
      <c r="MV51"/>
      <c r="MW51"/>
      <c r="MX51"/>
      <c r="MY51"/>
      <c r="MZ51"/>
      <c r="NA51"/>
      <c r="NB51"/>
      <c r="NC51"/>
      <c r="ND51"/>
      <c r="NE51"/>
      <c r="NF51"/>
      <c r="NG51"/>
      <c r="NH51"/>
      <c r="NI51"/>
      <c r="NJ51"/>
      <c r="NK51"/>
      <c r="NL51"/>
      <c r="NM51"/>
      <c r="NN51"/>
      <c r="NO51"/>
      <c r="NP51"/>
      <c r="NQ51"/>
      <c r="NR51"/>
      <c r="NS51"/>
      <c r="NT51"/>
      <c r="NU51"/>
      <c r="NV51"/>
      <c r="NW51"/>
      <c r="NX51"/>
      <c r="NY51"/>
      <c r="NZ51"/>
      <c r="OA51"/>
      <c r="OB51"/>
      <c r="OC51"/>
      <c r="OD51"/>
      <c r="OE51"/>
      <c r="OF51"/>
      <c r="OG51"/>
      <c r="OH51"/>
      <c r="OI51"/>
      <c r="OJ51"/>
      <c r="OK51"/>
      <c r="OL51"/>
      <c r="OM51"/>
      <c r="ON51"/>
      <c r="OO51"/>
      <c r="OP51"/>
      <c r="OQ51"/>
      <c r="OR51"/>
      <c r="OS51"/>
      <c r="OT51"/>
      <c r="OU51"/>
      <c r="OV51"/>
      <c r="OW51"/>
      <c r="OX51"/>
      <c r="OY51"/>
      <c r="OZ51"/>
      <c r="PA51"/>
      <c r="PB51"/>
      <c r="PC51"/>
      <c r="PD51"/>
      <c r="PE51"/>
      <c r="PF51"/>
      <c r="PG51"/>
      <c r="PH51"/>
      <c r="PI51"/>
      <c r="PJ51"/>
      <c r="PK51"/>
      <c r="PL51"/>
      <c r="PM51"/>
      <c r="PN51"/>
      <c r="PO51"/>
      <c r="PP51"/>
      <c r="PQ51"/>
      <c r="PR51"/>
      <c r="PS51"/>
      <c r="PT51"/>
      <c r="PU51"/>
      <c r="PV51"/>
      <c r="PW51"/>
      <c r="PX51"/>
      <c r="PY51"/>
      <c r="PZ51"/>
      <c r="QA51"/>
      <c r="QB51"/>
      <c r="QC51"/>
      <c r="QD51"/>
      <c r="QE51"/>
      <c r="QF51"/>
      <c r="QG51"/>
      <c r="QH51"/>
      <c r="QI51"/>
      <c r="QJ51"/>
      <c r="QK51"/>
      <c r="QL51"/>
      <c r="QM51"/>
      <c r="QN51"/>
      <c r="QO51"/>
      <c r="QP51"/>
      <c r="QQ51"/>
      <c r="QR51"/>
      <c r="QS51"/>
      <c r="QT51"/>
      <c r="QU51"/>
      <c r="QV51"/>
      <c r="QW51"/>
      <c r="QX51"/>
      <c r="QY51"/>
      <c r="QZ51"/>
      <c r="RA51"/>
      <c r="RB51"/>
      <c r="RC51"/>
      <c r="RD51"/>
      <c r="RE51"/>
      <c r="RF51"/>
      <c r="RG51"/>
      <c r="RH51"/>
      <c r="RI51"/>
      <c r="RJ51"/>
      <c r="RK51"/>
      <c r="RL51"/>
      <c r="RM51"/>
      <c r="RN51"/>
      <c r="RO51"/>
      <c r="RP51"/>
      <c r="RQ51"/>
      <c r="RR51"/>
      <c r="RS51"/>
      <c r="RT51"/>
      <c r="RU51"/>
      <c r="RV51"/>
      <c r="RW51"/>
      <c r="RX51"/>
      <c r="RY51"/>
      <c r="RZ51"/>
      <c r="SA51"/>
      <c r="SB51"/>
      <c r="SC51"/>
      <c r="SD51"/>
      <c r="SE51"/>
      <c r="SF51"/>
      <c r="SG51"/>
      <c r="SH51"/>
      <c r="SI51"/>
      <c r="SJ51"/>
      <c r="SK51"/>
      <c r="SL51"/>
      <c r="SM51"/>
      <c r="SN51"/>
      <c r="SO51"/>
      <c r="SP51"/>
      <c r="SQ51"/>
      <c r="SR51"/>
      <c r="SS51"/>
      <c r="ST51"/>
      <c r="SU51"/>
      <c r="SV51"/>
      <c r="SW51"/>
      <c r="SX51"/>
      <c r="SY51"/>
      <c r="SZ51"/>
      <c r="TA51"/>
      <c r="TB51"/>
      <c r="TC51"/>
      <c r="TD51"/>
      <c r="TE51"/>
      <c r="TF51"/>
      <c r="TG51"/>
      <c r="TH51"/>
      <c r="TI51"/>
      <c r="TJ51"/>
      <c r="TK51"/>
      <c r="TL51"/>
      <c r="TM51"/>
      <c r="TN51"/>
      <c r="TO51"/>
      <c r="TP51"/>
      <c r="TQ51"/>
      <c r="TR51"/>
      <c r="TS51"/>
      <c r="TT51"/>
      <c r="TU51"/>
      <c r="TV51"/>
      <c r="TW51"/>
      <c r="TX51"/>
      <c r="TY51"/>
      <c r="TZ51"/>
      <c r="UA51"/>
      <c r="UB51"/>
      <c r="UC51"/>
      <c r="UD51"/>
      <c r="UE51"/>
      <c r="UF51"/>
      <c r="UG51"/>
      <c r="UH51"/>
      <c r="UI51"/>
      <c r="UJ51"/>
      <c r="UK51"/>
      <c r="UL51"/>
      <c r="UM51"/>
      <c r="UN51"/>
      <c r="UO51"/>
      <c r="UP51"/>
      <c r="UQ51"/>
      <c r="UR51"/>
      <c r="US51"/>
      <c r="UT51"/>
      <c r="UU51"/>
      <c r="UV51"/>
      <c r="UW51"/>
      <c r="UX51"/>
      <c r="UY51"/>
      <c r="UZ51"/>
      <c r="VA51"/>
      <c r="VB51"/>
      <c r="VC51"/>
      <c r="VD51"/>
      <c r="VE51"/>
      <c r="VF51"/>
      <c r="VG51"/>
      <c r="VH51"/>
      <c r="VI51"/>
      <c r="VJ51"/>
      <c r="VK51"/>
      <c r="VL51"/>
      <c r="VM51"/>
      <c r="VN51"/>
      <c r="VO51"/>
      <c r="VP51"/>
      <c r="VQ51"/>
      <c r="VR51"/>
      <c r="VS51"/>
      <c r="VT51"/>
      <c r="VU51"/>
      <c r="VV51"/>
      <c r="VW51"/>
      <c r="VX51"/>
      <c r="VY51"/>
      <c r="VZ51"/>
      <c r="WA51"/>
      <c r="WB51"/>
      <c r="WC51"/>
      <c r="WD51"/>
      <c r="WE51"/>
      <c r="WF51"/>
      <c r="WG51"/>
      <c r="WH51"/>
      <c r="WI51"/>
      <c r="WJ51"/>
      <c r="WK51"/>
      <c r="WL51"/>
      <c r="WM51"/>
      <c r="WN51"/>
      <c r="WO51"/>
      <c r="WP51"/>
      <c r="WQ51"/>
      <c r="WR51"/>
      <c r="WS51"/>
      <c r="WT51"/>
      <c r="WU51"/>
      <c r="WV51"/>
      <c r="WW51"/>
      <c r="WX51"/>
      <c r="WY51"/>
      <c r="WZ51"/>
      <c r="XA51"/>
      <c r="XB51"/>
      <c r="XC51"/>
      <c r="XD51"/>
      <c r="XE51"/>
      <c r="XF51"/>
      <c r="XG51"/>
      <c r="XH51"/>
      <c r="XI51"/>
      <c r="XJ51"/>
      <c r="XK51"/>
      <c r="XL51"/>
      <c r="XM51"/>
      <c r="XN51"/>
      <c r="XO51"/>
      <c r="XP51"/>
      <c r="XQ51"/>
      <c r="XR51"/>
      <c r="XS51"/>
      <c r="XT51"/>
      <c r="XU51"/>
      <c r="XV51"/>
      <c r="XW51"/>
      <c r="XX51"/>
      <c r="XY51"/>
      <c r="XZ51"/>
      <c r="YA51"/>
      <c r="YB51"/>
      <c r="YC51"/>
      <c r="YD51"/>
      <c r="YE51"/>
      <c r="YF51"/>
      <c r="YG51"/>
      <c r="YH51"/>
      <c r="YI51"/>
      <c r="YJ51"/>
      <c r="YK51"/>
      <c r="YL51"/>
      <c r="YM51"/>
      <c r="YN51"/>
      <c r="YO51"/>
      <c r="YP51"/>
      <c r="YQ51"/>
      <c r="YR51"/>
      <c r="YS51"/>
      <c r="YT51"/>
      <c r="YU51"/>
      <c r="YV51"/>
      <c r="YW51"/>
      <c r="YX51"/>
      <c r="YY51"/>
      <c r="YZ51"/>
      <c r="ZA51"/>
      <c r="ZB51"/>
      <c r="ZC51"/>
      <c r="ZD51"/>
      <c r="ZE51"/>
      <c r="ZF51"/>
      <c r="ZG51"/>
      <c r="ZH51"/>
      <c r="ZI51"/>
      <c r="ZJ51"/>
      <c r="ZK51"/>
      <c r="ZL51"/>
      <c r="ZM51"/>
      <c r="ZN51"/>
      <c r="ZO51"/>
      <c r="ZP51"/>
      <c r="ZQ51"/>
      <c r="ZR51"/>
      <c r="ZS51"/>
      <c r="ZT51"/>
      <c r="ZU51"/>
      <c r="ZV51"/>
      <c r="ZW51"/>
      <c r="ZX51"/>
      <c r="ZY51"/>
      <c r="ZZ51"/>
      <c r="AAA51"/>
      <c r="AAB51"/>
      <c r="AAC51"/>
      <c r="AAD51"/>
      <c r="AAE51"/>
      <c r="AAF51"/>
      <c r="AAG51"/>
      <c r="AAH51"/>
      <c r="AAI51"/>
      <c r="AAJ51"/>
      <c r="AAK51"/>
      <c r="AAL51"/>
      <c r="AAM51"/>
      <c r="AAN51"/>
      <c r="AAO51"/>
      <c r="AAP51"/>
      <c r="AAQ51"/>
      <c r="AAR51"/>
      <c r="AAS51"/>
      <c r="AAT51"/>
      <c r="AAU51"/>
      <c r="AAV51"/>
      <c r="AAW51"/>
      <c r="AAX51"/>
      <c r="AAY51"/>
      <c r="AAZ51"/>
      <c r="ABA51"/>
      <c r="ABB51"/>
      <c r="ABC51"/>
      <c r="ABD51"/>
      <c r="ABE51"/>
      <c r="ABF51"/>
      <c r="ABG51"/>
      <c r="ABH51"/>
      <c r="ABI51"/>
      <c r="ABJ51"/>
      <c r="ABK51"/>
      <c r="ABL51"/>
      <c r="ABM51"/>
      <c r="ABN51"/>
      <c r="ABO51"/>
      <c r="ABP51"/>
      <c r="ABQ51"/>
      <c r="ABR51"/>
      <c r="ABS51"/>
      <c r="ABT51"/>
      <c r="ABU51"/>
      <c r="ABV51"/>
      <c r="ABW51"/>
      <c r="ABX51"/>
      <c r="ABY51"/>
      <c r="ABZ51"/>
      <c r="ACA51"/>
      <c r="ACB51"/>
      <c r="ACC51"/>
      <c r="ACD51"/>
      <c r="ACE51"/>
      <c r="ACF51"/>
      <c r="ACG51"/>
      <c r="ACH51"/>
      <c r="ACI51"/>
      <c r="ACJ51"/>
      <c r="ACK51"/>
      <c r="ACL51"/>
      <c r="ACM51"/>
      <c r="ACN51"/>
      <c r="ACO51"/>
      <c r="ACP51"/>
      <c r="ACQ51"/>
      <c r="ACR51"/>
      <c r="ACS51"/>
      <c r="ACT51"/>
      <c r="ACU51"/>
      <c r="ACV51"/>
      <c r="ACW51"/>
      <c r="ACX51"/>
      <c r="ACY51"/>
      <c r="ACZ51"/>
      <c r="ADA51"/>
      <c r="ADB51"/>
      <c r="ADC51"/>
      <c r="ADD51"/>
      <c r="ADE51"/>
      <c r="ADF51"/>
      <c r="ADG51"/>
      <c r="ADH51"/>
      <c r="ADI51"/>
      <c r="ADJ51"/>
      <c r="ADK51"/>
      <c r="ADL51"/>
      <c r="ADM51"/>
      <c r="ADN51"/>
      <c r="ADO51"/>
      <c r="ADP51"/>
      <c r="ADQ51"/>
      <c r="ADR51"/>
      <c r="ADS51"/>
      <c r="ADT51"/>
      <c r="ADU51"/>
      <c r="ADV51"/>
      <c r="ADW51"/>
      <c r="ADX51"/>
      <c r="ADY51"/>
      <c r="ADZ51"/>
      <c r="AEA51"/>
      <c r="AEB51"/>
      <c r="AEC51"/>
      <c r="AED51"/>
      <c r="AEE51"/>
      <c r="AEF51"/>
      <c r="AEG51"/>
      <c r="AEH51"/>
      <c r="AEI51"/>
      <c r="AEJ51"/>
      <c r="AEK51"/>
      <c r="AEL51"/>
      <c r="AEM51"/>
      <c r="AEN51"/>
      <c r="AEO51"/>
      <c r="AEP51"/>
      <c r="AEQ51"/>
      <c r="AER51"/>
      <c r="AES51"/>
      <c r="AET51"/>
      <c r="AEU51"/>
      <c r="AEV51"/>
      <c r="AEW51"/>
      <c r="AEX51"/>
      <c r="AEY51"/>
      <c r="AEZ51"/>
      <c r="AFA51"/>
      <c r="AFB51"/>
      <c r="AFC51"/>
      <c r="AFD51"/>
      <c r="AFE51"/>
      <c r="AFF51"/>
      <c r="AFG51"/>
      <c r="AFH51"/>
      <c r="AFI51"/>
      <c r="AFJ51"/>
      <c r="AFK51"/>
      <c r="AFL51"/>
      <c r="AFM51"/>
      <c r="AFN51"/>
      <c r="AFO51"/>
      <c r="AFP51"/>
      <c r="AFQ51"/>
      <c r="AFR51"/>
      <c r="AFS51"/>
      <c r="AFT51"/>
      <c r="AFU51"/>
      <c r="AFV51"/>
      <c r="AFW51"/>
      <c r="AFX51"/>
      <c r="AFY51"/>
      <c r="AFZ51"/>
      <c r="AGA51"/>
      <c r="AGB51"/>
      <c r="AGC51"/>
      <c r="AGD51"/>
      <c r="AGE51"/>
      <c r="AGF51"/>
      <c r="AGG51"/>
      <c r="AGH51"/>
      <c r="AGI51"/>
      <c r="AGJ51"/>
      <c r="AGK51"/>
      <c r="AGL51"/>
      <c r="AGM51"/>
      <c r="AGN51"/>
      <c r="AGO51"/>
      <c r="AGP51"/>
      <c r="AGQ51"/>
      <c r="AGR51"/>
      <c r="AGS51"/>
      <c r="AGT51"/>
      <c r="AGU51"/>
      <c r="AGV51"/>
      <c r="AGW51"/>
      <c r="AGX51"/>
      <c r="AGY51"/>
      <c r="AGZ51"/>
      <c r="AHA51"/>
      <c r="AHB51"/>
      <c r="AHC51"/>
      <c r="AHD51"/>
      <c r="AHE51"/>
      <c r="AHF51"/>
      <c r="AHG51"/>
      <c r="AHH51"/>
      <c r="AHI51"/>
      <c r="AHJ51"/>
      <c r="AHK51"/>
      <c r="AHL51"/>
      <c r="AHM51"/>
      <c r="AHN51"/>
      <c r="AHO51"/>
      <c r="AHP51"/>
      <c r="AHQ51"/>
      <c r="AHR51"/>
      <c r="AHS51"/>
      <c r="AHT51"/>
      <c r="AHU51"/>
      <c r="AHV51"/>
      <c r="AHW51"/>
      <c r="AHX51"/>
      <c r="AHY51"/>
      <c r="AHZ51"/>
      <c r="AIA51"/>
      <c r="AIB51"/>
      <c r="AIC51"/>
      <c r="AID51"/>
      <c r="AIE51"/>
      <c r="AIF51"/>
      <c r="AIG51"/>
      <c r="AIH51"/>
      <c r="AII51"/>
      <c r="AIJ51"/>
      <c r="AIK51"/>
      <c r="AIL51"/>
      <c r="AIM51"/>
      <c r="AIN51"/>
      <c r="AIO51"/>
      <c r="AIP51"/>
      <c r="AIQ51"/>
      <c r="AIR51"/>
      <c r="AIS51"/>
      <c r="AIT51"/>
      <c r="AIU51"/>
      <c r="AIV51"/>
      <c r="AIW51"/>
      <c r="AIX51"/>
      <c r="AIY51"/>
      <c r="AIZ51"/>
      <c r="AJA51"/>
      <c r="AJB51"/>
      <c r="AJC51"/>
      <c r="AJD51"/>
      <c r="AJE51"/>
      <c r="AJF51"/>
      <c r="AJG51"/>
      <c r="AJH51"/>
      <c r="AJI51"/>
      <c r="AJJ51"/>
      <c r="AJK51"/>
      <c r="AJL51"/>
      <c r="AJM51"/>
      <c r="AJN51"/>
      <c r="AJO51"/>
      <c r="AJP51"/>
      <c r="AJQ51"/>
      <c r="AJR51"/>
      <c r="AJS51"/>
      <c r="AJT51"/>
      <c r="AJU51"/>
      <c r="AJV51"/>
      <c r="AJW51"/>
      <c r="AJX51"/>
      <c r="AJY51"/>
      <c r="AJZ51"/>
      <c r="AKA51"/>
      <c r="AKB51"/>
      <c r="AKC51"/>
      <c r="AKD51"/>
      <c r="AKE51"/>
      <c r="AKF51"/>
      <c r="AKG51"/>
      <c r="AKH51"/>
      <c r="AKI51"/>
      <c r="AKJ51"/>
      <c r="AKK51"/>
      <c r="AKL51"/>
      <c r="AKM51"/>
      <c r="AKN51"/>
      <c r="AKO51"/>
      <c r="AKP51"/>
      <c r="AKQ51"/>
      <c r="AKR51"/>
      <c r="AKS51"/>
      <c r="AKT51"/>
      <c r="AKU51"/>
      <c r="AKV51"/>
      <c r="AKW51"/>
      <c r="AKX51"/>
      <c r="AKY51"/>
      <c r="AKZ51"/>
      <c r="ALA51"/>
      <c r="ALB51"/>
      <c r="ALC51"/>
      <c r="ALD51"/>
      <c r="ALE51"/>
      <c r="ALF51"/>
      <c r="ALG51"/>
      <c r="ALH51"/>
      <c r="ALI51"/>
      <c r="ALJ51"/>
      <c r="ALK51"/>
      <c r="ALL51"/>
      <c r="ALM51"/>
      <c r="ALN51"/>
      <c r="ALO51"/>
      <c r="ALP51"/>
      <c r="ALQ51"/>
      <c r="ALR51"/>
      <c r="ALS51"/>
      <c r="ALT51"/>
      <c r="ALU51"/>
      <c r="ALV51"/>
      <c r="ALW51"/>
      <c r="ALX51"/>
      <c r="ALY51"/>
      <c r="ALZ51"/>
      <c r="AMA51"/>
      <c r="AMB51"/>
      <c r="AMC51"/>
      <c r="AMD51"/>
      <c r="AME51"/>
      <c r="AMF51"/>
      <c r="AMG51"/>
      <c r="AMH51"/>
      <c r="AMI51"/>
      <c r="AMJ51"/>
      <c r="AMK51"/>
      <c r="AML51"/>
      <c r="AMM51"/>
      <c r="AMN51"/>
      <c r="AMO51"/>
      <c r="AMP51"/>
      <c r="AMQ51"/>
      <c r="AMR51"/>
      <c r="AMS51"/>
      <c r="AMT51"/>
      <c r="AMU51"/>
      <c r="AMV51"/>
      <c r="AMW51"/>
      <c r="AMX51"/>
      <c r="AMY51"/>
      <c r="AMZ51"/>
      <c r="ANA51"/>
      <c r="ANB51"/>
      <c r="ANC51"/>
      <c r="AND51"/>
      <c r="ANE51"/>
      <c r="ANF51"/>
      <c r="ANG51"/>
      <c r="ANH51"/>
      <c r="ANI51"/>
      <c r="ANJ51"/>
      <c r="ANK51"/>
      <c r="ANL51"/>
      <c r="ANM51"/>
      <c r="ANN51"/>
      <c r="ANO51"/>
      <c r="ANP51"/>
      <c r="ANQ51"/>
      <c r="ANR51"/>
      <c r="ANS51"/>
      <c r="ANT51"/>
      <c r="ANU51"/>
      <c r="ANV51"/>
      <c r="ANW51"/>
      <c r="ANX51"/>
      <c r="ANY51"/>
      <c r="ANZ51"/>
      <c r="AOA51"/>
      <c r="AOB51"/>
      <c r="AOC51"/>
      <c r="AOD51"/>
      <c r="AOE51"/>
      <c r="AOF51"/>
      <c r="AOG51"/>
      <c r="AOH51"/>
      <c r="AOI51"/>
      <c r="AOJ51"/>
      <c r="AOK51"/>
      <c r="AOL51"/>
      <c r="AOM51"/>
      <c r="AON51"/>
      <c r="AOO51"/>
      <c r="AOP51"/>
      <c r="AOQ51"/>
      <c r="AOR51"/>
      <c r="AOS51"/>
      <c r="AOT51"/>
      <c r="AOU51"/>
      <c r="AOV51"/>
      <c r="AOW51"/>
      <c r="AOX51"/>
      <c r="AOY51"/>
      <c r="AOZ51"/>
      <c r="APA51"/>
      <c r="APB51"/>
      <c r="APC51"/>
      <c r="APD51"/>
      <c r="APE51"/>
      <c r="APF51"/>
      <c r="APG51"/>
      <c r="APH51"/>
      <c r="API51"/>
      <c r="APJ51"/>
      <c r="APK51"/>
      <c r="APL51"/>
      <c r="APM51"/>
      <c r="APN51"/>
      <c r="APO51"/>
      <c r="APP51"/>
      <c r="APQ51"/>
      <c r="APR51"/>
      <c r="APS51"/>
      <c r="APT51"/>
      <c r="APU51"/>
      <c r="APV51"/>
      <c r="APW51"/>
      <c r="APX51"/>
      <c r="APY51"/>
      <c r="APZ51"/>
      <c r="AQA51"/>
      <c r="AQB51"/>
      <c r="AQC51"/>
      <c r="AQD51"/>
      <c r="AQE51"/>
      <c r="AQF51"/>
      <c r="AQG51"/>
      <c r="AQH51"/>
      <c r="AQI51"/>
      <c r="AQJ51"/>
      <c r="AQK51"/>
      <c r="AQL51"/>
      <c r="AQM51"/>
      <c r="AQN51"/>
      <c r="AQO51"/>
      <c r="AQP51"/>
      <c r="AQQ51"/>
      <c r="AQR51"/>
      <c r="AQS51"/>
      <c r="AQT51"/>
      <c r="AQU51"/>
      <c r="AQV51"/>
      <c r="AQW51"/>
      <c r="AQX51"/>
      <c r="AQY51"/>
      <c r="AQZ51"/>
      <c r="ARA51"/>
      <c r="ARB51"/>
      <c r="ARC51"/>
      <c r="ARD51"/>
      <c r="ARE51"/>
      <c r="ARF51"/>
      <c r="ARG51"/>
      <c r="ARH51"/>
      <c r="ARI51"/>
      <c r="ARJ51"/>
      <c r="ARK51"/>
      <c r="ARL51"/>
      <c r="ARM51"/>
      <c r="ARN51"/>
      <c r="ARO51"/>
      <c r="ARP51"/>
      <c r="ARQ51"/>
      <c r="ARR51"/>
      <c r="ARS51"/>
      <c r="ART51"/>
      <c r="ARU51"/>
      <c r="ARV51"/>
      <c r="ARW51"/>
      <c r="ARX51"/>
      <c r="ARY51"/>
      <c r="ARZ51"/>
      <c r="ASA51"/>
      <c r="ASB51"/>
      <c r="ASC51"/>
      <c r="ASD51"/>
      <c r="ASE51"/>
      <c r="ASF51"/>
      <c r="ASG51"/>
      <c r="ASH51"/>
      <c r="ASI51"/>
      <c r="ASJ51"/>
      <c r="ASK51"/>
      <c r="ASL51"/>
      <c r="ASM51"/>
      <c r="ASN51"/>
      <c r="ASO51"/>
      <c r="ASP51"/>
      <c r="ASQ51"/>
      <c r="ASR51"/>
      <c r="ASS51"/>
      <c r="AST51"/>
      <c r="ASU51"/>
      <c r="ASV51"/>
      <c r="ASW51"/>
      <c r="ASX51"/>
      <c r="ASY51"/>
      <c r="ASZ51"/>
      <c r="ATA51"/>
      <c r="ATB51"/>
      <c r="ATC51"/>
      <c r="ATD51"/>
      <c r="ATE51"/>
      <c r="ATF51"/>
      <c r="ATG51"/>
      <c r="ATH51"/>
      <c r="ATI51"/>
      <c r="ATJ51"/>
      <c r="ATK51"/>
      <c r="ATL51"/>
      <c r="ATM51"/>
      <c r="ATN51"/>
      <c r="ATO51"/>
      <c r="ATP51"/>
      <c r="ATQ51"/>
      <c r="ATR51"/>
      <c r="ATS51"/>
      <c r="ATT51"/>
      <c r="ATU51"/>
      <c r="ATV51"/>
      <c r="ATW51"/>
      <c r="ATX51"/>
      <c r="ATY51"/>
      <c r="ATZ51"/>
      <c r="AUA51"/>
      <c r="AUB51"/>
      <c r="AUC51"/>
      <c r="AUD51"/>
      <c r="AUE51"/>
      <c r="AUF51"/>
      <c r="AUG51"/>
      <c r="AUH51"/>
      <c r="AUI51"/>
      <c r="AUJ51"/>
      <c r="AUK51"/>
      <c r="AUL51"/>
      <c r="AUM51"/>
      <c r="AUN51"/>
      <c r="AUO51"/>
      <c r="AUP51"/>
      <c r="AUQ51"/>
      <c r="AUR51"/>
      <c r="AUS51"/>
      <c r="AUT51"/>
      <c r="AUU51"/>
      <c r="AUV51"/>
      <c r="AUW51"/>
      <c r="AUX51"/>
      <c r="AUY51"/>
      <c r="AUZ51"/>
      <c r="AVA51"/>
      <c r="AVB51"/>
      <c r="AVC51"/>
      <c r="AVD51"/>
      <c r="AVE51"/>
      <c r="AVF51"/>
      <c r="AVG51"/>
      <c r="AVH51"/>
      <c r="AVI51"/>
      <c r="AVJ51"/>
      <c r="AVK51"/>
      <c r="AVL51"/>
      <c r="AVM51"/>
      <c r="AVN51"/>
      <c r="AVO51"/>
      <c r="AVP51"/>
      <c r="AVQ51"/>
      <c r="AVR51"/>
      <c r="AVS51"/>
      <c r="AVT51"/>
      <c r="AVU51"/>
      <c r="AVV51"/>
      <c r="AVW51"/>
      <c r="AVX51"/>
      <c r="AVY51"/>
      <c r="AVZ51"/>
      <c r="AWA51"/>
      <c r="AWB51"/>
      <c r="AWC51"/>
      <c r="AWD51"/>
      <c r="AWE51"/>
      <c r="AWF51"/>
      <c r="AWG51"/>
      <c r="AWH51"/>
      <c r="AWI51"/>
      <c r="AWJ51"/>
      <c r="AWK51"/>
      <c r="AWL51"/>
      <c r="AWM51"/>
      <c r="AWN51"/>
      <c r="AWO51"/>
      <c r="AWP51"/>
      <c r="AWQ51"/>
      <c r="AWR51"/>
      <c r="AWS51"/>
      <c r="AWT51"/>
      <c r="AWU51"/>
      <c r="AWV51"/>
      <c r="AWW51"/>
      <c r="AWX51"/>
      <c r="AWY51"/>
      <c r="AWZ51"/>
      <c r="AXA51"/>
      <c r="AXB51"/>
      <c r="AXC51"/>
      <c r="AXD51"/>
      <c r="AXE51"/>
      <c r="AXF51"/>
      <c r="AXG51"/>
      <c r="AXH51"/>
      <c r="AXI51"/>
      <c r="AXJ51"/>
      <c r="AXK51"/>
      <c r="AXL51"/>
      <c r="AXM51"/>
      <c r="AXN51"/>
      <c r="AXO51"/>
      <c r="AXP51"/>
      <c r="AXQ51"/>
      <c r="AXR51"/>
      <c r="AXS51"/>
      <c r="AXT51"/>
      <c r="AXU51"/>
      <c r="AXV51"/>
      <c r="AXW51"/>
      <c r="AXX51"/>
      <c r="AXY51"/>
      <c r="AXZ51"/>
      <c r="AYA51"/>
      <c r="AYB51"/>
      <c r="AYC51"/>
      <c r="AYD51"/>
      <c r="AYE51"/>
      <c r="AYF51"/>
      <c r="AYG51"/>
      <c r="AYH51"/>
      <c r="AYI51"/>
      <c r="AYJ51"/>
      <c r="AYK51"/>
      <c r="AYL51"/>
      <c r="AYM51"/>
      <c r="AYN51"/>
      <c r="AYO51"/>
      <c r="AYP51"/>
      <c r="AYQ51"/>
      <c r="AYR51"/>
      <c r="AYS51"/>
      <c r="AYT51"/>
      <c r="AYU51"/>
      <c r="AYV51"/>
      <c r="AYW51"/>
      <c r="AYX51"/>
      <c r="AYY51"/>
      <c r="AYZ51"/>
      <c r="AZA51"/>
      <c r="AZB51"/>
      <c r="AZC51"/>
      <c r="AZD51"/>
      <c r="AZE51"/>
      <c r="AZF51"/>
      <c r="AZG51"/>
      <c r="AZH51"/>
      <c r="AZI51"/>
      <c r="AZJ51"/>
      <c r="AZK51"/>
      <c r="AZL51"/>
      <c r="AZM51"/>
      <c r="AZN51"/>
      <c r="AZO51"/>
      <c r="AZP51"/>
      <c r="AZQ51"/>
      <c r="AZR51"/>
      <c r="AZS51"/>
      <c r="AZT51"/>
      <c r="AZU51"/>
      <c r="AZV51"/>
      <c r="AZW51"/>
      <c r="AZX51"/>
      <c r="AZY51"/>
      <c r="AZZ51"/>
      <c r="BAA51"/>
      <c r="BAB51"/>
      <c r="BAC51"/>
      <c r="BAD51"/>
      <c r="BAE51"/>
      <c r="BAF51"/>
      <c r="BAG51"/>
      <c r="BAH51"/>
      <c r="BAI51"/>
      <c r="BAJ51"/>
      <c r="BAK51"/>
      <c r="BAL51"/>
      <c r="BAM51"/>
      <c r="BAN51"/>
      <c r="BAO51"/>
      <c r="BAP51"/>
      <c r="BAQ51"/>
      <c r="BAR51"/>
      <c r="BAS51"/>
      <c r="BAT51"/>
      <c r="BAU51"/>
      <c r="BAV51"/>
      <c r="BAW51"/>
      <c r="BAX51"/>
      <c r="BAY51"/>
      <c r="BAZ51"/>
      <c r="BBA51"/>
      <c r="BBB51"/>
      <c r="BBC51"/>
      <c r="BBD51"/>
      <c r="BBE51"/>
      <c r="BBF51"/>
      <c r="BBG51"/>
      <c r="BBH51"/>
      <c r="BBI51"/>
      <c r="BBJ51"/>
      <c r="BBK51"/>
      <c r="BBL51"/>
      <c r="BBM51"/>
      <c r="BBN51"/>
      <c r="BBO51"/>
      <c r="BBP51"/>
      <c r="BBQ51"/>
      <c r="BBR51"/>
      <c r="BBS51"/>
      <c r="BBT51"/>
      <c r="BBU51"/>
      <c r="BBV51"/>
      <c r="BBW51"/>
      <c r="BBX51"/>
      <c r="BBY51"/>
      <c r="BBZ51"/>
      <c r="BCA51"/>
      <c r="BCB51"/>
      <c r="BCC51"/>
      <c r="BCD51"/>
      <c r="BCE51"/>
      <c r="BCF51"/>
      <c r="BCG51"/>
      <c r="BCH51"/>
      <c r="BCI51"/>
      <c r="BCJ51"/>
      <c r="BCK51"/>
      <c r="BCL51"/>
      <c r="BCM51"/>
      <c r="BCN51"/>
      <c r="BCO51"/>
      <c r="BCP51"/>
      <c r="BCQ51"/>
      <c r="BCR51"/>
      <c r="BCS51"/>
      <c r="BCT51"/>
      <c r="BCU51"/>
      <c r="BCV51"/>
      <c r="BCW51"/>
      <c r="BCX51"/>
      <c r="BCY51"/>
      <c r="BCZ51"/>
      <c r="BDA51"/>
      <c r="BDB51"/>
      <c r="BDC51"/>
      <c r="BDD51"/>
      <c r="BDE51"/>
      <c r="BDF51"/>
      <c r="BDG51"/>
      <c r="BDH51"/>
      <c r="BDI51"/>
      <c r="BDJ51"/>
      <c r="BDK51"/>
      <c r="BDL51"/>
      <c r="BDM51"/>
      <c r="BDN51"/>
      <c r="BDO51"/>
      <c r="BDP51"/>
      <c r="BDQ51"/>
      <c r="BDR51"/>
      <c r="BDS51"/>
      <c r="BDT51"/>
      <c r="BDU51"/>
      <c r="BDV51"/>
      <c r="BDW51"/>
      <c r="BDX51"/>
      <c r="BDY51"/>
      <c r="BDZ51"/>
      <c r="BEA51"/>
      <c r="BEB51"/>
      <c r="BEC51"/>
      <c r="BED51"/>
      <c r="BEE51"/>
      <c r="BEF51"/>
      <c r="BEG51"/>
      <c r="BEH51"/>
      <c r="BEI51"/>
      <c r="BEJ51"/>
      <c r="BEK51"/>
      <c r="BEL51"/>
      <c r="BEM51"/>
      <c r="BEN51"/>
      <c r="BEO51"/>
      <c r="BEP51"/>
      <c r="BEQ51"/>
      <c r="BER51"/>
      <c r="BES51"/>
      <c r="BET51"/>
      <c r="BEU51"/>
      <c r="BEV51"/>
      <c r="BEW51"/>
      <c r="BEX51"/>
      <c r="BEY51"/>
      <c r="BEZ51"/>
      <c r="BFA51"/>
      <c r="BFB51"/>
      <c r="BFC51"/>
      <c r="BFD51"/>
      <c r="BFE51"/>
      <c r="BFF51"/>
      <c r="BFG51"/>
      <c r="BFH51"/>
      <c r="BFI51"/>
      <c r="BFJ51"/>
      <c r="BFK51"/>
      <c r="BFL51"/>
      <c r="BFM51"/>
      <c r="BFN51"/>
      <c r="BFO51"/>
      <c r="BFP51"/>
      <c r="BFQ51"/>
      <c r="BFR51"/>
      <c r="BFS51"/>
      <c r="BFT51"/>
      <c r="BFU51"/>
      <c r="BFV51"/>
      <c r="BFW51"/>
      <c r="BFX51"/>
      <c r="BFY51"/>
      <c r="BFZ51"/>
      <c r="BGA51"/>
      <c r="BGB51"/>
      <c r="BGC51"/>
      <c r="BGD51"/>
      <c r="BGE51"/>
      <c r="BGF51"/>
      <c r="BGG51"/>
      <c r="BGH51"/>
      <c r="BGI51"/>
      <c r="BGJ51"/>
      <c r="BGK51"/>
      <c r="BGL51"/>
      <c r="BGM51"/>
      <c r="BGN51"/>
      <c r="BGO51"/>
      <c r="BGP51"/>
      <c r="BGQ51"/>
      <c r="BGR51"/>
      <c r="BGS51"/>
      <c r="BGT51"/>
      <c r="BGU51"/>
      <c r="BGV51"/>
      <c r="BGW51"/>
      <c r="BGX51"/>
      <c r="BGY51"/>
      <c r="BGZ51"/>
      <c r="BHA51"/>
      <c r="BHB51"/>
      <c r="BHC51"/>
      <c r="BHD51"/>
      <c r="BHE51"/>
      <c r="BHF51"/>
      <c r="BHG51"/>
      <c r="BHH51"/>
      <c r="BHI51"/>
      <c r="BHJ51"/>
      <c r="BHK51"/>
      <c r="BHL51"/>
      <c r="BHM51"/>
      <c r="BHN51"/>
      <c r="BHO51"/>
      <c r="BHP51"/>
      <c r="BHQ51"/>
      <c r="BHR51"/>
      <c r="BHS51"/>
      <c r="BHT51"/>
      <c r="BHU51"/>
      <c r="BHV51"/>
      <c r="BHW51"/>
      <c r="BHX51"/>
      <c r="BHY51"/>
      <c r="BHZ51"/>
      <c r="BIA51"/>
      <c r="BIB51"/>
      <c r="BIC51"/>
      <c r="BID51"/>
      <c r="BIE51"/>
      <c r="BIF51"/>
      <c r="BIG51"/>
      <c r="BIH51"/>
      <c r="BII51"/>
      <c r="BIJ51"/>
      <c r="BIK51"/>
      <c r="BIL51"/>
      <c r="BIM51"/>
      <c r="BIN51"/>
      <c r="BIO51"/>
      <c r="BIP51"/>
      <c r="BIQ51"/>
      <c r="BIR51"/>
      <c r="BIS51"/>
      <c r="BIT51"/>
      <c r="BIU51"/>
      <c r="BIV51"/>
      <c r="BIW51"/>
      <c r="BIX51"/>
      <c r="BIY51"/>
      <c r="BIZ51"/>
      <c r="BJA51"/>
      <c r="BJB51"/>
      <c r="BJC51"/>
      <c r="BJD51"/>
      <c r="BJE51"/>
      <c r="BJF51"/>
      <c r="BJG51"/>
      <c r="BJH51"/>
      <c r="BJI51"/>
      <c r="BJJ51"/>
      <c r="BJK51"/>
      <c r="BJL51"/>
      <c r="BJM51"/>
      <c r="BJN51"/>
      <c r="BJO51"/>
      <c r="BJP51"/>
      <c r="BJQ51"/>
      <c r="BJR51"/>
      <c r="BJS51"/>
      <c r="BJT51"/>
      <c r="BJU51"/>
      <c r="BJV51"/>
      <c r="BJW51"/>
      <c r="BJX51"/>
      <c r="BJY51"/>
      <c r="BJZ51"/>
      <c r="BKA51"/>
      <c r="BKB51"/>
      <c r="BKC51"/>
      <c r="BKD51"/>
      <c r="BKE51"/>
      <c r="BKF51"/>
      <c r="BKG51"/>
      <c r="BKH51"/>
      <c r="BKI51"/>
      <c r="BKJ51"/>
      <c r="BKK51"/>
      <c r="BKL51"/>
      <c r="BKM51"/>
      <c r="BKN51"/>
      <c r="BKO51"/>
      <c r="BKP51"/>
      <c r="BKQ51"/>
      <c r="BKR51"/>
      <c r="BKS51"/>
      <c r="BKT51"/>
      <c r="BKU51"/>
      <c r="BKV51"/>
      <c r="BKW51"/>
      <c r="BKX51"/>
      <c r="BKY51"/>
      <c r="BKZ51"/>
      <c r="BLA51"/>
      <c r="BLB51"/>
      <c r="BLC51"/>
      <c r="BLD51"/>
      <c r="BLE51"/>
      <c r="BLF51"/>
      <c r="BLG51"/>
      <c r="BLH51"/>
      <c r="BLI51"/>
      <c r="BLJ51"/>
      <c r="BLK51"/>
      <c r="BLL51"/>
      <c r="BLM51"/>
      <c r="BLN51"/>
      <c r="BLO51"/>
      <c r="BLP51"/>
      <c r="BLQ51"/>
      <c r="BLR51"/>
      <c r="BLS51"/>
      <c r="BLT51"/>
      <c r="BLU51"/>
      <c r="BLV51"/>
      <c r="BLW51"/>
      <c r="BLX51"/>
      <c r="BLY51"/>
      <c r="BLZ51"/>
      <c r="BMA51"/>
      <c r="BMB51"/>
      <c r="BMC51"/>
      <c r="BMD51"/>
      <c r="BME51"/>
      <c r="BMF51"/>
      <c r="BMG51"/>
      <c r="BMH51"/>
      <c r="BMI51"/>
      <c r="BMJ51"/>
      <c r="BMK51"/>
      <c r="BML51"/>
      <c r="BMM51"/>
      <c r="BMN51"/>
      <c r="BMO51"/>
      <c r="BMP51"/>
      <c r="BMQ51"/>
      <c r="BMR51"/>
      <c r="BMS51"/>
      <c r="BMT51"/>
      <c r="BMU51"/>
      <c r="BMV51"/>
      <c r="BMW51"/>
      <c r="BMX51"/>
      <c r="BMY51"/>
      <c r="BMZ51"/>
      <c r="BNA51"/>
      <c r="BNB51"/>
      <c r="BNC51"/>
      <c r="BND51"/>
      <c r="BNE51"/>
      <c r="BNF51"/>
      <c r="BNG51"/>
      <c r="BNH51"/>
      <c r="BNI51"/>
      <c r="BNJ51"/>
      <c r="BNK51"/>
      <c r="BNL51"/>
      <c r="BNM51"/>
      <c r="BNN51"/>
      <c r="BNO51"/>
      <c r="BNP51"/>
      <c r="BNQ51"/>
      <c r="BNR51"/>
      <c r="BNS51"/>
      <c r="BNT51"/>
      <c r="BNU51"/>
      <c r="BNV51"/>
      <c r="BNW51"/>
      <c r="BNX51"/>
      <c r="BNY51"/>
      <c r="BNZ51"/>
      <c r="BOA51"/>
      <c r="BOB51"/>
      <c r="BOC51"/>
      <c r="BOD51"/>
      <c r="BOE51"/>
      <c r="BOF51"/>
      <c r="BOG51"/>
      <c r="BOH51"/>
      <c r="BOI51"/>
      <c r="BOJ51"/>
      <c r="BOK51"/>
      <c r="BOL51"/>
      <c r="BOM51"/>
      <c r="BON51"/>
      <c r="BOO51"/>
      <c r="BOP51"/>
      <c r="BOQ51"/>
      <c r="BOR51"/>
      <c r="BOS51"/>
      <c r="BOT51"/>
      <c r="BOU51"/>
      <c r="BOV51"/>
      <c r="BOW51"/>
      <c r="BOX51"/>
      <c r="BOY51"/>
      <c r="BOZ51"/>
      <c r="BPA51"/>
      <c r="BPB51"/>
      <c r="BPC51"/>
      <c r="BPD51"/>
      <c r="BPE51"/>
      <c r="BPF51"/>
      <c r="BPG51"/>
      <c r="BPH51"/>
      <c r="BPI51"/>
      <c r="BPJ51"/>
      <c r="BPK51"/>
      <c r="BPL51"/>
      <c r="BPM51"/>
      <c r="BPN51"/>
      <c r="BPO51"/>
      <c r="BPP51"/>
      <c r="BPQ51"/>
      <c r="BPR51"/>
      <c r="BPS51"/>
      <c r="BPT51"/>
      <c r="BPU51"/>
      <c r="BPV51"/>
      <c r="BPW51"/>
      <c r="BPX51"/>
      <c r="BPY51"/>
      <c r="BPZ51"/>
      <c r="BQA51"/>
      <c r="BQB51"/>
      <c r="BQC51"/>
      <c r="BQD51"/>
      <c r="BQE51"/>
      <c r="BQF51"/>
      <c r="BQG51"/>
      <c r="BQH51"/>
      <c r="BQI51"/>
      <c r="BQJ51"/>
      <c r="BQK51"/>
      <c r="BQL51"/>
      <c r="BQM51"/>
      <c r="BQN51"/>
      <c r="BQO51"/>
      <c r="BQP51"/>
      <c r="BQQ51"/>
      <c r="BQR51"/>
      <c r="BQS51"/>
      <c r="BQT51"/>
      <c r="BQU51"/>
      <c r="BQV51"/>
      <c r="BQW51"/>
      <c r="BQX51"/>
      <c r="BQY51"/>
      <c r="BQZ51"/>
      <c r="BRA51"/>
      <c r="BRB51"/>
      <c r="BRC51"/>
      <c r="BRD51"/>
      <c r="BRE51"/>
      <c r="BRF51"/>
      <c r="BRG51"/>
      <c r="BRH51"/>
      <c r="BRI51"/>
      <c r="BRJ51"/>
      <c r="BRK51"/>
      <c r="BRL51"/>
      <c r="BRM51"/>
      <c r="BRN51"/>
      <c r="BRO51"/>
      <c r="BRP51"/>
      <c r="BRQ51"/>
      <c r="BRR51"/>
      <c r="BRS51"/>
      <c r="BRT51"/>
      <c r="BRU51"/>
      <c r="BRV51"/>
      <c r="BRW51"/>
      <c r="BRX51"/>
      <c r="BRY51"/>
      <c r="BRZ51"/>
      <c r="BSA51"/>
      <c r="BSB51"/>
      <c r="BSC51"/>
      <c r="BSD51"/>
      <c r="BSE51"/>
      <c r="BSF51"/>
      <c r="BSG51"/>
      <c r="BSH51"/>
      <c r="BSI51"/>
      <c r="BSJ51"/>
      <c r="BSK51"/>
      <c r="BSL51"/>
      <c r="BSM51"/>
      <c r="BSN51"/>
      <c r="BSO51"/>
      <c r="BSP51"/>
      <c r="BSQ51"/>
      <c r="BSR51"/>
      <c r="BSS51"/>
      <c r="BST51"/>
      <c r="BSU51"/>
      <c r="BSV51"/>
      <c r="BSW51"/>
      <c r="BSX51"/>
      <c r="BSY51"/>
      <c r="BSZ51"/>
      <c r="BTA51"/>
      <c r="BTB51"/>
      <c r="BTC51"/>
      <c r="BTD51"/>
      <c r="BTE51"/>
      <c r="BTF51"/>
      <c r="BTG51"/>
      <c r="BTH51"/>
      <c r="BTI51"/>
      <c r="BTJ51"/>
      <c r="BTK51"/>
      <c r="BTL51"/>
      <c r="BTM51"/>
      <c r="BTN51"/>
      <c r="BTO51"/>
      <c r="BTP51"/>
      <c r="BTQ51"/>
      <c r="BTR51"/>
      <c r="BTS51"/>
      <c r="BTT51"/>
      <c r="BTU51"/>
      <c r="BTV51"/>
      <c r="BTW51"/>
      <c r="BTX51"/>
      <c r="BTY51"/>
      <c r="BTZ51"/>
      <c r="BUA51"/>
      <c r="BUB51"/>
      <c r="BUC51"/>
      <c r="BUD51"/>
      <c r="BUE51"/>
      <c r="BUF51"/>
      <c r="BUG51"/>
      <c r="BUH51"/>
      <c r="BUI51"/>
      <c r="BUJ51"/>
      <c r="BUK51"/>
      <c r="BUL51"/>
      <c r="BUM51"/>
      <c r="BUN51"/>
      <c r="BUO51"/>
      <c r="BUP51"/>
      <c r="BUQ51"/>
      <c r="BUR51"/>
      <c r="BUS51"/>
      <c r="BUT51"/>
      <c r="BUU51"/>
      <c r="BUV51"/>
      <c r="BUW51"/>
      <c r="BUX51"/>
      <c r="BUY51"/>
      <c r="BUZ51"/>
      <c r="BVA51"/>
      <c r="BVB51"/>
      <c r="BVC51"/>
      <c r="BVD51"/>
      <c r="BVE51"/>
      <c r="BVF51"/>
      <c r="BVG51"/>
      <c r="BVH51"/>
      <c r="BVI51"/>
      <c r="BVJ51"/>
      <c r="BVK51"/>
      <c r="BVL51"/>
      <c r="BVM51"/>
      <c r="BVN51"/>
      <c r="BVO51"/>
      <c r="BVP51"/>
      <c r="BVQ51"/>
      <c r="BVR51"/>
      <c r="BVS51"/>
      <c r="BVT51"/>
      <c r="BVU51"/>
      <c r="BVV51"/>
      <c r="BVW51"/>
      <c r="BVX51"/>
      <c r="BVY51"/>
      <c r="BVZ51"/>
      <c r="BWA51"/>
      <c r="BWB51"/>
      <c r="BWC51"/>
      <c r="BWD51"/>
      <c r="BWE51"/>
      <c r="BWF51"/>
      <c r="BWG51"/>
      <c r="BWH51"/>
      <c r="BWI51"/>
      <c r="BWJ51"/>
      <c r="BWK51"/>
      <c r="BWL51"/>
      <c r="BWM51"/>
      <c r="BWN51"/>
      <c r="BWO51"/>
      <c r="BWP51"/>
      <c r="BWQ51"/>
      <c r="BWR51"/>
      <c r="BWS51"/>
      <c r="BWT51"/>
      <c r="BWU51"/>
      <c r="BWV51"/>
      <c r="BWW51"/>
      <c r="BWX51"/>
      <c r="BWY51"/>
      <c r="BWZ51"/>
      <c r="BXA51"/>
      <c r="BXB51"/>
      <c r="BXC51"/>
      <c r="BXD51"/>
      <c r="BXE51"/>
      <c r="BXF51"/>
      <c r="BXG51"/>
      <c r="BXH51"/>
      <c r="BXI51"/>
      <c r="BXJ51"/>
      <c r="BXK51"/>
      <c r="BXL51"/>
      <c r="BXM51"/>
      <c r="BXN51"/>
      <c r="BXO51"/>
      <c r="BXP51"/>
      <c r="BXQ51"/>
      <c r="BXR51"/>
      <c r="BXS51"/>
      <c r="BXT51"/>
      <c r="BXU51"/>
      <c r="BXV51"/>
      <c r="BXW51"/>
      <c r="BXX51"/>
      <c r="BXY51"/>
      <c r="BXZ51"/>
      <c r="BYA51"/>
      <c r="BYB51"/>
      <c r="BYC51"/>
      <c r="BYD51"/>
      <c r="BYE51"/>
      <c r="BYF51"/>
      <c r="BYG51"/>
      <c r="BYH51"/>
      <c r="BYI51"/>
      <c r="BYJ51"/>
      <c r="BYK51"/>
      <c r="BYL51"/>
      <c r="BYM51"/>
      <c r="BYN51"/>
      <c r="BYO51"/>
      <c r="BYP51"/>
      <c r="BYQ51"/>
      <c r="BYR51"/>
      <c r="BYS51"/>
      <c r="BYT51"/>
      <c r="BYU51"/>
      <c r="BYV51"/>
      <c r="BYW51"/>
      <c r="BYX51"/>
      <c r="BYY51"/>
      <c r="BYZ51"/>
      <c r="BZA51"/>
      <c r="BZB51"/>
      <c r="BZC51"/>
      <c r="BZD51"/>
      <c r="BZE51"/>
      <c r="BZF51"/>
      <c r="BZG51"/>
      <c r="BZH51"/>
      <c r="BZI51"/>
      <c r="BZJ51"/>
      <c r="BZK51"/>
      <c r="BZL51"/>
      <c r="BZM51"/>
      <c r="BZN51"/>
      <c r="BZO51"/>
      <c r="BZP51"/>
      <c r="BZQ51"/>
      <c r="BZR51"/>
      <c r="BZS51"/>
      <c r="BZT51"/>
      <c r="BZU51"/>
      <c r="BZV51"/>
      <c r="BZW51"/>
      <c r="BZX51"/>
      <c r="BZY51"/>
      <c r="BZZ51"/>
      <c r="CAA51"/>
      <c r="CAB51"/>
      <c r="CAC51"/>
      <c r="CAD51"/>
      <c r="CAE51"/>
      <c r="CAF51"/>
      <c r="CAG51"/>
      <c r="CAH51"/>
      <c r="CAI51"/>
      <c r="CAJ51"/>
      <c r="CAK51"/>
      <c r="CAL51"/>
      <c r="CAM51"/>
      <c r="CAN51"/>
      <c r="CAO51"/>
      <c r="CAP51"/>
      <c r="CAQ51"/>
      <c r="CAR51"/>
      <c r="CAS51"/>
      <c r="CAT51"/>
      <c r="CAU51"/>
      <c r="CAV51"/>
      <c r="CAW51"/>
      <c r="CAX51"/>
      <c r="CAY51"/>
      <c r="CAZ51"/>
      <c r="CBA51"/>
      <c r="CBB51"/>
      <c r="CBC51"/>
      <c r="CBD51"/>
      <c r="CBE51"/>
      <c r="CBF51"/>
      <c r="CBG51"/>
      <c r="CBH51"/>
      <c r="CBI51"/>
      <c r="CBJ51"/>
      <c r="CBK51"/>
      <c r="CBL51"/>
      <c r="CBM51"/>
      <c r="CBN51"/>
      <c r="CBO51"/>
      <c r="CBP51"/>
      <c r="CBQ51"/>
      <c r="CBR51"/>
      <c r="CBS51"/>
      <c r="CBT51"/>
      <c r="CBU51"/>
      <c r="CBV51"/>
      <c r="CBW51"/>
      <c r="CBX51"/>
      <c r="CBY51"/>
      <c r="CBZ51"/>
      <c r="CCA51"/>
      <c r="CCB51"/>
      <c r="CCC51"/>
      <c r="CCD51"/>
      <c r="CCE51"/>
      <c r="CCF51"/>
      <c r="CCG51"/>
      <c r="CCH51"/>
      <c r="CCI51"/>
      <c r="CCJ51"/>
      <c r="CCK51"/>
      <c r="CCL51"/>
      <c r="CCM51"/>
      <c r="CCN51"/>
      <c r="CCO51"/>
      <c r="CCP51"/>
      <c r="CCQ51"/>
      <c r="CCR51"/>
      <c r="CCS51"/>
      <c r="CCT51"/>
      <c r="CCU51"/>
      <c r="CCV51"/>
      <c r="CCW51"/>
      <c r="CCX51"/>
      <c r="CCY51"/>
      <c r="CCZ51"/>
      <c r="CDA51"/>
      <c r="CDB51"/>
      <c r="CDC51"/>
      <c r="CDD51"/>
      <c r="CDE51"/>
      <c r="CDF51"/>
      <c r="CDG51"/>
      <c r="CDH51"/>
      <c r="CDI51"/>
      <c r="CDJ51"/>
      <c r="CDK51"/>
      <c r="CDL51"/>
      <c r="CDM51"/>
      <c r="CDN51"/>
      <c r="CDO51"/>
      <c r="CDP51"/>
      <c r="CDQ51"/>
      <c r="CDR51"/>
      <c r="CDS51"/>
      <c r="CDT51"/>
      <c r="CDU51"/>
      <c r="CDV51"/>
      <c r="CDW51"/>
      <c r="CDX51"/>
      <c r="CDY51"/>
      <c r="CDZ51"/>
      <c r="CEA51"/>
      <c r="CEB51"/>
      <c r="CEC51"/>
      <c r="CED51"/>
      <c r="CEE51"/>
      <c r="CEF51"/>
      <c r="CEG51"/>
      <c r="CEH51"/>
      <c r="CEI51"/>
      <c r="CEJ51"/>
      <c r="CEK51"/>
      <c r="CEL51"/>
      <c r="CEM51"/>
      <c r="CEN51"/>
      <c r="CEO51"/>
      <c r="CEP51"/>
      <c r="CEQ51"/>
      <c r="CER51"/>
      <c r="CES51"/>
      <c r="CET51"/>
      <c r="CEU51"/>
      <c r="CEV51"/>
      <c r="CEW51"/>
      <c r="CEX51"/>
      <c r="CEY51"/>
      <c r="CEZ51"/>
      <c r="CFA51"/>
      <c r="CFB51"/>
      <c r="CFC51"/>
      <c r="CFD51"/>
      <c r="CFE51"/>
      <c r="CFF51"/>
      <c r="CFG51"/>
      <c r="CFH51"/>
      <c r="CFI51"/>
      <c r="CFJ51"/>
      <c r="CFK51"/>
      <c r="CFL51"/>
      <c r="CFM51"/>
      <c r="CFN51"/>
      <c r="CFO51"/>
      <c r="CFP51"/>
      <c r="CFQ51"/>
      <c r="CFR51"/>
      <c r="CFS51"/>
      <c r="CFT51"/>
      <c r="CFU51"/>
      <c r="CFV51"/>
      <c r="CFW51"/>
      <c r="CFX51"/>
      <c r="CFY51"/>
      <c r="CFZ51"/>
      <c r="CGA51"/>
      <c r="CGB51"/>
      <c r="CGC51"/>
      <c r="CGD51"/>
      <c r="CGE51"/>
      <c r="CGF51"/>
      <c r="CGG51"/>
      <c r="CGH51"/>
      <c r="CGI51"/>
      <c r="CGJ51"/>
      <c r="CGK51"/>
      <c r="CGL51"/>
      <c r="CGM51"/>
      <c r="CGN51"/>
      <c r="CGO51"/>
      <c r="CGP51"/>
      <c r="CGQ51"/>
      <c r="CGR51"/>
      <c r="CGS51"/>
      <c r="CGT51"/>
      <c r="CGU51"/>
      <c r="CGV51"/>
      <c r="CGW51"/>
      <c r="CGX51"/>
      <c r="CGY51"/>
      <c r="CGZ51"/>
      <c r="CHA51"/>
      <c r="CHB51"/>
      <c r="CHC51"/>
      <c r="CHD51"/>
      <c r="CHE51"/>
      <c r="CHF51"/>
      <c r="CHG51"/>
      <c r="CHH51"/>
      <c r="CHI51"/>
      <c r="CHJ51"/>
      <c r="CHK51"/>
      <c r="CHL51"/>
      <c r="CHM51"/>
      <c r="CHN51"/>
      <c r="CHO51"/>
      <c r="CHP51"/>
      <c r="CHQ51"/>
      <c r="CHR51"/>
      <c r="CHS51"/>
      <c r="CHT51"/>
      <c r="CHU51"/>
      <c r="CHV51"/>
      <c r="CHW51"/>
      <c r="CHX51"/>
      <c r="CHY51"/>
      <c r="CHZ51"/>
      <c r="CIA51"/>
      <c r="CIB51"/>
      <c r="CIC51"/>
      <c r="CID51"/>
      <c r="CIE51"/>
      <c r="CIF51"/>
      <c r="CIG51"/>
      <c r="CIH51"/>
      <c r="CII51"/>
      <c r="CIJ51"/>
      <c r="CIK51"/>
      <c r="CIL51"/>
      <c r="CIM51"/>
      <c r="CIN51"/>
      <c r="CIO51"/>
      <c r="CIP51"/>
      <c r="CIQ51"/>
      <c r="CIR51"/>
      <c r="CIS51"/>
      <c r="CIT51"/>
      <c r="CIU51"/>
      <c r="CIV51"/>
      <c r="CIW51"/>
      <c r="CIX51"/>
      <c r="CIY51"/>
      <c r="CIZ51"/>
      <c r="CJA51"/>
      <c r="CJB51"/>
      <c r="CJC51"/>
      <c r="CJD51"/>
      <c r="CJE51"/>
      <c r="CJF51"/>
      <c r="CJG51"/>
      <c r="CJH51"/>
      <c r="CJI51"/>
      <c r="CJJ51"/>
      <c r="CJK51"/>
      <c r="CJL51"/>
      <c r="CJM51"/>
      <c r="CJN51"/>
      <c r="CJO51"/>
      <c r="CJP51"/>
      <c r="CJQ51"/>
      <c r="CJR51"/>
      <c r="CJS51"/>
      <c r="CJT51"/>
      <c r="CJU51"/>
      <c r="CJV51"/>
      <c r="CJW51"/>
      <c r="CJX51"/>
      <c r="CJY51"/>
      <c r="CJZ51"/>
      <c r="CKA51"/>
      <c r="CKB51"/>
      <c r="CKC51"/>
      <c r="CKD51"/>
      <c r="CKE51"/>
      <c r="CKF51"/>
      <c r="CKG51"/>
      <c r="CKH51"/>
      <c r="CKI51"/>
      <c r="CKJ51"/>
      <c r="CKK51"/>
      <c r="CKL51"/>
      <c r="CKM51"/>
      <c r="CKN51"/>
      <c r="CKO51"/>
      <c r="CKP51"/>
      <c r="CKQ51"/>
      <c r="CKR51"/>
      <c r="CKS51"/>
      <c r="CKT51"/>
      <c r="CKU51"/>
      <c r="CKV51"/>
      <c r="CKW51"/>
      <c r="CKX51"/>
      <c r="CKY51"/>
      <c r="CKZ51"/>
      <c r="CLA51"/>
      <c r="CLB51"/>
      <c r="CLC51"/>
      <c r="CLD51"/>
      <c r="CLE51"/>
      <c r="CLF51"/>
      <c r="CLG51"/>
      <c r="CLH51"/>
      <c r="CLI51"/>
      <c r="CLJ51"/>
      <c r="CLK51"/>
      <c r="CLL51"/>
      <c r="CLM51"/>
      <c r="CLN51"/>
      <c r="CLO51"/>
      <c r="CLP51"/>
      <c r="CLQ51"/>
      <c r="CLR51"/>
      <c r="CLS51"/>
      <c r="CLT51"/>
      <c r="CLU51"/>
      <c r="CLV51"/>
      <c r="CLW51"/>
      <c r="CLX51"/>
      <c r="CLY51"/>
      <c r="CLZ51"/>
      <c r="CMA51"/>
      <c r="CMB51"/>
      <c r="CMC51"/>
      <c r="CMD51"/>
      <c r="CME51"/>
      <c r="CMF51"/>
      <c r="CMG51"/>
      <c r="CMH51"/>
      <c r="CMI51"/>
      <c r="CMJ51"/>
      <c r="CMK51"/>
      <c r="CML51"/>
      <c r="CMM51"/>
      <c r="CMN51"/>
      <c r="CMO51"/>
      <c r="CMP51"/>
      <c r="CMQ51"/>
      <c r="CMR51"/>
      <c r="CMS51"/>
      <c r="CMT51"/>
      <c r="CMU51"/>
      <c r="CMV51"/>
      <c r="CMW51"/>
      <c r="CMX51"/>
      <c r="CMY51"/>
      <c r="CMZ51"/>
      <c r="CNA51"/>
      <c r="CNB51"/>
      <c r="CNC51"/>
      <c r="CND51"/>
      <c r="CNE51"/>
      <c r="CNF51"/>
      <c r="CNG51"/>
      <c r="CNH51"/>
      <c r="CNI51"/>
      <c r="CNJ51"/>
      <c r="CNK51"/>
      <c r="CNL51"/>
      <c r="CNM51"/>
      <c r="CNN51"/>
      <c r="CNO51"/>
      <c r="CNP51"/>
      <c r="CNQ51"/>
      <c r="CNR51"/>
      <c r="CNS51"/>
      <c r="CNT51"/>
      <c r="CNU51"/>
      <c r="CNV51"/>
      <c r="CNW51"/>
      <c r="CNX51"/>
      <c r="CNY51"/>
      <c r="CNZ51"/>
      <c r="COA51"/>
      <c r="COB51"/>
      <c r="COC51"/>
      <c r="COD51"/>
      <c r="COE51"/>
      <c r="COF51"/>
      <c r="COG51"/>
      <c r="COH51"/>
      <c r="COI51"/>
      <c r="COJ51"/>
      <c r="COK51"/>
      <c r="COL51"/>
      <c r="COM51"/>
      <c r="CON51"/>
      <c r="COO51"/>
      <c r="COP51"/>
      <c r="COQ51"/>
      <c r="COR51"/>
      <c r="COS51"/>
      <c r="COT51"/>
      <c r="COU51"/>
      <c r="COV51"/>
      <c r="COW51"/>
      <c r="COX51"/>
      <c r="COY51"/>
      <c r="COZ51"/>
      <c r="CPA51"/>
      <c r="CPB51"/>
      <c r="CPC51"/>
      <c r="CPD51"/>
      <c r="CPE51"/>
      <c r="CPF51"/>
      <c r="CPG51"/>
      <c r="CPH51"/>
      <c r="CPI51"/>
      <c r="CPJ51"/>
      <c r="CPK51"/>
      <c r="CPL51"/>
      <c r="CPM51"/>
      <c r="CPN51"/>
      <c r="CPO51"/>
      <c r="CPP51"/>
      <c r="CPQ51"/>
      <c r="CPR51"/>
      <c r="CPS51"/>
      <c r="CPT51"/>
      <c r="CPU51"/>
      <c r="CPV51"/>
      <c r="CPW51"/>
      <c r="CPX51"/>
      <c r="CPY51"/>
      <c r="CPZ51"/>
      <c r="CQA51"/>
      <c r="CQB51"/>
      <c r="CQC51"/>
      <c r="CQD51"/>
      <c r="CQE51"/>
      <c r="CQF51"/>
      <c r="CQG51"/>
      <c r="CQH51"/>
      <c r="CQI51"/>
      <c r="CQJ51"/>
      <c r="CQK51"/>
      <c r="CQL51"/>
      <c r="CQM51"/>
      <c r="CQN51"/>
      <c r="CQO51"/>
      <c r="CQP51"/>
      <c r="CQQ51"/>
      <c r="CQR51"/>
      <c r="CQS51"/>
      <c r="CQT51"/>
      <c r="CQU51"/>
      <c r="CQV51"/>
      <c r="CQW51"/>
      <c r="CQX51"/>
      <c r="CQY51"/>
      <c r="CQZ51"/>
      <c r="CRA51"/>
      <c r="CRB51"/>
      <c r="CRC51"/>
      <c r="CRD51"/>
      <c r="CRE51"/>
      <c r="CRF51"/>
      <c r="CRG51"/>
      <c r="CRH51"/>
      <c r="CRI51"/>
      <c r="CRJ51"/>
      <c r="CRK51"/>
      <c r="CRL51"/>
      <c r="CRM51"/>
      <c r="CRN51"/>
      <c r="CRO51"/>
      <c r="CRP51"/>
      <c r="CRQ51"/>
      <c r="CRR51"/>
      <c r="CRS51"/>
      <c r="CRT51"/>
      <c r="CRU51"/>
      <c r="CRV51"/>
      <c r="CRW51"/>
      <c r="CRX51"/>
      <c r="CRY51"/>
      <c r="CRZ51"/>
      <c r="CSA51"/>
      <c r="CSB51"/>
      <c r="CSC51"/>
      <c r="CSD51"/>
      <c r="CSE51"/>
      <c r="CSF51"/>
      <c r="CSG51"/>
      <c r="CSH51"/>
      <c r="CSI51"/>
      <c r="CSJ51"/>
      <c r="CSK51"/>
      <c r="CSL51"/>
      <c r="CSM51"/>
      <c r="CSN51"/>
      <c r="CSO51"/>
      <c r="CSP51"/>
      <c r="CSQ51"/>
      <c r="CSR51"/>
      <c r="CSS51"/>
      <c r="CST51"/>
      <c r="CSU51"/>
      <c r="CSV51"/>
      <c r="CSW51"/>
      <c r="CSX51"/>
      <c r="CSY51"/>
      <c r="CSZ51"/>
      <c r="CTA51"/>
      <c r="CTB51"/>
      <c r="CTC51"/>
      <c r="CTD51"/>
      <c r="CTE51"/>
      <c r="CTF51"/>
      <c r="CTG51"/>
      <c r="CTH51"/>
      <c r="CTI51"/>
      <c r="CTJ51"/>
      <c r="CTK51"/>
      <c r="CTL51"/>
      <c r="CTM51"/>
      <c r="CTN51"/>
      <c r="CTO51"/>
      <c r="CTP51"/>
      <c r="CTQ51"/>
      <c r="CTR51"/>
      <c r="CTS51"/>
      <c r="CTT51"/>
      <c r="CTU51"/>
      <c r="CTV51"/>
      <c r="CTW51"/>
      <c r="CTX51"/>
      <c r="CTY51"/>
      <c r="CTZ51"/>
      <c r="CUA51"/>
      <c r="CUB51"/>
      <c r="CUC51"/>
      <c r="CUD51"/>
      <c r="CUE51"/>
      <c r="CUF51"/>
      <c r="CUG51"/>
      <c r="CUH51"/>
      <c r="CUI51"/>
      <c r="CUJ51"/>
      <c r="CUK51"/>
      <c r="CUL51"/>
      <c r="CUM51"/>
      <c r="CUN51"/>
      <c r="CUO51"/>
      <c r="CUP51"/>
      <c r="CUQ51"/>
      <c r="CUR51"/>
      <c r="CUS51"/>
      <c r="CUT51"/>
      <c r="CUU51"/>
      <c r="CUV51"/>
      <c r="CUW51"/>
      <c r="CUX51"/>
      <c r="CUY51"/>
      <c r="CUZ51"/>
      <c r="CVA51"/>
      <c r="CVB51"/>
      <c r="CVC51"/>
      <c r="CVD51"/>
      <c r="CVE51"/>
      <c r="CVF51"/>
      <c r="CVG51"/>
      <c r="CVH51"/>
      <c r="CVI51"/>
      <c r="CVJ51"/>
      <c r="CVK51"/>
      <c r="CVL51"/>
      <c r="CVM51"/>
      <c r="CVN51"/>
      <c r="CVO51"/>
      <c r="CVP51"/>
      <c r="CVQ51"/>
      <c r="CVR51"/>
      <c r="CVS51"/>
      <c r="CVT51"/>
      <c r="CVU51"/>
      <c r="CVV51"/>
      <c r="CVW51"/>
      <c r="CVX51"/>
      <c r="CVY51"/>
      <c r="CVZ51"/>
      <c r="CWA51"/>
      <c r="CWB51"/>
      <c r="CWC51"/>
      <c r="CWD51"/>
      <c r="CWE51"/>
      <c r="CWF51"/>
      <c r="CWG51"/>
      <c r="CWH51"/>
      <c r="CWI51"/>
      <c r="CWJ51"/>
      <c r="CWK51"/>
      <c r="CWL51"/>
      <c r="CWM51"/>
      <c r="CWN51"/>
      <c r="CWO51"/>
      <c r="CWP51"/>
      <c r="CWQ51"/>
      <c r="CWR51"/>
      <c r="CWS51"/>
      <c r="CWT51"/>
      <c r="CWU51"/>
      <c r="CWV51"/>
      <c r="CWW51"/>
      <c r="CWX51"/>
      <c r="CWY51"/>
      <c r="CWZ51"/>
      <c r="CXA51"/>
      <c r="CXB51"/>
      <c r="CXC51"/>
      <c r="CXD51"/>
      <c r="CXE51"/>
      <c r="CXF51"/>
      <c r="CXG51"/>
      <c r="CXH51"/>
      <c r="CXI51"/>
      <c r="CXJ51"/>
      <c r="CXK51"/>
      <c r="CXL51"/>
      <c r="CXM51"/>
      <c r="CXN51"/>
      <c r="CXO51"/>
      <c r="CXP51"/>
      <c r="CXQ51"/>
      <c r="CXR51"/>
      <c r="CXS51"/>
      <c r="CXT51"/>
      <c r="CXU51"/>
      <c r="CXV51"/>
      <c r="CXW51"/>
      <c r="CXX51"/>
      <c r="CXY51"/>
      <c r="CXZ51"/>
      <c r="CYA51"/>
      <c r="CYB51"/>
      <c r="CYC51"/>
      <c r="CYD51"/>
      <c r="CYE51"/>
      <c r="CYF51"/>
      <c r="CYG51"/>
      <c r="CYH51"/>
      <c r="CYI51"/>
      <c r="CYJ51"/>
      <c r="CYK51"/>
      <c r="CYL51"/>
      <c r="CYM51"/>
      <c r="CYN51"/>
      <c r="CYO51"/>
      <c r="CYP51"/>
      <c r="CYQ51"/>
      <c r="CYR51"/>
      <c r="CYS51"/>
      <c r="CYT51"/>
      <c r="CYU51"/>
      <c r="CYV51"/>
      <c r="CYW51"/>
      <c r="CYX51"/>
      <c r="CYY51"/>
      <c r="CYZ51"/>
      <c r="CZA51"/>
      <c r="CZB51"/>
      <c r="CZC51"/>
      <c r="CZD51"/>
      <c r="CZE51"/>
      <c r="CZF51"/>
      <c r="CZG51"/>
      <c r="CZH51"/>
      <c r="CZI51"/>
      <c r="CZJ51"/>
      <c r="CZK51"/>
      <c r="CZL51"/>
      <c r="CZM51"/>
      <c r="CZN51"/>
      <c r="CZO51"/>
      <c r="CZP51"/>
      <c r="CZQ51"/>
      <c r="CZR51"/>
      <c r="CZS51"/>
      <c r="CZT51"/>
      <c r="CZU51"/>
      <c r="CZV51"/>
      <c r="CZW51"/>
      <c r="CZX51"/>
      <c r="CZY51"/>
      <c r="CZZ51"/>
      <c r="DAA51"/>
      <c r="DAB51"/>
      <c r="DAC51"/>
      <c r="DAD51"/>
      <c r="DAE51"/>
      <c r="DAF51"/>
      <c r="DAG51"/>
      <c r="DAH51"/>
      <c r="DAI51"/>
      <c r="DAJ51"/>
      <c r="DAK51"/>
      <c r="DAL51"/>
      <c r="DAM51"/>
      <c r="DAN51"/>
      <c r="DAO51"/>
      <c r="DAP51"/>
      <c r="DAQ51"/>
      <c r="DAR51"/>
      <c r="DAS51"/>
      <c r="DAT51"/>
      <c r="DAU51"/>
      <c r="DAV51"/>
      <c r="DAW51"/>
      <c r="DAX51"/>
      <c r="DAY51"/>
      <c r="DAZ51"/>
      <c r="DBA51"/>
      <c r="DBB51"/>
      <c r="DBC51"/>
      <c r="DBD51"/>
      <c r="DBE51"/>
      <c r="DBF51"/>
      <c r="DBG51"/>
      <c r="DBH51"/>
      <c r="DBI51"/>
      <c r="DBJ51"/>
      <c r="DBK51"/>
      <c r="DBL51"/>
      <c r="DBM51"/>
      <c r="DBN51"/>
      <c r="DBO51"/>
      <c r="DBP51"/>
      <c r="DBQ51"/>
      <c r="DBR51"/>
      <c r="DBS51"/>
      <c r="DBT51"/>
      <c r="DBU51"/>
      <c r="DBV51"/>
      <c r="DBW51"/>
      <c r="DBX51"/>
      <c r="DBY51"/>
      <c r="DBZ51"/>
      <c r="DCA51"/>
      <c r="DCB51"/>
      <c r="DCC51"/>
      <c r="DCD51"/>
      <c r="DCE51"/>
      <c r="DCF51"/>
      <c r="DCG51"/>
      <c r="DCH51"/>
      <c r="DCI51"/>
      <c r="DCJ51"/>
      <c r="DCK51"/>
      <c r="DCL51"/>
      <c r="DCM51"/>
      <c r="DCN51"/>
      <c r="DCO51"/>
      <c r="DCP51"/>
      <c r="DCQ51"/>
      <c r="DCR51"/>
      <c r="DCS51"/>
      <c r="DCT51"/>
      <c r="DCU51"/>
      <c r="DCV51"/>
      <c r="DCW51"/>
      <c r="DCX51"/>
      <c r="DCY51"/>
      <c r="DCZ51"/>
      <c r="DDA51"/>
      <c r="DDB51"/>
      <c r="DDC51"/>
      <c r="DDD51"/>
      <c r="DDE51"/>
      <c r="DDF51"/>
      <c r="DDG51"/>
      <c r="DDH51"/>
      <c r="DDI51"/>
      <c r="DDJ51"/>
      <c r="DDK51"/>
      <c r="DDL51"/>
      <c r="DDM51"/>
      <c r="DDN51"/>
      <c r="DDO51"/>
      <c r="DDP51"/>
      <c r="DDQ51"/>
      <c r="DDR51"/>
      <c r="DDS51"/>
      <c r="DDT51"/>
      <c r="DDU51"/>
      <c r="DDV51"/>
      <c r="DDW51"/>
      <c r="DDX51"/>
      <c r="DDY51"/>
      <c r="DDZ51"/>
      <c r="DEA51"/>
      <c r="DEB51"/>
      <c r="DEC51"/>
      <c r="DED51"/>
      <c r="DEE51"/>
      <c r="DEF51"/>
      <c r="DEG51"/>
      <c r="DEH51"/>
      <c r="DEI51"/>
      <c r="DEJ51"/>
      <c r="DEK51"/>
      <c r="DEL51"/>
      <c r="DEM51"/>
      <c r="DEN51"/>
      <c r="DEO51"/>
      <c r="DEP51"/>
      <c r="DEQ51"/>
      <c r="DER51"/>
      <c r="DES51"/>
      <c r="DET51"/>
      <c r="DEU51"/>
      <c r="DEV51"/>
      <c r="DEW51"/>
      <c r="DEX51"/>
      <c r="DEY51"/>
      <c r="DEZ51"/>
      <c r="DFA51"/>
      <c r="DFB51"/>
      <c r="DFC51"/>
      <c r="DFD51"/>
      <c r="DFE51"/>
      <c r="DFF51"/>
      <c r="DFG51"/>
      <c r="DFH51"/>
      <c r="DFI51"/>
      <c r="DFJ51"/>
      <c r="DFK51"/>
      <c r="DFL51"/>
      <c r="DFM51"/>
      <c r="DFN51"/>
      <c r="DFO51"/>
      <c r="DFP51"/>
      <c r="DFQ51"/>
      <c r="DFR51"/>
      <c r="DFS51"/>
      <c r="DFT51"/>
      <c r="DFU51"/>
      <c r="DFV51"/>
      <c r="DFW51"/>
      <c r="DFX51"/>
      <c r="DFY51"/>
      <c r="DFZ51"/>
      <c r="DGA51"/>
      <c r="DGB51"/>
      <c r="DGC51"/>
      <c r="DGD51"/>
      <c r="DGE51"/>
      <c r="DGF51"/>
      <c r="DGG51"/>
      <c r="DGH51"/>
      <c r="DGI51"/>
      <c r="DGJ51"/>
      <c r="DGK51"/>
      <c r="DGL51"/>
      <c r="DGM51"/>
      <c r="DGN51"/>
      <c r="DGO51"/>
      <c r="DGP51"/>
      <c r="DGQ51"/>
      <c r="DGR51"/>
      <c r="DGS51"/>
      <c r="DGT51"/>
      <c r="DGU51"/>
      <c r="DGV51"/>
      <c r="DGW51"/>
      <c r="DGX51"/>
      <c r="DGY51"/>
      <c r="DGZ51"/>
      <c r="DHA51"/>
      <c r="DHB51"/>
      <c r="DHC51"/>
      <c r="DHD51"/>
      <c r="DHE51"/>
      <c r="DHF51"/>
      <c r="DHG51"/>
      <c r="DHH51"/>
      <c r="DHI51"/>
      <c r="DHJ51"/>
      <c r="DHK51"/>
      <c r="DHL51"/>
      <c r="DHM51"/>
      <c r="DHN51"/>
      <c r="DHO51"/>
      <c r="DHP51"/>
      <c r="DHQ51"/>
      <c r="DHR51"/>
      <c r="DHS51"/>
      <c r="DHT51"/>
      <c r="DHU51"/>
      <c r="DHV51"/>
      <c r="DHW51"/>
      <c r="DHX51"/>
      <c r="DHY51"/>
      <c r="DHZ51"/>
      <c r="DIA51"/>
      <c r="DIB51"/>
      <c r="DIC51"/>
      <c r="DID51"/>
      <c r="DIE51"/>
      <c r="DIF51"/>
      <c r="DIG51"/>
      <c r="DIH51"/>
      <c r="DII51"/>
      <c r="DIJ51"/>
      <c r="DIK51"/>
      <c r="DIL51"/>
      <c r="DIM51"/>
      <c r="DIN51"/>
      <c r="DIO51"/>
      <c r="DIP51"/>
      <c r="DIQ51"/>
      <c r="DIR51"/>
      <c r="DIS51"/>
      <c r="DIT51"/>
      <c r="DIU51"/>
      <c r="DIV51"/>
      <c r="DIW51"/>
      <c r="DIX51"/>
      <c r="DIY51"/>
      <c r="DIZ51"/>
      <c r="DJA51"/>
      <c r="DJB51"/>
      <c r="DJC51"/>
      <c r="DJD51"/>
      <c r="DJE51"/>
      <c r="DJF51"/>
      <c r="DJG51"/>
      <c r="DJH51"/>
      <c r="DJI51"/>
      <c r="DJJ51"/>
      <c r="DJK51"/>
      <c r="DJL51"/>
      <c r="DJM51"/>
      <c r="DJN51"/>
      <c r="DJO51"/>
      <c r="DJP51"/>
      <c r="DJQ51"/>
      <c r="DJR51"/>
      <c r="DJS51"/>
      <c r="DJT51"/>
      <c r="DJU51"/>
      <c r="DJV51"/>
      <c r="DJW51"/>
      <c r="DJX51"/>
      <c r="DJY51"/>
      <c r="DJZ51"/>
      <c r="DKA51"/>
      <c r="DKB51"/>
      <c r="DKC51"/>
      <c r="DKD51"/>
      <c r="DKE51"/>
      <c r="DKF51"/>
      <c r="DKG51"/>
      <c r="DKH51"/>
      <c r="DKI51"/>
      <c r="DKJ51"/>
      <c r="DKK51"/>
      <c r="DKL51"/>
      <c r="DKM51"/>
      <c r="DKN51"/>
      <c r="DKO51"/>
      <c r="DKP51"/>
      <c r="DKQ51"/>
      <c r="DKR51"/>
      <c r="DKS51"/>
      <c r="DKT51"/>
      <c r="DKU51"/>
      <c r="DKV51"/>
      <c r="DKW51"/>
      <c r="DKX51"/>
      <c r="DKY51"/>
      <c r="DKZ51"/>
      <c r="DLA51"/>
      <c r="DLB51"/>
      <c r="DLC51"/>
      <c r="DLD51"/>
      <c r="DLE51"/>
      <c r="DLF51"/>
      <c r="DLG51"/>
      <c r="DLH51"/>
      <c r="DLI51"/>
      <c r="DLJ51"/>
      <c r="DLK51"/>
      <c r="DLL51"/>
      <c r="DLM51"/>
      <c r="DLN51"/>
      <c r="DLO51"/>
      <c r="DLP51"/>
      <c r="DLQ51"/>
      <c r="DLR51"/>
      <c r="DLS51"/>
      <c r="DLT51"/>
      <c r="DLU51"/>
      <c r="DLV51"/>
      <c r="DLW51"/>
      <c r="DLX51"/>
      <c r="DLY51"/>
      <c r="DLZ51"/>
      <c r="DMA51"/>
      <c r="DMB51"/>
      <c r="DMC51"/>
      <c r="DMD51"/>
      <c r="DME51"/>
      <c r="DMF51"/>
      <c r="DMG51"/>
      <c r="DMH51"/>
      <c r="DMI51"/>
      <c r="DMJ51"/>
      <c r="DMK51"/>
      <c r="DML51"/>
      <c r="DMM51"/>
      <c r="DMN51"/>
      <c r="DMO51"/>
      <c r="DMP51"/>
      <c r="DMQ51"/>
      <c r="DMR51"/>
      <c r="DMS51"/>
      <c r="DMT51"/>
      <c r="DMU51"/>
      <c r="DMV51"/>
      <c r="DMW51"/>
      <c r="DMX51"/>
      <c r="DMY51"/>
      <c r="DMZ51"/>
      <c r="DNA51"/>
      <c r="DNB51"/>
      <c r="DNC51"/>
      <c r="DND51"/>
      <c r="DNE51"/>
      <c r="DNF51"/>
      <c r="DNG51"/>
      <c r="DNH51"/>
      <c r="DNI51"/>
      <c r="DNJ51"/>
      <c r="DNK51"/>
      <c r="DNL51"/>
      <c r="DNM51"/>
      <c r="DNN51"/>
      <c r="DNO51"/>
      <c r="DNP51"/>
      <c r="DNQ51"/>
      <c r="DNR51"/>
      <c r="DNS51"/>
      <c r="DNT51"/>
      <c r="DNU51"/>
      <c r="DNV51"/>
      <c r="DNW51"/>
      <c r="DNX51"/>
      <c r="DNY51"/>
      <c r="DNZ51"/>
      <c r="DOA51"/>
      <c r="DOB51"/>
      <c r="DOC51"/>
      <c r="DOD51"/>
      <c r="DOE51"/>
      <c r="DOF51"/>
      <c r="DOG51"/>
      <c r="DOH51"/>
      <c r="DOI51"/>
      <c r="DOJ51"/>
      <c r="DOK51"/>
      <c r="DOL51"/>
      <c r="DOM51"/>
      <c r="DON51"/>
      <c r="DOO51"/>
      <c r="DOP51"/>
      <c r="DOQ51"/>
      <c r="DOR51"/>
      <c r="DOS51"/>
      <c r="DOT51"/>
      <c r="DOU51"/>
      <c r="DOV51"/>
      <c r="DOW51"/>
      <c r="DOX51"/>
      <c r="DOY51"/>
      <c r="DOZ51"/>
      <c r="DPA51"/>
      <c r="DPB51"/>
      <c r="DPC51"/>
      <c r="DPD51"/>
      <c r="DPE51"/>
      <c r="DPF51"/>
      <c r="DPG51"/>
      <c r="DPH51"/>
      <c r="DPI51"/>
      <c r="DPJ51"/>
      <c r="DPK51"/>
      <c r="DPL51"/>
      <c r="DPM51"/>
      <c r="DPN51"/>
      <c r="DPO51"/>
      <c r="DPP51"/>
      <c r="DPQ51"/>
      <c r="DPR51"/>
      <c r="DPS51"/>
      <c r="DPT51"/>
      <c r="DPU51"/>
      <c r="DPV51"/>
      <c r="DPW51"/>
      <c r="DPX51"/>
      <c r="DPY51"/>
      <c r="DPZ51"/>
      <c r="DQA51"/>
      <c r="DQB51"/>
      <c r="DQC51"/>
      <c r="DQD51"/>
      <c r="DQE51"/>
      <c r="DQF51"/>
      <c r="DQG51"/>
      <c r="DQH51"/>
      <c r="DQI51"/>
      <c r="DQJ51"/>
      <c r="DQK51"/>
      <c r="DQL51"/>
      <c r="DQM51"/>
      <c r="DQN51"/>
      <c r="DQO51"/>
      <c r="DQP51"/>
      <c r="DQQ51"/>
      <c r="DQR51"/>
      <c r="DQS51"/>
      <c r="DQT51"/>
      <c r="DQU51"/>
      <c r="DQV51"/>
      <c r="DQW51"/>
      <c r="DQX51"/>
      <c r="DQY51"/>
      <c r="DQZ51"/>
      <c r="DRA51"/>
      <c r="DRB51"/>
      <c r="DRC51"/>
      <c r="DRD51"/>
      <c r="DRE51"/>
      <c r="DRF51"/>
      <c r="DRG51"/>
      <c r="DRH51"/>
      <c r="DRI51"/>
      <c r="DRJ51"/>
      <c r="DRK51"/>
      <c r="DRL51"/>
      <c r="DRM51"/>
      <c r="DRN51"/>
      <c r="DRO51"/>
      <c r="DRP51"/>
      <c r="DRQ51"/>
      <c r="DRR51"/>
      <c r="DRS51"/>
      <c r="DRT51"/>
      <c r="DRU51"/>
      <c r="DRV51"/>
      <c r="DRW51"/>
      <c r="DRX51"/>
      <c r="DRY51"/>
      <c r="DRZ51"/>
      <c r="DSA51"/>
      <c r="DSB51"/>
      <c r="DSC51"/>
      <c r="DSD51"/>
      <c r="DSE51"/>
      <c r="DSF51"/>
      <c r="DSG51"/>
      <c r="DSH51"/>
      <c r="DSI51"/>
      <c r="DSJ51"/>
      <c r="DSK51"/>
      <c r="DSL51"/>
      <c r="DSM51"/>
      <c r="DSN51"/>
      <c r="DSO51"/>
      <c r="DSP51"/>
      <c r="DSQ51"/>
      <c r="DSR51"/>
      <c r="DSS51"/>
      <c r="DST51"/>
      <c r="DSU51"/>
      <c r="DSV51"/>
      <c r="DSW51"/>
      <c r="DSX51"/>
      <c r="DSY51"/>
      <c r="DSZ51"/>
      <c r="DTA51"/>
      <c r="DTB51"/>
      <c r="DTC51"/>
      <c r="DTD51"/>
      <c r="DTE51"/>
      <c r="DTF51"/>
      <c r="DTG51"/>
      <c r="DTH51"/>
      <c r="DTI51"/>
      <c r="DTJ51"/>
      <c r="DTK51"/>
      <c r="DTL51"/>
      <c r="DTM51"/>
      <c r="DTN51"/>
      <c r="DTO51"/>
      <c r="DTP51"/>
      <c r="DTQ51"/>
      <c r="DTR51"/>
      <c r="DTS51"/>
      <c r="DTT51"/>
      <c r="DTU51"/>
      <c r="DTV51"/>
      <c r="DTW51"/>
      <c r="DTX51"/>
      <c r="DTY51"/>
      <c r="DTZ51"/>
      <c r="DUA51"/>
      <c r="DUB51"/>
      <c r="DUC51"/>
      <c r="DUD51"/>
      <c r="DUE51"/>
      <c r="DUF51"/>
      <c r="DUG51"/>
      <c r="DUH51"/>
      <c r="DUI51"/>
      <c r="DUJ51"/>
      <c r="DUK51"/>
      <c r="DUL51"/>
      <c r="DUM51"/>
      <c r="DUN51"/>
      <c r="DUO51"/>
      <c r="DUP51"/>
      <c r="DUQ51"/>
      <c r="DUR51"/>
      <c r="DUS51"/>
      <c r="DUT51"/>
      <c r="DUU51"/>
      <c r="DUV51"/>
      <c r="DUW51"/>
      <c r="DUX51"/>
      <c r="DUY51"/>
      <c r="DUZ51"/>
      <c r="DVA51"/>
      <c r="DVB51"/>
      <c r="DVC51"/>
      <c r="DVD51"/>
      <c r="DVE51"/>
      <c r="DVF51"/>
      <c r="DVG51"/>
      <c r="DVH51"/>
      <c r="DVI51"/>
      <c r="DVJ51"/>
      <c r="DVK51"/>
      <c r="DVL51"/>
      <c r="DVM51"/>
      <c r="DVN51"/>
      <c r="DVO51"/>
      <c r="DVP51"/>
      <c r="DVQ51"/>
      <c r="DVR51"/>
      <c r="DVS51"/>
      <c r="DVT51"/>
      <c r="DVU51"/>
      <c r="DVV51"/>
      <c r="DVW51"/>
      <c r="DVX51"/>
      <c r="DVY51"/>
      <c r="DVZ51"/>
      <c r="DWA51"/>
      <c r="DWB51"/>
      <c r="DWC51"/>
      <c r="DWD51"/>
      <c r="DWE51"/>
      <c r="DWF51"/>
      <c r="DWG51"/>
      <c r="DWH51"/>
      <c r="DWI51"/>
      <c r="DWJ51"/>
      <c r="DWK51"/>
      <c r="DWL51"/>
      <c r="DWM51"/>
      <c r="DWN51"/>
      <c r="DWO51"/>
      <c r="DWP51"/>
      <c r="DWQ51"/>
      <c r="DWR51"/>
      <c r="DWS51"/>
      <c r="DWT51"/>
      <c r="DWU51"/>
      <c r="DWV51"/>
      <c r="DWW51"/>
      <c r="DWX51"/>
      <c r="DWY51"/>
      <c r="DWZ51"/>
      <c r="DXA51"/>
      <c r="DXB51"/>
      <c r="DXC51"/>
      <c r="DXD51"/>
      <c r="DXE51"/>
      <c r="DXF51"/>
      <c r="DXG51"/>
      <c r="DXH51"/>
      <c r="DXI51"/>
      <c r="DXJ51"/>
      <c r="DXK51"/>
      <c r="DXL51"/>
      <c r="DXM51"/>
      <c r="DXN51"/>
      <c r="DXO51"/>
      <c r="DXP51"/>
      <c r="DXQ51"/>
      <c r="DXR51"/>
      <c r="DXS51"/>
      <c r="DXT51"/>
      <c r="DXU51"/>
      <c r="DXV51"/>
      <c r="DXW51"/>
      <c r="DXX51"/>
      <c r="DXY51"/>
      <c r="DXZ51"/>
      <c r="DYA51"/>
      <c r="DYB51"/>
      <c r="DYC51"/>
      <c r="DYD51"/>
      <c r="DYE51"/>
      <c r="DYF51"/>
      <c r="DYG51"/>
      <c r="DYH51"/>
      <c r="DYI51"/>
      <c r="DYJ51"/>
      <c r="DYK51"/>
      <c r="DYL51"/>
      <c r="DYM51"/>
      <c r="DYN51"/>
      <c r="DYO51"/>
      <c r="DYP51"/>
      <c r="DYQ51"/>
      <c r="DYR51"/>
      <c r="DYS51"/>
      <c r="DYT51"/>
      <c r="DYU51"/>
      <c r="DYV51"/>
      <c r="DYW51"/>
      <c r="DYX51"/>
      <c r="DYY51"/>
      <c r="DYZ51"/>
      <c r="DZA51"/>
      <c r="DZB51"/>
      <c r="DZC51"/>
      <c r="DZD51"/>
      <c r="DZE51"/>
      <c r="DZF51"/>
      <c r="DZG51"/>
      <c r="DZH51"/>
      <c r="DZI51"/>
      <c r="DZJ51"/>
      <c r="DZK51"/>
      <c r="DZL51"/>
      <c r="DZM51"/>
      <c r="DZN51"/>
      <c r="DZO51"/>
      <c r="DZP51"/>
      <c r="DZQ51"/>
      <c r="DZR51"/>
      <c r="DZS51"/>
      <c r="DZT51"/>
      <c r="DZU51"/>
      <c r="DZV51"/>
      <c r="DZW51"/>
      <c r="DZX51"/>
      <c r="DZY51"/>
      <c r="DZZ51"/>
      <c r="EAA51"/>
      <c r="EAB51"/>
      <c r="EAC51"/>
      <c r="EAD51"/>
      <c r="EAE51"/>
      <c r="EAF51"/>
      <c r="EAG51"/>
      <c r="EAH51"/>
      <c r="EAI51"/>
      <c r="EAJ51"/>
      <c r="EAK51"/>
      <c r="EAL51"/>
      <c r="EAM51"/>
      <c r="EAN51"/>
      <c r="EAO51"/>
      <c r="EAP51"/>
      <c r="EAQ51"/>
      <c r="EAR51"/>
      <c r="EAS51"/>
      <c r="EAT51"/>
      <c r="EAU51"/>
      <c r="EAV51"/>
      <c r="EAW51"/>
      <c r="EAX51"/>
      <c r="EAY51"/>
      <c r="EAZ51"/>
      <c r="EBA51"/>
      <c r="EBB51"/>
      <c r="EBC51"/>
      <c r="EBD51"/>
      <c r="EBE51"/>
      <c r="EBF51"/>
      <c r="EBG51"/>
      <c r="EBH51"/>
      <c r="EBI51"/>
      <c r="EBJ51"/>
      <c r="EBK51"/>
      <c r="EBL51"/>
      <c r="EBM51"/>
      <c r="EBN51"/>
      <c r="EBO51"/>
      <c r="EBP51"/>
      <c r="EBQ51"/>
      <c r="EBR51"/>
      <c r="EBS51"/>
      <c r="EBT51"/>
      <c r="EBU51"/>
      <c r="EBV51"/>
      <c r="EBW51"/>
      <c r="EBX51"/>
      <c r="EBY51"/>
      <c r="EBZ51"/>
      <c r="ECA51"/>
      <c r="ECB51"/>
      <c r="ECC51"/>
      <c r="ECD51"/>
      <c r="ECE51"/>
      <c r="ECF51"/>
      <c r="ECG51"/>
      <c r="ECH51"/>
      <c r="ECI51"/>
      <c r="ECJ51"/>
      <c r="ECK51"/>
      <c r="ECL51"/>
      <c r="ECM51"/>
      <c r="ECN51"/>
      <c r="ECO51"/>
      <c r="ECP51"/>
      <c r="ECQ51"/>
      <c r="ECR51"/>
      <c r="ECS51"/>
      <c r="ECT51"/>
      <c r="ECU51"/>
      <c r="ECV51"/>
      <c r="ECW51"/>
      <c r="ECX51"/>
      <c r="ECY51"/>
      <c r="ECZ51"/>
      <c r="EDA51"/>
      <c r="EDB51"/>
      <c r="EDC51"/>
      <c r="EDD51"/>
      <c r="EDE51"/>
      <c r="EDF51"/>
      <c r="EDG51"/>
      <c r="EDH51"/>
      <c r="EDI51"/>
      <c r="EDJ51"/>
      <c r="EDK51"/>
      <c r="EDL51"/>
      <c r="EDM51"/>
      <c r="EDN51"/>
      <c r="EDO51"/>
      <c r="EDP51"/>
      <c r="EDQ51"/>
      <c r="EDR51"/>
      <c r="EDS51"/>
      <c r="EDT51"/>
      <c r="EDU51"/>
      <c r="EDV51"/>
      <c r="EDW51"/>
      <c r="EDX51"/>
      <c r="EDY51"/>
      <c r="EDZ51"/>
      <c r="EEA51"/>
      <c r="EEB51"/>
      <c r="EEC51"/>
      <c r="EED51"/>
      <c r="EEE51"/>
      <c r="EEF51"/>
      <c r="EEG51"/>
      <c r="EEH51"/>
      <c r="EEI51"/>
      <c r="EEJ51"/>
      <c r="EEK51"/>
      <c r="EEL51"/>
      <c r="EEM51"/>
      <c r="EEN51"/>
      <c r="EEO51"/>
      <c r="EEP51"/>
      <c r="EEQ51"/>
      <c r="EER51"/>
      <c r="EES51"/>
      <c r="EET51"/>
      <c r="EEU51"/>
      <c r="EEV51"/>
      <c r="EEW51"/>
      <c r="EEX51"/>
      <c r="EEY51"/>
      <c r="EEZ51"/>
      <c r="EFA51"/>
      <c r="EFB51"/>
      <c r="EFC51"/>
      <c r="EFD51"/>
      <c r="EFE51"/>
      <c r="EFF51"/>
      <c r="EFG51"/>
      <c r="EFH51"/>
      <c r="EFI51"/>
      <c r="EFJ51"/>
      <c r="EFK51"/>
      <c r="EFL51"/>
      <c r="EFM51"/>
      <c r="EFN51"/>
      <c r="EFO51"/>
      <c r="EFP51"/>
      <c r="EFQ51"/>
      <c r="EFR51"/>
      <c r="EFS51"/>
      <c r="EFT51"/>
      <c r="EFU51"/>
      <c r="EFV51"/>
      <c r="EFW51"/>
      <c r="EFX51"/>
      <c r="EFY51"/>
      <c r="EFZ51"/>
      <c r="EGA51"/>
      <c r="EGB51"/>
      <c r="EGC51"/>
      <c r="EGD51"/>
      <c r="EGE51"/>
      <c r="EGF51"/>
      <c r="EGG51"/>
      <c r="EGH51"/>
      <c r="EGI51"/>
      <c r="EGJ51"/>
      <c r="EGK51"/>
      <c r="EGL51"/>
      <c r="EGM51"/>
      <c r="EGN51"/>
      <c r="EGO51"/>
      <c r="EGP51"/>
      <c r="EGQ51"/>
      <c r="EGR51"/>
      <c r="EGS51"/>
      <c r="EGT51"/>
      <c r="EGU51"/>
      <c r="EGV51"/>
      <c r="EGW51"/>
      <c r="EGX51"/>
      <c r="EGY51"/>
      <c r="EGZ51"/>
      <c r="EHA51"/>
      <c r="EHB51"/>
      <c r="EHC51"/>
      <c r="EHD51"/>
      <c r="EHE51"/>
      <c r="EHF51"/>
      <c r="EHG51"/>
      <c r="EHH51"/>
      <c r="EHI51"/>
      <c r="EHJ51"/>
      <c r="EHK51"/>
      <c r="EHL51"/>
      <c r="EHM51"/>
      <c r="EHN51"/>
      <c r="EHO51"/>
      <c r="EHP51"/>
      <c r="EHQ51"/>
      <c r="EHR51"/>
      <c r="EHS51"/>
      <c r="EHT51"/>
      <c r="EHU51"/>
      <c r="EHV51"/>
      <c r="EHW51"/>
      <c r="EHX51"/>
      <c r="EHY51"/>
      <c r="EHZ51"/>
      <c r="EIA51"/>
      <c r="EIB51"/>
      <c r="EIC51"/>
      <c r="EID51"/>
      <c r="EIE51"/>
      <c r="EIF51"/>
      <c r="EIG51"/>
      <c r="EIH51"/>
      <c r="EII51"/>
      <c r="EIJ51"/>
      <c r="EIK51"/>
      <c r="EIL51"/>
      <c r="EIM51"/>
      <c r="EIN51"/>
      <c r="EIO51"/>
      <c r="EIP51"/>
      <c r="EIQ51"/>
      <c r="EIR51"/>
      <c r="EIS51"/>
      <c r="EIT51"/>
      <c r="EIU51"/>
      <c r="EIV51"/>
      <c r="EIW51"/>
      <c r="EIX51"/>
      <c r="EIY51"/>
      <c r="EIZ51"/>
      <c r="EJA51"/>
      <c r="EJB51"/>
      <c r="EJC51"/>
      <c r="EJD51"/>
      <c r="EJE51"/>
      <c r="EJF51"/>
      <c r="EJG51"/>
      <c r="EJH51"/>
      <c r="EJI51"/>
      <c r="EJJ51"/>
      <c r="EJK51"/>
      <c r="EJL51"/>
      <c r="EJM51"/>
      <c r="EJN51"/>
      <c r="EJO51"/>
      <c r="EJP51"/>
      <c r="EJQ51"/>
      <c r="EJR51"/>
      <c r="EJS51"/>
      <c r="EJT51"/>
      <c r="EJU51"/>
      <c r="EJV51"/>
      <c r="EJW51"/>
      <c r="EJX51"/>
      <c r="EJY51"/>
      <c r="EJZ51"/>
      <c r="EKA51"/>
      <c r="EKB51"/>
      <c r="EKC51"/>
      <c r="EKD51"/>
      <c r="EKE51"/>
      <c r="EKF51"/>
      <c r="EKG51"/>
      <c r="EKH51"/>
      <c r="EKI51"/>
      <c r="EKJ51"/>
      <c r="EKK51"/>
      <c r="EKL51"/>
      <c r="EKM51"/>
      <c r="EKN51"/>
      <c r="EKO51"/>
      <c r="EKP51"/>
      <c r="EKQ51"/>
      <c r="EKR51"/>
      <c r="EKS51"/>
      <c r="EKT51"/>
      <c r="EKU51"/>
      <c r="EKV51"/>
      <c r="EKW51"/>
      <c r="EKX51"/>
      <c r="EKY51"/>
      <c r="EKZ51"/>
      <c r="ELA51"/>
      <c r="ELB51"/>
      <c r="ELC51"/>
      <c r="ELD51"/>
      <c r="ELE51"/>
      <c r="ELF51"/>
      <c r="ELG51"/>
      <c r="ELH51"/>
      <c r="ELI51"/>
      <c r="ELJ51"/>
      <c r="ELK51"/>
      <c r="ELL51"/>
      <c r="ELM51"/>
      <c r="ELN51"/>
      <c r="ELO51"/>
      <c r="ELP51"/>
      <c r="ELQ51"/>
      <c r="ELR51"/>
      <c r="ELS51"/>
      <c r="ELT51"/>
      <c r="ELU51"/>
      <c r="ELV51"/>
      <c r="ELW51"/>
      <c r="ELX51"/>
      <c r="ELY51"/>
      <c r="ELZ51"/>
      <c r="EMA51"/>
      <c r="EMB51"/>
      <c r="EMC51"/>
      <c r="EMD51"/>
      <c r="EME51"/>
      <c r="EMF51"/>
      <c r="EMG51"/>
      <c r="EMH51"/>
      <c r="EMI51"/>
      <c r="EMJ51"/>
      <c r="EMK51"/>
      <c r="EML51"/>
      <c r="EMM51"/>
      <c r="EMN51"/>
      <c r="EMO51"/>
      <c r="EMP51"/>
      <c r="EMQ51"/>
      <c r="EMR51"/>
      <c r="EMS51"/>
      <c r="EMT51"/>
      <c r="EMU51"/>
      <c r="EMV51"/>
      <c r="EMW51"/>
      <c r="EMX51"/>
      <c r="EMY51"/>
      <c r="EMZ51"/>
      <c r="ENA51"/>
      <c r="ENB51"/>
      <c r="ENC51"/>
      <c r="END51"/>
      <c r="ENE51"/>
      <c r="ENF51"/>
      <c r="ENG51"/>
      <c r="ENH51"/>
      <c r="ENI51"/>
      <c r="ENJ51"/>
      <c r="ENK51"/>
      <c r="ENL51"/>
      <c r="ENM51"/>
      <c r="ENN51"/>
      <c r="ENO51"/>
      <c r="ENP51"/>
      <c r="ENQ51"/>
      <c r="ENR51"/>
      <c r="ENS51"/>
      <c r="ENT51"/>
      <c r="ENU51"/>
      <c r="ENV51"/>
      <c r="ENW51"/>
      <c r="ENX51"/>
      <c r="ENY51"/>
      <c r="ENZ51"/>
      <c r="EOA51"/>
      <c r="EOB51"/>
      <c r="EOC51"/>
      <c r="EOD51"/>
      <c r="EOE51"/>
      <c r="EOF51"/>
      <c r="EOG51"/>
      <c r="EOH51"/>
      <c r="EOI51"/>
      <c r="EOJ51"/>
      <c r="EOK51"/>
      <c r="EOL51"/>
      <c r="EOM51"/>
      <c r="EON51"/>
      <c r="EOO51"/>
      <c r="EOP51"/>
      <c r="EOQ51"/>
      <c r="EOR51"/>
      <c r="EOS51"/>
      <c r="EOT51"/>
      <c r="EOU51"/>
      <c r="EOV51"/>
      <c r="EOW51"/>
      <c r="EOX51"/>
      <c r="EOY51"/>
      <c r="EOZ51"/>
      <c r="EPA51"/>
      <c r="EPB51"/>
      <c r="EPC51"/>
      <c r="EPD51"/>
      <c r="EPE51"/>
      <c r="EPF51"/>
      <c r="EPG51"/>
      <c r="EPH51"/>
      <c r="EPI51"/>
      <c r="EPJ51"/>
      <c r="EPK51"/>
      <c r="EPL51"/>
      <c r="EPM51"/>
      <c r="EPN51"/>
      <c r="EPO51"/>
      <c r="EPP51"/>
      <c r="EPQ51"/>
      <c r="EPR51"/>
      <c r="EPS51"/>
      <c r="EPT51"/>
      <c r="EPU51"/>
      <c r="EPV51"/>
      <c r="EPW51"/>
      <c r="EPX51"/>
      <c r="EPY51"/>
      <c r="EPZ51"/>
      <c r="EQA51"/>
      <c r="EQB51"/>
      <c r="EQC51"/>
      <c r="EQD51"/>
      <c r="EQE51"/>
      <c r="EQF51"/>
      <c r="EQG51"/>
      <c r="EQH51"/>
      <c r="EQI51"/>
      <c r="EQJ51"/>
      <c r="EQK51"/>
      <c r="EQL51"/>
      <c r="EQM51"/>
      <c r="EQN51"/>
      <c r="EQO51"/>
      <c r="EQP51"/>
      <c r="EQQ51"/>
      <c r="EQR51"/>
      <c r="EQS51"/>
      <c r="EQT51"/>
      <c r="EQU51"/>
      <c r="EQV51"/>
      <c r="EQW51"/>
      <c r="EQX51"/>
      <c r="EQY51"/>
      <c r="EQZ51"/>
      <c r="ERA51"/>
      <c r="ERB51"/>
      <c r="ERC51"/>
      <c r="ERD51"/>
      <c r="ERE51"/>
      <c r="ERF51"/>
      <c r="ERG51"/>
      <c r="ERH51"/>
      <c r="ERI51"/>
      <c r="ERJ51"/>
      <c r="ERK51"/>
      <c r="ERL51"/>
      <c r="ERM51"/>
      <c r="ERN51"/>
      <c r="ERO51"/>
      <c r="ERP51"/>
      <c r="ERQ51"/>
      <c r="ERR51"/>
      <c r="ERS51"/>
      <c r="ERT51"/>
      <c r="ERU51"/>
      <c r="ERV51"/>
      <c r="ERW51"/>
      <c r="ERX51"/>
      <c r="ERY51"/>
      <c r="ERZ51"/>
      <c r="ESA51"/>
      <c r="ESB51"/>
      <c r="ESC51"/>
      <c r="ESD51"/>
      <c r="ESE51"/>
      <c r="ESF51"/>
      <c r="ESG51"/>
      <c r="ESH51"/>
      <c r="ESI51"/>
      <c r="ESJ51"/>
      <c r="ESK51"/>
      <c r="ESL51"/>
      <c r="ESM51"/>
      <c r="ESN51"/>
      <c r="ESO51"/>
      <c r="ESP51"/>
      <c r="ESQ51"/>
      <c r="ESR51"/>
      <c r="ESS51"/>
      <c r="EST51"/>
      <c r="ESU51"/>
      <c r="ESV51"/>
      <c r="ESW51"/>
      <c r="ESX51"/>
      <c r="ESY51"/>
      <c r="ESZ51"/>
      <c r="ETA51"/>
      <c r="ETB51"/>
      <c r="ETC51"/>
      <c r="ETD51"/>
      <c r="ETE51"/>
      <c r="ETF51"/>
      <c r="ETG51"/>
      <c r="ETH51"/>
      <c r="ETI51"/>
      <c r="ETJ51"/>
      <c r="ETK51"/>
      <c r="ETL51"/>
      <c r="ETM51"/>
      <c r="ETN51"/>
      <c r="ETO51"/>
      <c r="ETP51"/>
      <c r="ETQ51"/>
      <c r="ETR51"/>
      <c r="ETS51"/>
      <c r="ETT51"/>
      <c r="ETU51"/>
      <c r="ETV51"/>
      <c r="ETW51"/>
      <c r="ETX51"/>
      <c r="ETY51"/>
      <c r="ETZ51"/>
      <c r="EUA51"/>
      <c r="EUB51"/>
      <c r="EUC51"/>
      <c r="EUD51"/>
      <c r="EUE51"/>
      <c r="EUF51"/>
      <c r="EUG51"/>
      <c r="EUH51"/>
      <c r="EUI51"/>
      <c r="EUJ51"/>
      <c r="EUK51"/>
      <c r="EUL51"/>
      <c r="EUM51"/>
      <c r="EUN51"/>
      <c r="EUO51"/>
      <c r="EUP51"/>
      <c r="EUQ51"/>
      <c r="EUR51"/>
      <c r="EUS51"/>
      <c r="EUT51"/>
      <c r="EUU51"/>
      <c r="EUV51"/>
      <c r="EUW51"/>
      <c r="EUX51"/>
      <c r="EUY51"/>
      <c r="EUZ51"/>
      <c r="EVA51"/>
      <c r="EVB51"/>
      <c r="EVC51"/>
      <c r="EVD51"/>
      <c r="EVE51"/>
      <c r="EVF51"/>
      <c r="EVG51"/>
      <c r="EVH51"/>
      <c r="EVI51"/>
      <c r="EVJ51"/>
      <c r="EVK51"/>
      <c r="EVL51"/>
      <c r="EVM51"/>
      <c r="EVN51"/>
      <c r="EVO51"/>
      <c r="EVP51"/>
      <c r="EVQ51"/>
      <c r="EVR51"/>
      <c r="EVS51"/>
      <c r="EVT51"/>
      <c r="EVU51"/>
      <c r="EVV51"/>
      <c r="EVW51"/>
      <c r="EVX51"/>
      <c r="EVY51"/>
      <c r="EVZ51"/>
      <c r="EWA51"/>
      <c r="EWB51"/>
      <c r="EWC51"/>
      <c r="EWD51"/>
      <c r="EWE51"/>
      <c r="EWF51"/>
      <c r="EWG51"/>
      <c r="EWH51"/>
      <c r="EWI51"/>
      <c r="EWJ51"/>
      <c r="EWK51"/>
      <c r="EWL51"/>
      <c r="EWM51"/>
      <c r="EWN51"/>
      <c r="EWO51"/>
      <c r="EWP51"/>
      <c r="EWQ51"/>
      <c r="EWR51"/>
      <c r="EWS51"/>
      <c r="EWT51"/>
      <c r="EWU51"/>
      <c r="EWV51"/>
      <c r="EWW51"/>
      <c r="EWX51"/>
      <c r="EWY51"/>
      <c r="EWZ51"/>
      <c r="EXA51"/>
      <c r="EXB51"/>
      <c r="EXC51"/>
      <c r="EXD51"/>
      <c r="EXE51"/>
      <c r="EXF51"/>
      <c r="EXG51"/>
      <c r="EXH51"/>
      <c r="EXI51"/>
      <c r="EXJ51"/>
      <c r="EXK51"/>
      <c r="EXL51"/>
      <c r="EXM51"/>
      <c r="EXN51"/>
      <c r="EXO51"/>
      <c r="EXP51"/>
      <c r="EXQ51"/>
      <c r="EXR51"/>
      <c r="EXS51"/>
      <c r="EXT51"/>
      <c r="EXU51"/>
      <c r="EXV51"/>
      <c r="EXW51"/>
      <c r="EXX51"/>
      <c r="EXY51"/>
      <c r="EXZ51"/>
      <c r="EYA51"/>
      <c r="EYB51"/>
      <c r="EYC51"/>
      <c r="EYD51"/>
      <c r="EYE51"/>
      <c r="EYF51"/>
      <c r="EYG51"/>
      <c r="EYH51"/>
      <c r="EYI51"/>
      <c r="EYJ51"/>
      <c r="EYK51"/>
      <c r="EYL51"/>
      <c r="EYM51"/>
      <c r="EYN51"/>
      <c r="EYO51"/>
      <c r="EYP51"/>
      <c r="EYQ51"/>
      <c r="EYR51"/>
      <c r="EYS51"/>
      <c r="EYT51"/>
      <c r="EYU51"/>
      <c r="EYV51"/>
      <c r="EYW51"/>
      <c r="EYX51"/>
      <c r="EYY51"/>
      <c r="EYZ51"/>
      <c r="EZA51"/>
      <c r="EZB51"/>
      <c r="EZC51"/>
      <c r="EZD51"/>
      <c r="EZE51"/>
      <c r="EZF51"/>
      <c r="EZG51"/>
      <c r="EZH51"/>
      <c r="EZI51"/>
      <c r="EZJ51"/>
      <c r="EZK51"/>
      <c r="EZL51"/>
      <c r="EZM51"/>
      <c r="EZN51"/>
      <c r="EZO51"/>
      <c r="EZP51"/>
      <c r="EZQ51"/>
      <c r="EZR51"/>
      <c r="EZS51"/>
      <c r="EZT51"/>
      <c r="EZU51"/>
      <c r="EZV51"/>
      <c r="EZW51"/>
      <c r="EZX51"/>
      <c r="EZY51"/>
      <c r="EZZ51"/>
      <c r="FAA51"/>
      <c r="FAB51"/>
      <c r="FAC51"/>
      <c r="FAD51"/>
      <c r="FAE51"/>
      <c r="FAF51"/>
      <c r="FAG51"/>
      <c r="FAH51"/>
      <c r="FAI51"/>
      <c r="FAJ51"/>
      <c r="FAK51"/>
      <c r="FAL51"/>
      <c r="FAM51"/>
      <c r="FAN51"/>
      <c r="FAO51"/>
      <c r="FAP51"/>
      <c r="FAQ51"/>
      <c r="FAR51"/>
      <c r="FAS51"/>
      <c r="FAT51"/>
      <c r="FAU51"/>
      <c r="FAV51"/>
      <c r="FAW51"/>
      <c r="FAX51"/>
      <c r="FAY51"/>
      <c r="FAZ51"/>
      <c r="FBA51"/>
      <c r="FBB51"/>
      <c r="FBC51"/>
      <c r="FBD51"/>
      <c r="FBE51"/>
      <c r="FBF51"/>
      <c r="FBG51"/>
      <c r="FBH51"/>
      <c r="FBI51"/>
      <c r="FBJ51"/>
      <c r="FBK51"/>
      <c r="FBL51"/>
      <c r="FBM51"/>
      <c r="FBN51"/>
      <c r="FBO51"/>
      <c r="FBP51"/>
      <c r="FBQ51"/>
      <c r="FBR51"/>
      <c r="FBS51"/>
      <c r="FBT51"/>
      <c r="FBU51"/>
      <c r="FBV51"/>
      <c r="FBW51"/>
      <c r="FBX51"/>
      <c r="FBY51"/>
      <c r="FBZ51"/>
      <c r="FCA51"/>
      <c r="FCB51"/>
      <c r="FCC51"/>
      <c r="FCD51"/>
      <c r="FCE51"/>
      <c r="FCF51"/>
      <c r="FCG51"/>
      <c r="FCH51"/>
      <c r="FCI51"/>
      <c r="FCJ51"/>
      <c r="FCK51"/>
      <c r="FCL51"/>
      <c r="FCM51"/>
      <c r="FCN51"/>
      <c r="FCO51"/>
      <c r="FCP51"/>
      <c r="FCQ51"/>
      <c r="FCR51"/>
      <c r="FCS51"/>
      <c r="FCT51"/>
      <c r="FCU51"/>
      <c r="FCV51"/>
      <c r="FCW51"/>
      <c r="FCX51"/>
      <c r="FCY51"/>
      <c r="FCZ51"/>
      <c r="FDA51"/>
      <c r="FDB51"/>
      <c r="FDC51"/>
      <c r="FDD51"/>
      <c r="FDE51"/>
      <c r="FDF51"/>
      <c r="FDG51"/>
      <c r="FDH51"/>
      <c r="FDI51"/>
      <c r="FDJ51"/>
      <c r="FDK51"/>
      <c r="FDL51"/>
      <c r="FDM51"/>
      <c r="FDN51"/>
      <c r="FDO51"/>
      <c r="FDP51"/>
      <c r="FDQ51"/>
      <c r="FDR51"/>
      <c r="FDS51"/>
      <c r="FDT51"/>
      <c r="FDU51"/>
      <c r="FDV51"/>
      <c r="FDW51"/>
      <c r="FDX51"/>
      <c r="FDY51"/>
      <c r="FDZ51"/>
      <c r="FEA51"/>
      <c r="FEB51"/>
      <c r="FEC51"/>
      <c r="FED51"/>
      <c r="FEE51"/>
      <c r="FEF51"/>
      <c r="FEG51"/>
      <c r="FEH51"/>
      <c r="FEI51"/>
      <c r="FEJ51"/>
      <c r="FEK51"/>
      <c r="FEL51"/>
      <c r="FEM51"/>
      <c r="FEN51"/>
      <c r="FEO51"/>
      <c r="FEP51"/>
      <c r="FEQ51"/>
      <c r="FER51"/>
      <c r="FES51"/>
      <c r="FET51"/>
      <c r="FEU51"/>
      <c r="FEV51"/>
      <c r="FEW51"/>
      <c r="FEX51"/>
      <c r="FEY51"/>
      <c r="FEZ51"/>
      <c r="FFA51"/>
      <c r="FFB51"/>
      <c r="FFC51"/>
      <c r="FFD51"/>
      <c r="FFE51"/>
      <c r="FFF51"/>
      <c r="FFG51"/>
      <c r="FFH51"/>
      <c r="FFI51"/>
      <c r="FFJ51"/>
      <c r="FFK51"/>
      <c r="FFL51"/>
      <c r="FFM51"/>
      <c r="FFN51"/>
      <c r="FFO51"/>
      <c r="FFP51"/>
      <c r="FFQ51"/>
      <c r="FFR51"/>
      <c r="FFS51"/>
      <c r="FFT51"/>
      <c r="FFU51"/>
      <c r="FFV51"/>
      <c r="FFW51"/>
      <c r="FFX51"/>
      <c r="FFY51"/>
      <c r="FFZ51"/>
      <c r="FGA51"/>
      <c r="FGB51"/>
      <c r="FGC51"/>
      <c r="FGD51"/>
      <c r="FGE51"/>
      <c r="FGF51"/>
      <c r="FGG51"/>
      <c r="FGH51"/>
      <c r="FGI51"/>
      <c r="FGJ51"/>
      <c r="FGK51"/>
      <c r="FGL51"/>
      <c r="FGM51"/>
      <c r="FGN51"/>
      <c r="FGO51"/>
      <c r="FGP51"/>
      <c r="FGQ51"/>
      <c r="FGR51"/>
      <c r="FGS51"/>
      <c r="FGT51"/>
      <c r="FGU51"/>
      <c r="FGV51"/>
      <c r="FGW51"/>
      <c r="FGX51"/>
      <c r="FGY51"/>
      <c r="FGZ51"/>
      <c r="FHA51"/>
      <c r="FHB51"/>
      <c r="FHC51"/>
      <c r="FHD51"/>
      <c r="FHE51"/>
      <c r="FHF51"/>
      <c r="FHG51"/>
      <c r="FHH51"/>
      <c r="FHI51"/>
      <c r="FHJ51"/>
      <c r="FHK51"/>
      <c r="FHL51"/>
      <c r="FHM51"/>
      <c r="FHN51"/>
      <c r="FHO51"/>
      <c r="FHP51"/>
      <c r="FHQ51"/>
      <c r="FHR51"/>
      <c r="FHS51"/>
      <c r="FHT51"/>
      <c r="FHU51"/>
      <c r="FHV51"/>
      <c r="FHW51"/>
      <c r="FHX51"/>
      <c r="FHY51"/>
      <c r="FHZ51"/>
      <c r="FIA51"/>
      <c r="FIB51"/>
      <c r="FIC51"/>
      <c r="FID51"/>
      <c r="FIE51"/>
      <c r="FIF51"/>
      <c r="FIG51"/>
      <c r="FIH51"/>
      <c r="FII51"/>
      <c r="FIJ51"/>
      <c r="FIK51"/>
      <c r="FIL51"/>
      <c r="FIM51"/>
      <c r="FIN51"/>
      <c r="FIO51"/>
      <c r="FIP51"/>
      <c r="FIQ51"/>
      <c r="FIR51"/>
      <c r="FIS51"/>
      <c r="FIT51"/>
      <c r="FIU51"/>
      <c r="FIV51"/>
      <c r="FIW51"/>
      <c r="FIX51"/>
      <c r="FIY51"/>
      <c r="FIZ51"/>
      <c r="FJA51"/>
      <c r="FJB51"/>
      <c r="FJC51"/>
      <c r="FJD51"/>
      <c r="FJE51"/>
      <c r="FJF51"/>
      <c r="FJG51"/>
      <c r="FJH51"/>
      <c r="FJI51"/>
      <c r="FJJ51"/>
      <c r="FJK51"/>
      <c r="FJL51"/>
      <c r="FJM51"/>
      <c r="FJN51"/>
      <c r="FJO51"/>
      <c r="FJP51"/>
      <c r="FJQ51"/>
      <c r="FJR51"/>
      <c r="FJS51"/>
      <c r="FJT51"/>
      <c r="FJU51"/>
      <c r="FJV51"/>
      <c r="FJW51"/>
      <c r="FJX51"/>
      <c r="FJY51"/>
      <c r="FJZ51"/>
      <c r="FKA51"/>
      <c r="FKB51"/>
      <c r="FKC51"/>
      <c r="FKD51"/>
      <c r="FKE51"/>
      <c r="FKF51"/>
      <c r="FKG51"/>
      <c r="FKH51"/>
      <c r="FKI51"/>
      <c r="FKJ51"/>
      <c r="FKK51"/>
      <c r="FKL51"/>
      <c r="FKM51"/>
      <c r="FKN51"/>
      <c r="FKO51"/>
      <c r="FKP51"/>
      <c r="FKQ51"/>
      <c r="FKR51"/>
      <c r="FKS51"/>
      <c r="FKT51"/>
      <c r="FKU51"/>
      <c r="FKV51"/>
      <c r="FKW51"/>
      <c r="FKX51"/>
      <c r="FKY51"/>
      <c r="FKZ51"/>
      <c r="FLA51"/>
      <c r="FLB51"/>
      <c r="FLC51"/>
      <c r="FLD51"/>
      <c r="FLE51"/>
      <c r="FLF51"/>
      <c r="FLG51"/>
      <c r="FLH51"/>
      <c r="FLI51"/>
      <c r="FLJ51"/>
      <c r="FLK51"/>
      <c r="FLL51"/>
      <c r="FLM51"/>
      <c r="FLN51"/>
      <c r="FLO51"/>
      <c r="FLP51"/>
      <c r="FLQ51"/>
      <c r="FLR51"/>
      <c r="FLS51"/>
      <c r="FLT51"/>
      <c r="FLU51"/>
      <c r="FLV51"/>
      <c r="FLW51"/>
      <c r="FLX51"/>
      <c r="FLY51"/>
      <c r="FLZ51"/>
      <c r="FMA51"/>
      <c r="FMB51"/>
      <c r="FMC51"/>
      <c r="FMD51"/>
      <c r="FME51"/>
      <c r="FMF51"/>
      <c r="FMG51"/>
      <c r="FMH51"/>
      <c r="FMI51"/>
      <c r="FMJ51"/>
      <c r="FMK51"/>
      <c r="FML51"/>
      <c r="FMM51"/>
      <c r="FMN51"/>
      <c r="FMO51"/>
      <c r="FMP51"/>
      <c r="FMQ51"/>
      <c r="FMR51"/>
      <c r="FMS51"/>
      <c r="FMT51"/>
      <c r="FMU51"/>
      <c r="FMV51"/>
      <c r="FMW51"/>
      <c r="FMX51"/>
      <c r="FMY51"/>
      <c r="FMZ51"/>
      <c r="FNA51"/>
      <c r="FNB51"/>
      <c r="FNC51"/>
      <c r="FND51"/>
      <c r="FNE51"/>
      <c r="FNF51"/>
      <c r="FNG51"/>
      <c r="FNH51"/>
      <c r="FNI51"/>
      <c r="FNJ51"/>
      <c r="FNK51"/>
      <c r="FNL51"/>
      <c r="FNM51"/>
      <c r="FNN51"/>
      <c r="FNO51"/>
      <c r="FNP51"/>
      <c r="FNQ51"/>
      <c r="FNR51"/>
      <c r="FNS51"/>
      <c r="FNT51"/>
      <c r="FNU51"/>
      <c r="FNV51"/>
      <c r="FNW51"/>
      <c r="FNX51"/>
      <c r="FNY51"/>
      <c r="FNZ51"/>
      <c r="FOA51"/>
      <c r="FOB51"/>
      <c r="FOC51"/>
      <c r="FOD51"/>
      <c r="FOE51"/>
      <c r="FOF51"/>
      <c r="FOG51"/>
      <c r="FOH51"/>
      <c r="FOI51"/>
      <c r="FOJ51"/>
      <c r="FOK51"/>
      <c r="FOL51"/>
      <c r="FOM51"/>
      <c r="FON51"/>
      <c r="FOO51"/>
      <c r="FOP51"/>
      <c r="FOQ51"/>
      <c r="FOR51"/>
      <c r="FOS51"/>
      <c r="FOT51"/>
      <c r="FOU51"/>
      <c r="FOV51"/>
      <c r="FOW51"/>
      <c r="FOX51"/>
      <c r="FOY51"/>
      <c r="FOZ51"/>
      <c r="FPA51"/>
      <c r="FPB51"/>
      <c r="FPC51"/>
      <c r="FPD51"/>
      <c r="FPE51"/>
      <c r="FPF51"/>
      <c r="FPG51"/>
      <c r="FPH51"/>
      <c r="FPI51"/>
      <c r="FPJ51"/>
      <c r="FPK51"/>
      <c r="FPL51"/>
      <c r="FPM51"/>
      <c r="FPN51"/>
      <c r="FPO51"/>
      <c r="FPP51"/>
      <c r="FPQ51"/>
      <c r="FPR51"/>
      <c r="FPS51"/>
      <c r="FPT51"/>
      <c r="FPU51"/>
      <c r="FPV51"/>
      <c r="FPW51"/>
      <c r="FPX51"/>
      <c r="FPY51"/>
      <c r="FPZ51"/>
      <c r="FQA51"/>
      <c r="FQB51"/>
      <c r="FQC51"/>
      <c r="FQD51"/>
      <c r="FQE51"/>
      <c r="FQF51"/>
      <c r="FQG51"/>
      <c r="FQH51"/>
      <c r="FQI51"/>
      <c r="FQJ51"/>
      <c r="FQK51"/>
      <c r="FQL51"/>
      <c r="FQM51"/>
      <c r="FQN51"/>
      <c r="FQO51"/>
      <c r="FQP51"/>
      <c r="FQQ51"/>
      <c r="FQR51"/>
      <c r="FQS51"/>
      <c r="FQT51"/>
      <c r="FQU51"/>
      <c r="FQV51"/>
      <c r="FQW51"/>
      <c r="FQX51"/>
      <c r="FQY51"/>
      <c r="FQZ51"/>
      <c r="FRA51"/>
      <c r="FRB51"/>
      <c r="FRC51"/>
      <c r="FRD51"/>
      <c r="FRE51"/>
      <c r="FRF51"/>
      <c r="FRG51"/>
      <c r="FRH51"/>
      <c r="FRI51"/>
      <c r="FRJ51"/>
      <c r="FRK51"/>
      <c r="FRL51"/>
      <c r="FRM51"/>
      <c r="FRN51"/>
      <c r="FRO51"/>
      <c r="FRP51"/>
      <c r="FRQ51"/>
      <c r="FRR51"/>
      <c r="FRS51"/>
      <c r="FRT51"/>
      <c r="FRU51"/>
      <c r="FRV51"/>
      <c r="FRW51"/>
      <c r="FRX51"/>
      <c r="FRY51"/>
      <c r="FRZ51"/>
      <c r="FSA51"/>
      <c r="FSB51"/>
      <c r="FSC51"/>
      <c r="FSD51"/>
      <c r="FSE51"/>
      <c r="FSF51"/>
      <c r="FSG51"/>
      <c r="FSH51"/>
      <c r="FSI51"/>
      <c r="FSJ51"/>
      <c r="FSK51"/>
      <c r="FSL51"/>
      <c r="FSM51"/>
      <c r="FSN51"/>
      <c r="FSO51"/>
      <c r="FSP51"/>
      <c r="FSQ51"/>
      <c r="FSR51"/>
      <c r="FSS51"/>
      <c r="FST51"/>
      <c r="FSU51"/>
      <c r="FSV51"/>
      <c r="FSW51"/>
      <c r="FSX51"/>
      <c r="FSY51"/>
      <c r="FSZ51"/>
      <c r="FTA51"/>
      <c r="FTB51"/>
      <c r="FTC51"/>
      <c r="FTD51"/>
      <c r="FTE51"/>
      <c r="FTF51"/>
      <c r="FTG51"/>
      <c r="FTH51"/>
      <c r="FTI51"/>
      <c r="FTJ51"/>
      <c r="FTK51"/>
      <c r="FTL51"/>
      <c r="FTM51"/>
      <c r="FTN51"/>
      <c r="FTO51"/>
      <c r="FTP51"/>
      <c r="FTQ51"/>
      <c r="FTR51"/>
      <c r="FTS51"/>
      <c r="FTT51"/>
      <c r="FTU51"/>
      <c r="FTV51"/>
      <c r="FTW51"/>
      <c r="FTX51"/>
      <c r="FTY51"/>
      <c r="FTZ51"/>
      <c r="FUA51"/>
      <c r="FUB51"/>
      <c r="FUC51"/>
      <c r="FUD51"/>
      <c r="FUE51"/>
      <c r="FUF51"/>
      <c r="FUG51"/>
      <c r="FUH51"/>
      <c r="FUI51"/>
      <c r="FUJ51"/>
      <c r="FUK51"/>
      <c r="FUL51"/>
      <c r="FUM51"/>
      <c r="FUN51"/>
      <c r="FUO51"/>
      <c r="FUP51"/>
      <c r="FUQ51"/>
      <c r="FUR51"/>
      <c r="FUS51"/>
      <c r="FUT51"/>
      <c r="FUU51"/>
      <c r="FUV51"/>
      <c r="FUW51"/>
      <c r="FUX51"/>
      <c r="FUY51"/>
      <c r="FUZ51"/>
      <c r="FVA51"/>
      <c r="FVB51"/>
      <c r="FVC51"/>
      <c r="FVD51"/>
      <c r="FVE51"/>
      <c r="FVF51"/>
      <c r="FVG51"/>
      <c r="FVH51"/>
      <c r="FVI51"/>
      <c r="FVJ51"/>
      <c r="FVK51"/>
      <c r="FVL51"/>
      <c r="FVM51"/>
      <c r="FVN51"/>
      <c r="FVO51"/>
      <c r="FVP51"/>
      <c r="FVQ51"/>
      <c r="FVR51"/>
      <c r="FVS51"/>
      <c r="FVT51"/>
      <c r="FVU51"/>
      <c r="FVV51"/>
      <c r="FVW51"/>
      <c r="FVX51"/>
      <c r="FVY51"/>
      <c r="FVZ51"/>
      <c r="FWA51"/>
      <c r="FWB51"/>
      <c r="FWC51"/>
      <c r="FWD51"/>
      <c r="FWE51"/>
      <c r="FWF51"/>
      <c r="FWG51"/>
      <c r="FWH51"/>
      <c r="FWI51"/>
      <c r="FWJ51"/>
      <c r="FWK51"/>
      <c r="FWL51"/>
      <c r="FWM51"/>
      <c r="FWN51"/>
      <c r="FWO51"/>
      <c r="FWP51"/>
      <c r="FWQ51"/>
      <c r="FWR51"/>
      <c r="FWS51"/>
      <c r="FWT51"/>
      <c r="FWU51"/>
      <c r="FWV51"/>
      <c r="FWW51"/>
      <c r="FWX51"/>
      <c r="FWY51"/>
      <c r="FWZ51"/>
      <c r="FXA51"/>
      <c r="FXB51"/>
      <c r="FXC51"/>
      <c r="FXD51"/>
      <c r="FXE51"/>
      <c r="FXF51"/>
      <c r="FXG51"/>
      <c r="FXH51"/>
      <c r="FXI51"/>
      <c r="FXJ51"/>
      <c r="FXK51"/>
      <c r="FXL51"/>
      <c r="FXM51"/>
      <c r="FXN51"/>
      <c r="FXO51"/>
      <c r="FXP51"/>
      <c r="FXQ51"/>
      <c r="FXR51"/>
      <c r="FXS51"/>
      <c r="FXT51"/>
      <c r="FXU51"/>
      <c r="FXV51"/>
      <c r="FXW51"/>
      <c r="FXX51"/>
      <c r="FXY51"/>
      <c r="FXZ51"/>
      <c r="FYA51"/>
      <c r="FYB51"/>
      <c r="FYC51"/>
      <c r="FYD51"/>
      <c r="FYE51"/>
      <c r="FYF51"/>
      <c r="FYG51"/>
      <c r="FYH51"/>
      <c r="FYI51"/>
      <c r="FYJ51"/>
      <c r="FYK51"/>
      <c r="FYL51"/>
      <c r="FYM51"/>
      <c r="FYN51"/>
      <c r="FYO51"/>
      <c r="FYP51"/>
      <c r="FYQ51"/>
      <c r="FYR51"/>
      <c r="FYS51"/>
      <c r="FYT51"/>
      <c r="FYU51"/>
      <c r="FYV51"/>
      <c r="FYW51"/>
      <c r="FYX51"/>
      <c r="FYY51"/>
      <c r="FYZ51"/>
      <c r="FZA51"/>
      <c r="FZB51"/>
      <c r="FZC51"/>
      <c r="FZD51"/>
      <c r="FZE51"/>
      <c r="FZF51"/>
      <c r="FZG51"/>
      <c r="FZH51"/>
      <c r="FZI51"/>
      <c r="FZJ51"/>
      <c r="FZK51"/>
      <c r="FZL51"/>
      <c r="FZM51"/>
      <c r="FZN51"/>
      <c r="FZO51"/>
      <c r="FZP51"/>
      <c r="FZQ51"/>
      <c r="FZR51"/>
      <c r="FZS51"/>
      <c r="FZT51"/>
      <c r="FZU51"/>
      <c r="FZV51"/>
      <c r="FZW51"/>
      <c r="FZX51"/>
      <c r="FZY51"/>
      <c r="FZZ51"/>
      <c r="GAA51"/>
      <c r="GAB51"/>
      <c r="GAC51"/>
      <c r="GAD51"/>
      <c r="GAE51"/>
      <c r="GAF51"/>
      <c r="GAG51"/>
      <c r="GAH51"/>
      <c r="GAI51"/>
      <c r="GAJ51"/>
      <c r="GAK51"/>
      <c r="GAL51"/>
      <c r="GAM51"/>
      <c r="GAN51"/>
      <c r="GAO51"/>
      <c r="GAP51"/>
      <c r="GAQ51"/>
      <c r="GAR51"/>
      <c r="GAS51"/>
      <c r="GAT51"/>
      <c r="GAU51"/>
      <c r="GAV51"/>
      <c r="GAW51"/>
      <c r="GAX51"/>
      <c r="GAY51"/>
      <c r="GAZ51"/>
      <c r="GBA51"/>
      <c r="GBB51"/>
      <c r="GBC51"/>
      <c r="GBD51"/>
      <c r="GBE51"/>
      <c r="GBF51"/>
      <c r="GBG51"/>
      <c r="GBH51"/>
      <c r="GBI51"/>
      <c r="GBJ51"/>
      <c r="GBK51"/>
      <c r="GBL51"/>
      <c r="GBM51"/>
      <c r="GBN51"/>
      <c r="GBO51"/>
      <c r="GBP51"/>
      <c r="GBQ51"/>
      <c r="GBR51"/>
      <c r="GBS51"/>
      <c r="GBT51"/>
      <c r="GBU51"/>
      <c r="GBV51"/>
      <c r="GBW51"/>
      <c r="GBX51"/>
      <c r="GBY51"/>
      <c r="GBZ51"/>
      <c r="GCA51"/>
      <c r="GCB51"/>
      <c r="GCC51"/>
      <c r="GCD51"/>
      <c r="GCE51"/>
      <c r="GCF51"/>
      <c r="GCG51"/>
      <c r="GCH51"/>
      <c r="GCI51"/>
      <c r="GCJ51"/>
      <c r="GCK51"/>
      <c r="GCL51"/>
      <c r="GCM51"/>
      <c r="GCN51"/>
      <c r="GCO51"/>
      <c r="GCP51"/>
      <c r="GCQ51"/>
      <c r="GCR51"/>
      <c r="GCS51"/>
      <c r="GCT51"/>
      <c r="GCU51"/>
      <c r="GCV51"/>
      <c r="GCW51"/>
      <c r="GCX51"/>
      <c r="GCY51"/>
      <c r="GCZ51"/>
      <c r="GDA51"/>
      <c r="GDB51"/>
      <c r="GDC51"/>
      <c r="GDD51"/>
      <c r="GDE51"/>
      <c r="GDF51"/>
      <c r="GDG51"/>
      <c r="GDH51"/>
      <c r="GDI51"/>
      <c r="GDJ51"/>
      <c r="GDK51"/>
      <c r="GDL51"/>
      <c r="GDM51"/>
      <c r="GDN51"/>
      <c r="GDO51"/>
      <c r="GDP51"/>
      <c r="GDQ51"/>
      <c r="GDR51"/>
      <c r="GDS51"/>
      <c r="GDT51"/>
      <c r="GDU51"/>
      <c r="GDV51"/>
      <c r="GDW51"/>
      <c r="GDX51"/>
      <c r="GDY51"/>
      <c r="GDZ51"/>
      <c r="GEA51"/>
      <c r="GEB51"/>
      <c r="GEC51"/>
      <c r="GED51"/>
      <c r="GEE51"/>
      <c r="GEF51"/>
      <c r="GEG51"/>
      <c r="GEH51"/>
      <c r="GEI51"/>
      <c r="GEJ51"/>
      <c r="GEK51"/>
      <c r="GEL51"/>
      <c r="GEM51"/>
      <c r="GEN51"/>
      <c r="GEO51"/>
      <c r="GEP51"/>
      <c r="GEQ51"/>
      <c r="GER51"/>
      <c r="GES51"/>
      <c r="GET51"/>
      <c r="GEU51"/>
      <c r="GEV51"/>
      <c r="GEW51"/>
      <c r="GEX51"/>
      <c r="GEY51"/>
      <c r="GEZ51"/>
      <c r="GFA51"/>
      <c r="GFB51"/>
      <c r="GFC51"/>
      <c r="GFD51"/>
      <c r="GFE51"/>
      <c r="GFF51"/>
      <c r="GFG51"/>
      <c r="GFH51"/>
      <c r="GFI51"/>
      <c r="GFJ51"/>
      <c r="GFK51"/>
      <c r="GFL51"/>
      <c r="GFM51"/>
      <c r="GFN51"/>
      <c r="GFO51"/>
      <c r="GFP51"/>
      <c r="GFQ51"/>
      <c r="GFR51"/>
      <c r="GFS51"/>
      <c r="GFT51"/>
      <c r="GFU51"/>
      <c r="GFV51"/>
      <c r="GFW51"/>
      <c r="GFX51"/>
      <c r="GFY51"/>
      <c r="GFZ51"/>
      <c r="GGA51"/>
      <c r="GGB51"/>
      <c r="GGC51"/>
      <c r="GGD51"/>
      <c r="GGE51"/>
      <c r="GGF51"/>
      <c r="GGG51"/>
      <c r="GGH51"/>
      <c r="GGI51"/>
      <c r="GGJ51"/>
      <c r="GGK51"/>
      <c r="GGL51"/>
      <c r="GGM51"/>
      <c r="GGN51"/>
      <c r="GGO51"/>
      <c r="GGP51"/>
      <c r="GGQ51"/>
      <c r="GGR51"/>
      <c r="GGS51"/>
      <c r="GGT51"/>
      <c r="GGU51"/>
      <c r="GGV51"/>
      <c r="GGW51"/>
      <c r="GGX51"/>
      <c r="GGY51"/>
      <c r="GGZ51"/>
      <c r="GHA51"/>
      <c r="GHB51"/>
      <c r="GHC51"/>
      <c r="GHD51"/>
      <c r="GHE51"/>
      <c r="GHF51"/>
      <c r="GHG51"/>
      <c r="GHH51"/>
      <c r="GHI51"/>
      <c r="GHJ51"/>
      <c r="GHK51"/>
      <c r="GHL51"/>
      <c r="GHM51"/>
      <c r="GHN51"/>
      <c r="GHO51"/>
      <c r="GHP51"/>
      <c r="GHQ51"/>
      <c r="GHR51"/>
      <c r="GHS51"/>
      <c r="GHT51"/>
      <c r="GHU51"/>
      <c r="GHV51"/>
      <c r="GHW51"/>
      <c r="GHX51"/>
      <c r="GHY51"/>
      <c r="GHZ51"/>
      <c r="GIA51"/>
      <c r="GIB51"/>
      <c r="GIC51"/>
      <c r="GID51"/>
      <c r="GIE51"/>
      <c r="GIF51"/>
      <c r="GIG51"/>
      <c r="GIH51"/>
      <c r="GII51"/>
      <c r="GIJ51"/>
      <c r="GIK51"/>
      <c r="GIL51"/>
      <c r="GIM51"/>
      <c r="GIN51"/>
      <c r="GIO51"/>
      <c r="GIP51"/>
      <c r="GIQ51"/>
      <c r="GIR51"/>
      <c r="GIS51"/>
      <c r="GIT51"/>
      <c r="GIU51"/>
      <c r="GIV51"/>
      <c r="GIW51"/>
      <c r="GIX51"/>
      <c r="GIY51"/>
      <c r="GIZ51"/>
      <c r="GJA51"/>
      <c r="GJB51"/>
      <c r="GJC51"/>
      <c r="GJD51"/>
      <c r="GJE51"/>
      <c r="GJF51"/>
      <c r="GJG51"/>
      <c r="GJH51"/>
      <c r="GJI51"/>
      <c r="GJJ51"/>
      <c r="GJK51"/>
      <c r="GJL51"/>
      <c r="GJM51"/>
      <c r="GJN51"/>
      <c r="GJO51"/>
      <c r="GJP51"/>
      <c r="GJQ51"/>
      <c r="GJR51"/>
      <c r="GJS51"/>
      <c r="GJT51"/>
      <c r="GJU51"/>
      <c r="GJV51"/>
      <c r="GJW51"/>
      <c r="GJX51"/>
      <c r="GJY51"/>
      <c r="GJZ51"/>
      <c r="GKA51"/>
      <c r="GKB51"/>
      <c r="GKC51"/>
      <c r="GKD51"/>
      <c r="GKE51"/>
      <c r="GKF51"/>
      <c r="GKG51"/>
      <c r="GKH51"/>
      <c r="GKI51"/>
      <c r="GKJ51"/>
      <c r="GKK51"/>
      <c r="GKL51"/>
      <c r="GKM51"/>
      <c r="GKN51"/>
      <c r="GKO51"/>
      <c r="GKP51"/>
      <c r="GKQ51"/>
      <c r="GKR51"/>
      <c r="GKS51"/>
      <c r="GKT51"/>
      <c r="GKU51"/>
      <c r="GKV51"/>
      <c r="GKW51"/>
      <c r="GKX51"/>
      <c r="GKY51"/>
      <c r="GKZ51"/>
      <c r="GLA51"/>
      <c r="GLB51"/>
      <c r="GLC51"/>
      <c r="GLD51"/>
      <c r="GLE51"/>
      <c r="GLF51"/>
      <c r="GLG51"/>
      <c r="GLH51"/>
      <c r="GLI51"/>
      <c r="GLJ51"/>
      <c r="GLK51"/>
      <c r="GLL51"/>
      <c r="GLM51"/>
      <c r="GLN51"/>
      <c r="GLO51"/>
      <c r="GLP51"/>
      <c r="GLQ51"/>
      <c r="GLR51"/>
      <c r="GLS51"/>
      <c r="GLT51"/>
      <c r="GLU51"/>
      <c r="GLV51"/>
      <c r="GLW51"/>
      <c r="GLX51"/>
      <c r="GLY51"/>
      <c r="GLZ51"/>
      <c r="GMA51"/>
      <c r="GMB51"/>
      <c r="GMC51"/>
      <c r="GMD51"/>
      <c r="GME51"/>
      <c r="GMF51"/>
      <c r="GMG51"/>
      <c r="GMH51"/>
      <c r="GMI51"/>
      <c r="GMJ51"/>
      <c r="GMK51"/>
      <c r="GML51"/>
      <c r="GMM51"/>
      <c r="GMN51"/>
      <c r="GMO51"/>
      <c r="GMP51"/>
      <c r="GMQ51"/>
      <c r="GMR51"/>
      <c r="GMS51"/>
      <c r="GMT51"/>
      <c r="GMU51"/>
      <c r="GMV51"/>
      <c r="GMW51"/>
      <c r="GMX51"/>
      <c r="GMY51"/>
      <c r="GMZ51"/>
      <c r="GNA51"/>
      <c r="GNB51"/>
      <c r="GNC51"/>
      <c r="GND51"/>
      <c r="GNE51"/>
      <c r="GNF51"/>
      <c r="GNG51"/>
      <c r="GNH51"/>
      <c r="GNI51"/>
      <c r="GNJ51"/>
      <c r="GNK51"/>
      <c r="GNL51"/>
      <c r="GNM51"/>
      <c r="GNN51"/>
      <c r="GNO51"/>
      <c r="GNP51"/>
      <c r="GNQ51"/>
      <c r="GNR51"/>
      <c r="GNS51"/>
      <c r="GNT51"/>
      <c r="GNU51"/>
      <c r="GNV51"/>
      <c r="GNW51"/>
      <c r="GNX51"/>
      <c r="GNY51"/>
      <c r="GNZ51"/>
      <c r="GOA51"/>
      <c r="GOB51"/>
      <c r="GOC51"/>
      <c r="GOD51"/>
      <c r="GOE51"/>
      <c r="GOF51"/>
      <c r="GOG51"/>
      <c r="GOH51"/>
      <c r="GOI51"/>
      <c r="GOJ51"/>
      <c r="GOK51"/>
      <c r="GOL51"/>
      <c r="GOM51"/>
      <c r="GON51"/>
      <c r="GOO51"/>
      <c r="GOP51"/>
      <c r="GOQ51"/>
      <c r="GOR51"/>
      <c r="GOS51"/>
      <c r="GOT51"/>
      <c r="GOU51"/>
      <c r="GOV51"/>
      <c r="GOW51"/>
      <c r="GOX51"/>
      <c r="GOY51"/>
      <c r="GOZ51"/>
      <c r="GPA51"/>
      <c r="GPB51"/>
      <c r="GPC51"/>
      <c r="GPD51"/>
      <c r="GPE51"/>
      <c r="GPF51"/>
      <c r="GPG51"/>
      <c r="GPH51"/>
      <c r="GPI51"/>
      <c r="GPJ51"/>
      <c r="GPK51"/>
      <c r="GPL51"/>
      <c r="GPM51"/>
      <c r="GPN51"/>
      <c r="GPO51"/>
      <c r="GPP51"/>
      <c r="GPQ51"/>
      <c r="GPR51"/>
      <c r="GPS51"/>
      <c r="GPT51"/>
      <c r="GPU51"/>
      <c r="GPV51"/>
      <c r="GPW51"/>
      <c r="GPX51"/>
      <c r="GPY51"/>
      <c r="GPZ51"/>
      <c r="GQA51"/>
      <c r="GQB51"/>
      <c r="GQC51"/>
      <c r="GQD51"/>
      <c r="GQE51"/>
      <c r="GQF51"/>
      <c r="GQG51"/>
      <c r="GQH51"/>
      <c r="GQI51"/>
      <c r="GQJ51"/>
      <c r="GQK51"/>
      <c r="GQL51"/>
      <c r="GQM51"/>
      <c r="GQN51"/>
      <c r="GQO51"/>
      <c r="GQP51"/>
      <c r="GQQ51"/>
      <c r="GQR51"/>
      <c r="GQS51"/>
      <c r="GQT51"/>
      <c r="GQU51"/>
      <c r="GQV51"/>
      <c r="GQW51"/>
      <c r="GQX51"/>
      <c r="GQY51"/>
      <c r="GQZ51"/>
      <c r="GRA51"/>
      <c r="GRB51"/>
      <c r="GRC51"/>
      <c r="GRD51"/>
      <c r="GRE51"/>
      <c r="GRF51"/>
      <c r="GRG51"/>
      <c r="GRH51"/>
      <c r="GRI51"/>
      <c r="GRJ51"/>
      <c r="GRK51"/>
      <c r="GRL51"/>
      <c r="GRM51"/>
      <c r="GRN51"/>
      <c r="GRO51"/>
      <c r="GRP51"/>
      <c r="GRQ51"/>
      <c r="GRR51"/>
      <c r="GRS51"/>
      <c r="GRT51"/>
      <c r="GRU51"/>
      <c r="GRV51"/>
      <c r="GRW51"/>
      <c r="GRX51"/>
      <c r="GRY51"/>
      <c r="GRZ51"/>
      <c r="GSA51"/>
      <c r="GSB51"/>
      <c r="GSC51"/>
      <c r="GSD51"/>
      <c r="GSE51"/>
      <c r="GSF51"/>
      <c r="GSG51"/>
      <c r="GSH51"/>
      <c r="GSI51"/>
      <c r="GSJ51"/>
      <c r="GSK51"/>
      <c r="GSL51"/>
      <c r="GSM51"/>
      <c r="GSN51"/>
      <c r="GSO51"/>
      <c r="GSP51"/>
      <c r="GSQ51"/>
      <c r="GSR51"/>
      <c r="GSS51"/>
      <c r="GST51"/>
      <c r="GSU51"/>
      <c r="GSV51"/>
      <c r="GSW51"/>
      <c r="GSX51"/>
      <c r="GSY51"/>
      <c r="GSZ51"/>
      <c r="GTA51"/>
      <c r="GTB51"/>
      <c r="GTC51"/>
      <c r="GTD51"/>
      <c r="GTE51"/>
      <c r="GTF51"/>
      <c r="GTG51"/>
      <c r="GTH51"/>
      <c r="GTI51"/>
      <c r="GTJ51"/>
      <c r="GTK51"/>
      <c r="GTL51"/>
      <c r="GTM51"/>
      <c r="GTN51"/>
      <c r="GTO51"/>
      <c r="GTP51"/>
      <c r="GTQ51"/>
      <c r="GTR51"/>
      <c r="GTS51"/>
      <c r="GTT51"/>
      <c r="GTU51"/>
      <c r="GTV51"/>
      <c r="GTW51"/>
      <c r="GTX51"/>
      <c r="GTY51"/>
      <c r="GTZ51"/>
      <c r="GUA51"/>
      <c r="GUB51"/>
      <c r="GUC51"/>
      <c r="GUD51"/>
      <c r="GUE51"/>
      <c r="GUF51"/>
      <c r="GUG51"/>
      <c r="GUH51"/>
      <c r="GUI51"/>
      <c r="GUJ51"/>
      <c r="GUK51"/>
      <c r="GUL51"/>
      <c r="GUM51"/>
      <c r="GUN51"/>
      <c r="GUO51"/>
      <c r="GUP51"/>
      <c r="GUQ51"/>
      <c r="GUR51"/>
      <c r="GUS51"/>
      <c r="GUT51"/>
      <c r="GUU51"/>
      <c r="GUV51"/>
      <c r="GUW51"/>
      <c r="GUX51"/>
      <c r="GUY51"/>
      <c r="GUZ51"/>
      <c r="GVA51"/>
      <c r="GVB51"/>
      <c r="GVC51"/>
      <c r="GVD51"/>
      <c r="GVE51"/>
      <c r="GVF51"/>
      <c r="GVG51"/>
      <c r="GVH51"/>
      <c r="GVI51"/>
      <c r="GVJ51"/>
      <c r="GVK51"/>
      <c r="GVL51"/>
      <c r="GVM51"/>
      <c r="GVN51"/>
      <c r="GVO51"/>
      <c r="GVP51"/>
      <c r="GVQ51"/>
      <c r="GVR51"/>
      <c r="GVS51"/>
      <c r="GVT51"/>
      <c r="GVU51"/>
      <c r="GVV51"/>
      <c r="GVW51"/>
      <c r="GVX51"/>
      <c r="GVY51"/>
      <c r="GVZ51"/>
      <c r="GWA51"/>
      <c r="GWB51"/>
      <c r="GWC51"/>
      <c r="GWD51"/>
      <c r="GWE51"/>
      <c r="GWF51"/>
      <c r="GWG51"/>
      <c r="GWH51"/>
      <c r="GWI51"/>
      <c r="GWJ51"/>
      <c r="GWK51"/>
      <c r="GWL51"/>
      <c r="GWM51"/>
      <c r="GWN51"/>
      <c r="GWO51"/>
      <c r="GWP51"/>
      <c r="GWQ51"/>
      <c r="GWR51"/>
      <c r="GWS51"/>
      <c r="GWT51"/>
      <c r="GWU51"/>
      <c r="GWV51"/>
      <c r="GWW51"/>
      <c r="GWX51"/>
      <c r="GWY51"/>
      <c r="GWZ51"/>
      <c r="GXA51"/>
      <c r="GXB51"/>
      <c r="GXC51"/>
      <c r="GXD51"/>
      <c r="GXE51"/>
      <c r="GXF51"/>
      <c r="GXG51"/>
      <c r="GXH51"/>
      <c r="GXI51"/>
      <c r="GXJ51"/>
      <c r="GXK51"/>
      <c r="GXL51"/>
      <c r="GXM51"/>
      <c r="GXN51"/>
      <c r="GXO51"/>
      <c r="GXP51"/>
      <c r="GXQ51"/>
      <c r="GXR51"/>
      <c r="GXS51"/>
      <c r="GXT51"/>
      <c r="GXU51"/>
      <c r="GXV51"/>
      <c r="GXW51"/>
      <c r="GXX51"/>
      <c r="GXY51"/>
      <c r="GXZ51"/>
      <c r="GYA51"/>
      <c r="GYB51"/>
      <c r="GYC51"/>
      <c r="GYD51"/>
      <c r="GYE51"/>
      <c r="GYF51"/>
      <c r="GYG51"/>
      <c r="GYH51"/>
      <c r="GYI51"/>
      <c r="GYJ51"/>
      <c r="GYK51"/>
      <c r="GYL51"/>
      <c r="GYM51"/>
      <c r="GYN51"/>
      <c r="GYO51"/>
      <c r="GYP51"/>
      <c r="GYQ51"/>
      <c r="GYR51"/>
      <c r="GYS51"/>
      <c r="GYT51"/>
      <c r="GYU51"/>
      <c r="GYV51"/>
      <c r="GYW51"/>
      <c r="GYX51"/>
      <c r="GYY51"/>
      <c r="GYZ51"/>
      <c r="GZA51"/>
      <c r="GZB51"/>
      <c r="GZC51"/>
      <c r="GZD51"/>
      <c r="GZE51"/>
      <c r="GZF51"/>
      <c r="GZG51"/>
      <c r="GZH51"/>
      <c r="GZI51"/>
      <c r="GZJ51"/>
      <c r="GZK51"/>
      <c r="GZL51"/>
      <c r="GZM51"/>
      <c r="GZN51"/>
      <c r="GZO51"/>
      <c r="GZP51"/>
      <c r="GZQ51"/>
      <c r="GZR51"/>
      <c r="GZS51"/>
      <c r="GZT51"/>
      <c r="GZU51"/>
      <c r="GZV51"/>
      <c r="GZW51"/>
      <c r="GZX51"/>
      <c r="GZY51"/>
      <c r="GZZ51"/>
      <c r="HAA51"/>
      <c r="HAB51"/>
      <c r="HAC51"/>
      <c r="HAD51"/>
      <c r="HAE51"/>
      <c r="HAF51"/>
      <c r="HAG51"/>
      <c r="HAH51"/>
      <c r="HAI51"/>
      <c r="HAJ51"/>
      <c r="HAK51"/>
      <c r="HAL51"/>
      <c r="HAM51"/>
      <c r="HAN51"/>
      <c r="HAO51"/>
      <c r="HAP51"/>
      <c r="HAQ51"/>
      <c r="HAR51"/>
      <c r="HAS51"/>
      <c r="HAT51"/>
      <c r="HAU51"/>
      <c r="HAV51"/>
      <c r="HAW51"/>
      <c r="HAX51"/>
      <c r="HAY51"/>
      <c r="HAZ51"/>
      <c r="HBA51"/>
      <c r="HBB51"/>
      <c r="HBC51"/>
      <c r="HBD51"/>
      <c r="HBE51"/>
      <c r="HBF51"/>
      <c r="HBG51"/>
      <c r="HBH51"/>
      <c r="HBI51"/>
      <c r="HBJ51"/>
      <c r="HBK51"/>
      <c r="HBL51"/>
      <c r="HBM51"/>
      <c r="HBN51"/>
      <c r="HBO51"/>
      <c r="HBP51"/>
      <c r="HBQ51"/>
      <c r="HBR51"/>
      <c r="HBS51"/>
      <c r="HBT51"/>
      <c r="HBU51"/>
      <c r="HBV51"/>
      <c r="HBW51"/>
      <c r="HBX51"/>
      <c r="HBY51"/>
      <c r="HBZ51"/>
      <c r="HCA51"/>
      <c r="HCB51"/>
      <c r="HCC51"/>
      <c r="HCD51"/>
      <c r="HCE51"/>
      <c r="HCF51"/>
      <c r="HCG51"/>
      <c r="HCH51"/>
      <c r="HCI51"/>
      <c r="HCJ51"/>
      <c r="HCK51"/>
      <c r="HCL51"/>
      <c r="HCM51"/>
      <c r="HCN51"/>
      <c r="HCO51"/>
      <c r="HCP51"/>
      <c r="HCQ51"/>
      <c r="HCR51"/>
      <c r="HCS51"/>
      <c r="HCT51"/>
      <c r="HCU51"/>
      <c r="HCV51"/>
      <c r="HCW51"/>
      <c r="HCX51"/>
      <c r="HCY51"/>
      <c r="HCZ51"/>
      <c r="HDA51"/>
      <c r="HDB51"/>
      <c r="HDC51"/>
      <c r="HDD51"/>
      <c r="HDE51"/>
      <c r="HDF51"/>
      <c r="HDG51"/>
      <c r="HDH51"/>
      <c r="HDI51"/>
      <c r="HDJ51"/>
      <c r="HDK51"/>
      <c r="HDL51"/>
      <c r="HDM51"/>
      <c r="HDN51"/>
      <c r="HDO51"/>
      <c r="HDP51"/>
      <c r="HDQ51"/>
      <c r="HDR51"/>
      <c r="HDS51"/>
      <c r="HDT51"/>
      <c r="HDU51"/>
      <c r="HDV51"/>
      <c r="HDW51"/>
      <c r="HDX51"/>
      <c r="HDY51"/>
      <c r="HDZ51"/>
      <c r="HEA51"/>
      <c r="HEB51"/>
      <c r="HEC51"/>
      <c r="HED51"/>
      <c r="HEE51"/>
      <c r="HEF51"/>
      <c r="HEG51"/>
      <c r="HEH51"/>
      <c r="HEI51"/>
      <c r="HEJ51"/>
      <c r="HEK51"/>
      <c r="HEL51"/>
      <c r="HEM51"/>
      <c r="HEN51"/>
      <c r="HEO51"/>
      <c r="HEP51"/>
      <c r="HEQ51"/>
      <c r="HER51"/>
      <c r="HES51"/>
      <c r="HET51"/>
      <c r="HEU51"/>
      <c r="HEV51"/>
      <c r="HEW51"/>
      <c r="HEX51"/>
      <c r="HEY51"/>
      <c r="HEZ51"/>
      <c r="HFA51"/>
      <c r="HFB51"/>
      <c r="HFC51"/>
      <c r="HFD51"/>
      <c r="HFE51"/>
      <c r="HFF51"/>
      <c r="HFG51"/>
      <c r="HFH51"/>
      <c r="HFI51"/>
      <c r="HFJ51"/>
      <c r="HFK51"/>
      <c r="HFL51"/>
      <c r="HFM51"/>
      <c r="HFN51"/>
      <c r="HFO51"/>
      <c r="HFP51"/>
      <c r="HFQ51"/>
      <c r="HFR51"/>
      <c r="HFS51"/>
      <c r="HFT51"/>
      <c r="HFU51"/>
      <c r="HFV51"/>
      <c r="HFW51"/>
      <c r="HFX51"/>
      <c r="HFY51"/>
      <c r="HFZ51"/>
      <c r="HGA51"/>
      <c r="HGB51"/>
      <c r="HGC51"/>
      <c r="HGD51"/>
      <c r="HGE51"/>
      <c r="HGF51"/>
      <c r="HGG51"/>
      <c r="HGH51"/>
      <c r="HGI51"/>
      <c r="HGJ51"/>
      <c r="HGK51"/>
      <c r="HGL51"/>
      <c r="HGM51"/>
      <c r="HGN51"/>
      <c r="HGO51"/>
      <c r="HGP51"/>
      <c r="HGQ51"/>
      <c r="HGR51"/>
      <c r="HGS51"/>
      <c r="HGT51"/>
      <c r="HGU51"/>
      <c r="HGV51"/>
      <c r="HGW51"/>
      <c r="HGX51"/>
      <c r="HGY51"/>
      <c r="HGZ51"/>
      <c r="HHA51"/>
      <c r="HHB51"/>
      <c r="HHC51"/>
      <c r="HHD51"/>
      <c r="HHE51"/>
      <c r="HHF51"/>
      <c r="HHG51"/>
      <c r="HHH51"/>
      <c r="HHI51"/>
      <c r="HHJ51"/>
      <c r="HHK51"/>
      <c r="HHL51"/>
      <c r="HHM51"/>
      <c r="HHN51"/>
      <c r="HHO51"/>
      <c r="HHP51"/>
      <c r="HHQ51"/>
      <c r="HHR51"/>
      <c r="HHS51"/>
      <c r="HHT51"/>
      <c r="HHU51"/>
      <c r="HHV51"/>
      <c r="HHW51"/>
      <c r="HHX51"/>
      <c r="HHY51"/>
      <c r="HHZ51"/>
      <c r="HIA51"/>
      <c r="HIB51"/>
      <c r="HIC51"/>
      <c r="HID51"/>
      <c r="HIE51"/>
      <c r="HIF51"/>
      <c r="HIG51"/>
      <c r="HIH51"/>
      <c r="HII51"/>
      <c r="HIJ51"/>
      <c r="HIK51"/>
      <c r="HIL51"/>
      <c r="HIM51"/>
      <c r="HIN51"/>
      <c r="HIO51"/>
      <c r="HIP51"/>
      <c r="HIQ51"/>
      <c r="HIR51"/>
      <c r="HIS51"/>
      <c r="HIT51"/>
      <c r="HIU51"/>
      <c r="HIV51"/>
      <c r="HIW51"/>
      <c r="HIX51"/>
      <c r="HIY51"/>
      <c r="HIZ51"/>
      <c r="HJA51"/>
      <c r="HJB51"/>
      <c r="HJC51"/>
      <c r="HJD51"/>
      <c r="HJE51"/>
      <c r="HJF51"/>
      <c r="HJG51"/>
      <c r="HJH51"/>
      <c r="HJI51"/>
      <c r="HJJ51"/>
      <c r="HJK51"/>
      <c r="HJL51"/>
      <c r="HJM51"/>
      <c r="HJN51"/>
      <c r="HJO51"/>
      <c r="HJP51"/>
      <c r="HJQ51"/>
      <c r="HJR51"/>
      <c r="HJS51"/>
      <c r="HJT51"/>
      <c r="HJU51"/>
      <c r="HJV51"/>
      <c r="HJW51"/>
      <c r="HJX51"/>
      <c r="HJY51"/>
      <c r="HJZ51"/>
      <c r="HKA51"/>
      <c r="HKB51"/>
      <c r="HKC51"/>
      <c r="HKD51"/>
      <c r="HKE51"/>
      <c r="HKF51"/>
      <c r="HKG51"/>
      <c r="HKH51"/>
      <c r="HKI51"/>
      <c r="HKJ51"/>
      <c r="HKK51"/>
      <c r="HKL51"/>
      <c r="HKM51"/>
      <c r="HKN51"/>
      <c r="HKO51"/>
      <c r="HKP51"/>
      <c r="HKQ51"/>
      <c r="HKR51"/>
      <c r="HKS51"/>
      <c r="HKT51"/>
      <c r="HKU51"/>
      <c r="HKV51"/>
      <c r="HKW51"/>
      <c r="HKX51"/>
      <c r="HKY51"/>
      <c r="HKZ51"/>
      <c r="HLA51"/>
      <c r="HLB51"/>
      <c r="HLC51"/>
      <c r="HLD51"/>
      <c r="HLE51"/>
      <c r="HLF51"/>
      <c r="HLG51"/>
      <c r="HLH51"/>
      <c r="HLI51"/>
      <c r="HLJ51"/>
      <c r="HLK51"/>
      <c r="HLL51"/>
      <c r="HLM51"/>
      <c r="HLN51"/>
      <c r="HLO51"/>
      <c r="HLP51"/>
      <c r="HLQ51"/>
      <c r="HLR51"/>
      <c r="HLS51"/>
      <c r="HLT51"/>
      <c r="HLU51"/>
      <c r="HLV51"/>
      <c r="HLW51"/>
      <c r="HLX51"/>
      <c r="HLY51"/>
      <c r="HLZ51"/>
      <c r="HMA51"/>
      <c r="HMB51"/>
      <c r="HMC51"/>
      <c r="HMD51"/>
      <c r="HME51"/>
      <c r="HMF51"/>
      <c r="HMG51"/>
      <c r="HMH51"/>
      <c r="HMI51"/>
      <c r="HMJ51"/>
      <c r="HMK51"/>
      <c r="HML51"/>
      <c r="HMM51"/>
      <c r="HMN51"/>
      <c r="HMO51"/>
      <c r="HMP51"/>
      <c r="HMQ51"/>
      <c r="HMR51"/>
      <c r="HMS51"/>
      <c r="HMT51"/>
      <c r="HMU51"/>
      <c r="HMV51"/>
      <c r="HMW51"/>
      <c r="HMX51"/>
      <c r="HMY51"/>
      <c r="HMZ51"/>
      <c r="HNA51"/>
      <c r="HNB51"/>
      <c r="HNC51"/>
      <c r="HND51"/>
      <c r="HNE51"/>
      <c r="HNF51"/>
      <c r="HNG51"/>
      <c r="HNH51"/>
      <c r="HNI51"/>
      <c r="HNJ51"/>
      <c r="HNK51"/>
      <c r="HNL51"/>
      <c r="HNM51"/>
      <c r="HNN51"/>
      <c r="HNO51"/>
      <c r="HNP51"/>
      <c r="HNQ51"/>
      <c r="HNR51"/>
      <c r="HNS51"/>
      <c r="HNT51"/>
      <c r="HNU51"/>
      <c r="HNV51"/>
      <c r="HNW51"/>
      <c r="HNX51"/>
      <c r="HNY51"/>
      <c r="HNZ51"/>
      <c r="HOA51"/>
      <c r="HOB51"/>
      <c r="HOC51"/>
      <c r="HOD51"/>
      <c r="HOE51"/>
      <c r="HOF51"/>
      <c r="HOG51"/>
      <c r="HOH51"/>
      <c r="HOI51"/>
      <c r="HOJ51"/>
      <c r="HOK51"/>
      <c r="HOL51"/>
      <c r="HOM51"/>
      <c r="HON51"/>
      <c r="HOO51"/>
      <c r="HOP51"/>
      <c r="HOQ51"/>
      <c r="HOR51"/>
      <c r="HOS51"/>
      <c r="HOT51"/>
      <c r="HOU51"/>
      <c r="HOV51"/>
      <c r="HOW51"/>
      <c r="HOX51"/>
      <c r="HOY51"/>
      <c r="HOZ51"/>
      <c r="HPA51"/>
      <c r="HPB51"/>
      <c r="HPC51"/>
      <c r="HPD51"/>
      <c r="HPE51"/>
      <c r="HPF51"/>
      <c r="HPG51"/>
      <c r="HPH51"/>
      <c r="HPI51"/>
      <c r="HPJ51"/>
      <c r="HPK51"/>
      <c r="HPL51"/>
      <c r="HPM51"/>
      <c r="HPN51"/>
      <c r="HPO51"/>
      <c r="HPP51"/>
      <c r="HPQ51"/>
      <c r="HPR51"/>
      <c r="HPS51"/>
      <c r="HPT51"/>
      <c r="HPU51"/>
      <c r="HPV51"/>
      <c r="HPW51"/>
      <c r="HPX51"/>
      <c r="HPY51"/>
      <c r="HPZ51"/>
      <c r="HQA51"/>
      <c r="HQB51"/>
      <c r="HQC51"/>
      <c r="HQD51"/>
      <c r="HQE51"/>
      <c r="HQF51"/>
      <c r="HQG51"/>
      <c r="HQH51"/>
      <c r="HQI51"/>
      <c r="HQJ51"/>
      <c r="HQK51"/>
      <c r="HQL51"/>
      <c r="HQM51"/>
      <c r="HQN51"/>
      <c r="HQO51"/>
      <c r="HQP51"/>
      <c r="HQQ51"/>
      <c r="HQR51"/>
      <c r="HQS51"/>
      <c r="HQT51"/>
      <c r="HQU51"/>
      <c r="HQV51"/>
      <c r="HQW51"/>
      <c r="HQX51"/>
      <c r="HQY51"/>
      <c r="HQZ51"/>
      <c r="HRA51"/>
      <c r="HRB51"/>
      <c r="HRC51"/>
      <c r="HRD51"/>
      <c r="HRE51"/>
      <c r="HRF51"/>
      <c r="HRG51"/>
      <c r="HRH51"/>
      <c r="HRI51"/>
      <c r="HRJ51"/>
      <c r="HRK51"/>
      <c r="HRL51"/>
      <c r="HRM51"/>
      <c r="HRN51"/>
      <c r="HRO51"/>
      <c r="HRP51"/>
      <c r="HRQ51"/>
      <c r="HRR51"/>
      <c r="HRS51"/>
      <c r="HRT51"/>
      <c r="HRU51"/>
      <c r="HRV51"/>
      <c r="HRW51"/>
      <c r="HRX51"/>
      <c r="HRY51"/>
      <c r="HRZ51"/>
      <c r="HSA51"/>
      <c r="HSB51"/>
      <c r="HSC51"/>
      <c r="HSD51"/>
      <c r="HSE51"/>
      <c r="HSF51"/>
      <c r="HSG51"/>
      <c r="HSH51"/>
      <c r="HSI51"/>
      <c r="HSJ51"/>
      <c r="HSK51"/>
      <c r="HSL51"/>
      <c r="HSM51"/>
      <c r="HSN51"/>
      <c r="HSO51"/>
      <c r="HSP51"/>
      <c r="HSQ51"/>
      <c r="HSR51"/>
      <c r="HSS51"/>
      <c r="HST51"/>
      <c r="HSU51"/>
      <c r="HSV51"/>
      <c r="HSW51"/>
      <c r="HSX51"/>
      <c r="HSY51"/>
      <c r="HSZ51"/>
      <c r="HTA51"/>
      <c r="HTB51"/>
      <c r="HTC51"/>
      <c r="HTD51"/>
      <c r="HTE51"/>
      <c r="HTF51"/>
      <c r="HTG51"/>
      <c r="HTH51"/>
      <c r="HTI51"/>
      <c r="HTJ51"/>
      <c r="HTK51"/>
      <c r="HTL51"/>
      <c r="HTM51"/>
      <c r="HTN51"/>
      <c r="HTO51"/>
      <c r="HTP51"/>
      <c r="HTQ51"/>
      <c r="HTR51"/>
      <c r="HTS51"/>
      <c r="HTT51"/>
      <c r="HTU51"/>
      <c r="HTV51"/>
      <c r="HTW51"/>
      <c r="HTX51"/>
      <c r="HTY51"/>
      <c r="HTZ51"/>
      <c r="HUA51"/>
      <c r="HUB51"/>
      <c r="HUC51"/>
      <c r="HUD51"/>
      <c r="HUE51"/>
      <c r="HUF51"/>
      <c r="HUG51"/>
      <c r="HUH51"/>
      <c r="HUI51"/>
      <c r="HUJ51"/>
      <c r="HUK51"/>
      <c r="HUL51"/>
      <c r="HUM51"/>
      <c r="HUN51"/>
      <c r="HUO51"/>
      <c r="HUP51"/>
      <c r="HUQ51"/>
      <c r="HUR51"/>
      <c r="HUS51"/>
      <c r="HUT51"/>
      <c r="HUU51"/>
      <c r="HUV51"/>
      <c r="HUW51"/>
      <c r="HUX51"/>
      <c r="HUY51"/>
      <c r="HUZ51"/>
      <c r="HVA51"/>
      <c r="HVB51"/>
      <c r="HVC51"/>
      <c r="HVD51"/>
      <c r="HVE51"/>
      <c r="HVF51"/>
      <c r="HVG51"/>
      <c r="HVH51"/>
      <c r="HVI51"/>
      <c r="HVJ51"/>
      <c r="HVK51"/>
      <c r="HVL51"/>
      <c r="HVM51"/>
      <c r="HVN51"/>
      <c r="HVO51"/>
      <c r="HVP51"/>
      <c r="HVQ51"/>
      <c r="HVR51"/>
      <c r="HVS51"/>
      <c r="HVT51"/>
      <c r="HVU51"/>
      <c r="HVV51"/>
      <c r="HVW51"/>
      <c r="HVX51"/>
      <c r="HVY51"/>
      <c r="HVZ51"/>
      <c r="HWA51"/>
      <c r="HWB51"/>
      <c r="HWC51"/>
      <c r="HWD51"/>
      <c r="HWE51"/>
      <c r="HWF51"/>
      <c r="HWG51"/>
      <c r="HWH51"/>
      <c r="HWI51"/>
      <c r="HWJ51"/>
      <c r="HWK51"/>
      <c r="HWL51"/>
      <c r="HWM51"/>
      <c r="HWN51"/>
      <c r="HWO51"/>
      <c r="HWP51"/>
      <c r="HWQ51"/>
      <c r="HWR51"/>
      <c r="HWS51"/>
      <c r="HWT51"/>
      <c r="HWU51"/>
      <c r="HWV51"/>
      <c r="HWW51"/>
      <c r="HWX51"/>
      <c r="HWY51"/>
      <c r="HWZ51"/>
      <c r="HXA51"/>
      <c r="HXB51"/>
      <c r="HXC51"/>
      <c r="HXD51"/>
      <c r="HXE51"/>
      <c r="HXF51"/>
      <c r="HXG51"/>
      <c r="HXH51"/>
      <c r="HXI51"/>
      <c r="HXJ51"/>
      <c r="HXK51"/>
      <c r="HXL51"/>
      <c r="HXM51"/>
      <c r="HXN51"/>
      <c r="HXO51"/>
      <c r="HXP51"/>
      <c r="HXQ51"/>
      <c r="HXR51"/>
      <c r="HXS51"/>
      <c r="HXT51"/>
      <c r="HXU51"/>
      <c r="HXV51"/>
      <c r="HXW51"/>
      <c r="HXX51"/>
      <c r="HXY51"/>
      <c r="HXZ51"/>
      <c r="HYA51"/>
      <c r="HYB51"/>
      <c r="HYC51"/>
      <c r="HYD51"/>
      <c r="HYE51"/>
      <c r="HYF51"/>
      <c r="HYG51"/>
      <c r="HYH51"/>
      <c r="HYI51"/>
      <c r="HYJ51"/>
      <c r="HYK51"/>
      <c r="HYL51"/>
      <c r="HYM51"/>
      <c r="HYN51"/>
      <c r="HYO51"/>
      <c r="HYP51"/>
      <c r="HYQ51"/>
      <c r="HYR51"/>
      <c r="HYS51"/>
      <c r="HYT51"/>
      <c r="HYU51"/>
      <c r="HYV51"/>
      <c r="HYW51"/>
      <c r="HYX51"/>
      <c r="HYY51"/>
      <c r="HYZ51"/>
      <c r="HZA51"/>
      <c r="HZB51"/>
      <c r="HZC51"/>
      <c r="HZD51"/>
      <c r="HZE51"/>
      <c r="HZF51"/>
      <c r="HZG51"/>
      <c r="HZH51"/>
      <c r="HZI51"/>
      <c r="HZJ51"/>
      <c r="HZK51"/>
      <c r="HZL51"/>
      <c r="HZM51"/>
      <c r="HZN51"/>
      <c r="HZO51"/>
      <c r="HZP51"/>
      <c r="HZQ51"/>
      <c r="HZR51"/>
      <c r="HZS51"/>
      <c r="HZT51"/>
      <c r="HZU51"/>
      <c r="HZV51"/>
      <c r="HZW51"/>
      <c r="HZX51"/>
      <c r="HZY51"/>
      <c r="HZZ51"/>
      <c r="IAA51"/>
      <c r="IAB51"/>
      <c r="IAC51"/>
      <c r="IAD51"/>
      <c r="IAE51"/>
      <c r="IAF51"/>
      <c r="IAG51"/>
      <c r="IAH51"/>
      <c r="IAI51"/>
      <c r="IAJ51"/>
      <c r="IAK51"/>
      <c r="IAL51"/>
      <c r="IAM51"/>
      <c r="IAN51"/>
      <c r="IAO51"/>
      <c r="IAP51"/>
      <c r="IAQ51"/>
      <c r="IAR51"/>
      <c r="IAS51"/>
      <c r="IAT51"/>
      <c r="IAU51"/>
      <c r="IAV51"/>
      <c r="IAW51"/>
      <c r="IAX51"/>
      <c r="IAY51"/>
      <c r="IAZ51"/>
      <c r="IBA51"/>
      <c r="IBB51"/>
      <c r="IBC51"/>
      <c r="IBD51"/>
      <c r="IBE51"/>
      <c r="IBF51"/>
      <c r="IBG51"/>
      <c r="IBH51"/>
      <c r="IBI51"/>
      <c r="IBJ51"/>
      <c r="IBK51"/>
      <c r="IBL51"/>
      <c r="IBM51"/>
      <c r="IBN51"/>
      <c r="IBO51"/>
      <c r="IBP51"/>
      <c r="IBQ51"/>
      <c r="IBR51"/>
      <c r="IBS51"/>
      <c r="IBT51"/>
      <c r="IBU51"/>
      <c r="IBV51"/>
      <c r="IBW51"/>
      <c r="IBX51"/>
      <c r="IBY51"/>
      <c r="IBZ51"/>
      <c r="ICA51"/>
      <c r="ICB51"/>
      <c r="ICC51"/>
      <c r="ICD51"/>
      <c r="ICE51"/>
      <c r="ICF51"/>
      <c r="ICG51"/>
      <c r="ICH51"/>
      <c r="ICI51"/>
      <c r="ICJ51"/>
      <c r="ICK51"/>
      <c r="ICL51"/>
      <c r="ICM51"/>
      <c r="ICN51"/>
      <c r="ICO51"/>
      <c r="ICP51"/>
      <c r="ICQ51"/>
      <c r="ICR51"/>
      <c r="ICS51"/>
      <c r="ICT51"/>
      <c r="ICU51"/>
      <c r="ICV51"/>
      <c r="ICW51"/>
      <c r="ICX51"/>
      <c r="ICY51"/>
      <c r="ICZ51"/>
      <c r="IDA51"/>
      <c r="IDB51"/>
      <c r="IDC51"/>
      <c r="IDD51"/>
      <c r="IDE51"/>
      <c r="IDF51"/>
      <c r="IDG51"/>
      <c r="IDH51"/>
      <c r="IDI51"/>
      <c r="IDJ51"/>
      <c r="IDK51"/>
      <c r="IDL51"/>
      <c r="IDM51"/>
      <c r="IDN51"/>
      <c r="IDO51"/>
      <c r="IDP51"/>
      <c r="IDQ51"/>
      <c r="IDR51"/>
      <c r="IDS51"/>
      <c r="IDT51"/>
      <c r="IDU51"/>
      <c r="IDV51"/>
      <c r="IDW51"/>
      <c r="IDX51"/>
      <c r="IDY51"/>
      <c r="IDZ51"/>
      <c r="IEA51"/>
      <c r="IEB51"/>
      <c r="IEC51"/>
      <c r="IED51"/>
      <c r="IEE51"/>
      <c r="IEF51"/>
      <c r="IEG51"/>
      <c r="IEH51"/>
      <c r="IEI51"/>
      <c r="IEJ51"/>
      <c r="IEK51"/>
      <c r="IEL51"/>
      <c r="IEM51"/>
      <c r="IEN51"/>
      <c r="IEO51"/>
      <c r="IEP51"/>
      <c r="IEQ51"/>
      <c r="IER51"/>
      <c r="IES51"/>
      <c r="IET51"/>
      <c r="IEU51"/>
      <c r="IEV51"/>
      <c r="IEW51"/>
      <c r="IEX51"/>
      <c r="IEY51"/>
      <c r="IEZ51"/>
      <c r="IFA51"/>
      <c r="IFB51"/>
      <c r="IFC51"/>
      <c r="IFD51"/>
      <c r="IFE51"/>
      <c r="IFF51"/>
      <c r="IFG51"/>
      <c r="IFH51"/>
      <c r="IFI51"/>
      <c r="IFJ51"/>
      <c r="IFK51"/>
      <c r="IFL51"/>
      <c r="IFM51"/>
      <c r="IFN51"/>
      <c r="IFO51"/>
      <c r="IFP51"/>
      <c r="IFQ51"/>
      <c r="IFR51"/>
      <c r="IFS51"/>
      <c r="IFT51"/>
      <c r="IFU51"/>
      <c r="IFV51"/>
      <c r="IFW51"/>
      <c r="IFX51"/>
      <c r="IFY51"/>
      <c r="IFZ51"/>
      <c r="IGA51"/>
      <c r="IGB51"/>
      <c r="IGC51"/>
      <c r="IGD51"/>
      <c r="IGE51"/>
      <c r="IGF51"/>
      <c r="IGG51"/>
      <c r="IGH51"/>
      <c r="IGI51"/>
      <c r="IGJ51"/>
      <c r="IGK51"/>
      <c r="IGL51"/>
      <c r="IGM51"/>
      <c r="IGN51"/>
      <c r="IGO51"/>
      <c r="IGP51"/>
      <c r="IGQ51"/>
      <c r="IGR51"/>
      <c r="IGS51"/>
      <c r="IGT51"/>
      <c r="IGU51"/>
      <c r="IGV51"/>
      <c r="IGW51"/>
      <c r="IGX51"/>
      <c r="IGY51"/>
      <c r="IGZ51"/>
      <c r="IHA51"/>
      <c r="IHB51"/>
      <c r="IHC51"/>
      <c r="IHD51"/>
      <c r="IHE51"/>
      <c r="IHF51"/>
      <c r="IHG51"/>
      <c r="IHH51"/>
      <c r="IHI51"/>
      <c r="IHJ51"/>
      <c r="IHK51"/>
      <c r="IHL51"/>
      <c r="IHM51"/>
      <c r="IHN51"/>
      <c r="IHO51"/>
      <c r="IHP51"/>
      <c r="IHQ51"/>
      <c r="IHR51"/>
      <c r="IHS51"/>
      <c r="IHT51"/>
      <c r="IHU51"/>
      <c r="IHV51"/>
      <c r="IHW51"/>
      <c r="IHX51"/>
      <c r="IHY51"/>
      <c r="IHZ51"/>
      <c r="IIA51"/>
      <c r="IIB51"/>
      <c r="IIC51"/>
      <c r="IID51"/>
      <c r="IIE51"/>
      <c r="IIF51"/>
      <c r="IIG51"/>
      <c r="IIH51"/>
      <c r="III51"/>
      <c r="IIJ51"/>
      <c r="IIK51"/>
      <c r="IIL51"/>
      <c r="IIM51"/>
      <c r="IIN51"/>
      <c r="IIO51"/>
      <c r="IIP51"/>
      <c r="IIQ51"/>
      <c r="IIR51"/>
      <c r="IIS51"/>
      <c r="IIT51"/>
      <c r="IIU51"/>
      <c r="IIV51"/>
      <c r="IIW51"/>
      <c r="IIX51"/>
      <c r="IIY51"/>
      <c r="IIZ51"/>
      <c r="IJA51"/>
      <c r="IJB51"/>
      <c r="IJC51"/>
      <c r="IJD51"/>
      <c r="IJE51"/>
      <c r="IJF51"/>
      <c r="IJG51"/>
      <c r="IJH51"/>
      <c r="IJI51"/>
      <c r="IJJ51"/>
      <c r="IJK51"/>
      <c r="IJL51"/>
      <c r="IJM51"/>
      <c r="IJN51"/>
      <c r="IJO51"/>
      <c r="IJP51"/>
      <c r="IJQ51"/>
      <c r="IJR51"/>
      <c r="IJS51"/>
      <c r="IJT51"/>
      <c r="IJU51"/>
      <c r="IJV51"/>
      <c r="IJW51"/>
      <c r="IJX51"/>
      <c r="IJY51"/>
      <c r="IJZ51"/>
      <c r="IKA51"/>
      <c r="IKB51"/>
      <c r="IKC51"/>
      <c r="IKD51"/>
      <c r="IKE51"/>
      <c r="IKF51"/>
      <c r="IKG51"/>
      <c r="IKH51"/>
      <c r="IKI51"/>
      <c r="IKJ51"/>
      <c r="IKK51"/>
      <c r="IKL51"/>
      <c r="IKM51"/>
      <c r="IKN51"/>
      <c r="IKO51"/>
      <c r="IKP51"/>
      <c r="IKQ51"/>
      <c r="IKR51"/>
      <c r="IKS51"/>
      <c r="IKT51"/>
      <c r="IKU51"/>
      <c r="IKV51"/>
      <c r="IKW51"/>
      <c r="IKX51"/>
      <c r="IKY51"/>
      <c r="IKZ51"/>
      <c r="ILA51"/>
      <c r="ILB51"/>
      <c r="ILC51"/>
      <c r="ILD51"/>
      <c r="ILE51"/>
      <c r="ILF51"/>
      <c r="ILG51"/>
      <c r="ILH51"/>
      <c r="ILI51"/>
      <c r="ILJ51"/>
      <c r="ILK51"/>
      <c r="ILL51"/>
      <c r="ILM51"/>
      <c r="ILN51"/>
      <c r="ILO51"/>
      <c r="ILP51"/>
      <c r="ILQ51"/>
      <c r="ILR51"/>
      <c r="ILS51"/>
      <c r="ILT51"/>
      <c r="ILU51"/>
      <c r="ILV51"/>
      <c r="ILW51"/>
      <c r="ILX51"/>
      <c r="ILY51"/>
      <c r="ILZ51"/>
      <c r="IMA51"/>
      <c r="IMB51"/>
      <c r="IMC51"/>
      <c r="IMD51"/>
      <c r="IME51"/>
      <c r="IMF51"/>
      <c r="IMG51"/>
      <c r="IMH51"/>
      <c r="IMI51"/>
      <c r="IMJ51"/>
      <c r="IMK51"/>
      <c r="IML51"/>
      <c r="IMM51"/>
      <c r="IMN51"/>
      <c r="IMO51"/>
      <c r="IMP51"/>
      <c r="IMQ51"/>
      <c r="IMR51"/>
      <c r="IMS51"/>
      <c r="IMT51"/>
      <c r="IMU51"/>
      <c r="IMV51"/>
      <c r="IMW51"/>
      <c r="IMX51"/>
      <c r="IMY51"/>
      <c r="IMZ51"/>
      <c r="INA51"/>
      <c r="INB51"/>
      <c r="INC51"/>
      <c r="IND51"/>
      <c r="INE51"/>
      <c r="INF51"/>
      <c r="ING51"/>
      <c r="INH51"/>
      <c r="INI51"/>
      <c r="INJ51"/>
      <c r="INK51"/>
      <c r="INL51"/>
      <c r="INM51"/>
      <c r="INN51"/>
      <c r="INO51"/>
      <c r="INP51"/>
      <c r="INQ51"/>
      <c r="INR51"/>
      <c r="INS51"/>
      <c r="INT51"/>
      <c r="INU51"/>
      <c r="INV51"/>
      <c r="INW51"/>
      <c r="INX51"/>
      <c r="INY51"/>
      <c r="INZ51"/>
      <c r="IOA51"/>
      <c r="IOB51"/>
      <c r="IOC51"/>
      <c r="IOD51"/>
      <c r="IOE51"/>
      <c r="IOF51"/>
      <c r="IOG51"/>
      <c r="IOH51"/>
      <c r="IOI51"/>
      <c r="IOJ51"/>
      <c r="IOK51"/>
      <c r="IOL51"/>
      <c r="IOM51"/>
      <c r="ION51"/>
      <c r="IOO51"/>
      <c r="IOP51"/>
      <c r="IOQ51"/>
      <c r="IOR51"/>
      <c r="IOS51"/>
      <c r="IOT51"/>
      <c r="IOU51"/>
      <c r="IOV51"/>
      <c r="IOW51"/>
      <c r="IOX51"/>
      <c r="IOY51"/>
      <c r="IOZ51"/>
      <c r="IPA51"/>
      <c r="IPB51"/>
      <c r="IPC51"/>
      <c r="IPD51"/>
      <c r="IPE51"/>
      <c r="IPF51"/>
      <c r="IPG51"/>
      <c r="IPH51"/>
      <c r="IPI51"/>
      <c r="IPJ51"/>
      <c r="IPK51"/>
      <c r="IPL51"/>
      <c r="IPM51"/>
      <c r="IPN51"/>
      <c r="IPO51"/>
      <c r="IPP51"/>
      <c r="IPQ51"/>
      <c r="IPR51"/>
      <c r="IPS51"/>
      <c r="IPT51"/>
      <c r="IPU51"/>
      <c r="IPV51"/>
      <c r="IPW51"/>
      <c r="IPX51"/>
      <c r="IPY51"/>
      <c r="IPZ51"/>
      <c r="IQA51"/>
      <c r="IQB51"/>
      <c r="IQC51"/>
      <c r="IQD51"/>
      <c r="IQE51"/>
      <c r="IQF51"/>
      <c r="IQG51"/>
      <c r="IQH51"/>
      <c r="IQI51"/>
      <c r="IQJ51"/>
      <c r="IQK51"/>
      <c r="IQL51"/>
      <c r="IQM51"/>
      <c r="IQN51"/>
      <c r="IQO51"/>
      <c r="IQP51"/>
      <c r="IQQ51"/>
      <c r="IQR51"/>
      <c r="IQS51"/>
      <c r="IQT51"/>
      <c r="IQU51"/>
      <c r="IQV51"/>
      <c r="IQW51"/>
      <c r="IQX51"/>
      <c r="IQY51"/>
      <c r="IQZ51"/>
      <c r="IRA51"/>
      <c r="IRB51"/>
      <c r="IRC51"/>
      <c r="IRD51"/>
      <c r="IRE51"/>
      <c r="IRF51"/>
      <c r="IRG51"/>
      <c r="IRH51"/>
      <c r="IRI51"/>
      <c r="IRJ51"/>
      <c r="IRK51"/>
      <c r="IRL51"/>
      <c r="IRM51"/>
      <c r="IRN51"/>
      <c r="IRO51"/>
      <c r="IRP51"/>
      <c r="IRQ51"/>
      <c r="IRR51"/>
      <c r="IRS51"/>
      <c r="IRT51"/>
      <c r="IRU51"/>
      <c r="IRV51"/>
      <c r="IRW51"/>
      <c r="IRX51"/>
      <c r="IRY51"/>
      <c r="IRZ51"/>
      <c r="ISA51"/>
      <c r="ISB51"/>
      <c r="ISC51"/>
      <c r="ISD51"/>
      <c r="ISE51"/>
      <c r="ISF51"/>
      <c r="ISG51"/>
      <c r="ISH51"/>
      <c r="ISI51"/>
      <c r="ISJ51"/>
      <c r="ISK51"/>
      <c r="ISL51"/>
      <c r="ISM51"/>
      <c r="ISN51"/>
      <c r="ISO51"/>
      <c r="ISP51"/>
      <c r="ISQ51"/>
      <c r="ISR51"/>
      <c r="ISS51"/>
      <c r="IST51"/>
      <c r="ISU51"/>
      <c r="ISV51"/>
      <c r="ISW51"/>
      <c r="ISX51"/>
      <c r="ISY51"/>
      <c r="ISZ51"/>
      <c r="ITA51"/>
      <c r="ITB51"/>
      <c r="ITC51"/>
      <c r="ITD51"/>
      <c r="ITE51"/>
      <c r="ITF51"/>
      <c r="ITG51"/>
      <c r="ITH51"/>
      <c r="ITI51"/>
      <c r="ITJ51"/>
      <c r="ITK51"/>
      <c r="ITL51"/>
      <c r="ITM51"/>
      <c r="ITN51"/>
      <c r="ITO51"/>
      <c r="ITP51"/>
      <c r="ITQ51"/>
      <c r="ITR51"/>
      <c r="ITS51"/>
      <c r="ITT51"/>
      <c r="ITU51"/>
      <c r="ITV51"/>
      <c r="ITW51"/>
      <c r="ITX51"/>
      <c r="ITY51"/>
      <c r="ITZ51"/>
      <c r="IUA51"/>
      <c r="IUB51"/>
      <c r="IUC51"/>
      <c r="IUD51"/>
      <c r="IUE51"/>
      <c r="IUF51"/>
      <c r="IUG51"/>
      <c r="IUH51"/>
      <c r="IUI51"/>
      <c r="IUJ51"/>
      <c r="IUK51"/>
      <c r="IUL51"/>
      <c r="IUM51"/>
      <c r="IUN51"/>
      <c r="IUO51"/>
      <c r="IUP51"/>
      <c r="IUQ51"/>
      <c r="IUR51"/>
      <c r="IUS51"/>
      <c r="IUT51"/>
      <c r="IUU51"/>
      <c r="IUV51"/>
      <c r="IUW51"/>
      <c r="IUX51"/>
      <c r="IUY51"/>
      <c r="IUZ51"/>
      <c r="IVA51"/>
      <c r="IVB51"/>
      <c r="IVC51"/>
      <c r="IVD51"/>
      <c r="IVE51"/>
      <c r="IVF51"/>
      <c r="IVG51"/>
      <c r="IVH51"/>
      <c r="IVI51"/>
      <c r="IVJ51"/>
      <c r="IVK51"/>
      <c r="IVL51"/>
      <c r="IVM51"/>
      <c r="IVN51"/>
      <c r="IVO51"/>
      <c r="IVP51"/>
      <c r="IVQ51"/>
      <c r="IVR51"/>
      <c r="IVS51"/>
      <c r="IVT51"/>
      <c r="IVU51"/>
      <c r="IVV51"/>
      <c r="IVW51"/>
      <c r="IVX51"/>
      <c r="IVY51"/>
      <c r="IVZ51"/>
      <c r="IWA51"/>
      <c r="IWB51"/>
      <c r="IWC51"/>
      <c r="IWD51"/>
      <c r="IWE51"/>
      <c r="IWF51"/>
      <c r="IWG51"/>
      <c r="IWH51"/>
      <c r="IWI51"/>
      <c r="IWJ51"/>
      <c r="IWK51"/>
      <c r="IWL51"/>
      <c r="IWM51"/>
      <c r="IWN51"/>
      <c r="IWO51"/>
      <c r="IWP51"/>
      <c r="IWQ51"/>
      <c r="IWR51"/>
      <c r="IWS51"/>
      <c r="IWT51"/>
      <c r="IWU51"/>
      <c r="IWV51"/>
      <c r="IWW51"/>
      <c r="IWX51"/>
      <c r="IWY51"/>
      <c r="IWZ51"/>
      <c r="IXA51"/>
      <c r="IXB51"/>
      <c r="IXC51"/>
      <c r="IXD51"/>
      <c r="IXE51"/>
      <c r="IXF51"/>
      <c r="IXG51"/>
      <c r="IXH51"/>
      <c r="IXI51"/>
      <c r="IXJ51"/>
      <c r="IXK51"/>
      <c r="IXL51"/>
      <c r="IXM51"/>
      <c r="IXN51"/>
      <c r="IXO51"/>
      <c r="IXP51"/>
      <c r="IXQ51"/>
      <c r="IXR51"/>
      <c r="IXS51"/>
      <c r="IXT51"/>
      <c r="IXU51"/>
      <c r="IXV51"/>
      <c r="IXW51"/>
      <c r="IXX51"/>
      <c r="IXY51"/>
      <c r="IXZ51"/>
      <c r="IYA51"/>
      <c r="IYB51"/>
      <c r="IYC51"/>
      <c r="IYD51"/>
      <c r="IYE51"/>
      <c r="IYF51"/>
      <c r="IYG51"/>
      <c r="IYH51"/>
      <c r="IYI51"/>
      <c r="IYJ51"/>
      <c r="IYK51"/>
      <c r="IYL51"/>
      <c r="IYM51"/>
      <c r="IYN51"/>
      <c r="IYO51"/>
      <c r="IYP51"/>
      <c r="IYQ51"/>
      <c r="IYR51"/>
      <c r="IYS51"/>
      <c r="IYT51"/>
      <c r="IYU51"/>
      <c r="IYV51"/>
      <c r="IYW51"/>
      <c r="IYX51"/>
      <c r="IYY51"/>
      <c r="IYZ51"/>
      <c r="IZA51"/>
      <c r="IZB51"/>
      <c r="IZC51"/>
      <c r="IZD51"/>
      <c r="IZE51"/>
      <c r="IZF51"/>
      <c r="IZG51"/>
      <c r="IZH51"/>
      <c r="IZI51"/>
      <c r="IZJ51"/>
      <c r="IZK51"/>
      <c r="IZL51"/>
      <c r="IZM51"/>
      <c r="IZN51"/>
      <c r="IZO51"/>
      <c r="IZP51"/>
      <c r="IZQ51"/>
      <c r="IZR51"/>
      <c r="IZS51"/>
      <c r="IZT51"/>
      <c r="IZU51"/>
      <c r="IZV51"/>
      <c r="IZW51"/>
      <c r="IZX51"/>
      <c r="IZY51"/>
      <c r="IZZ51"/>
      <c r="JAA51"/>
      <c r="JAB51"/>
      <c r="JAC51"/>
      <c r="JAD51"/>
      <c r="JAE51"/>
      <c r="JAF51"/>
      <c r="JAG51"/>
      <c r="JAH51"/>
      <c r="JAI51"/>
      <c r="JAJ51"/>
      <c r="JAK51"/>
      <c r="JAL51"/>
      <c r="JAM51"/>
      <c r="JAN51"/>
      <c r="JAO51"/>
      <c r="JAP51"/>
      <c r="JAQ51"/>
      <c r="JAR51"/>
      <c r="JAS51"/>
      <c r="JAT51"/>
      <c r="JAU51"/>
      <c r="JAV51"/>
      <c r="JAW51"/>
      <c r="JAX51"/>
      <c r="JAY51"/>
      <c r="JAZ51"/>
      <c r="JBA51"/>
      <c r="JBB51"/>
      <c r="JBC51"/>
      <c r="JBD51"/>
      <c r="JBE51"/>
      <c r="JBF51"/>
      <c r="JBG51"/>
      <c r="JBH51"/>
      <c r="JBI51"/>
      <c r="JBJ51"/>
      <c r="JBK51"/>
      <c r="JBL51"/>
      <c r="JBM51"/>
      <c r="JBN51"/>
      <c r="JBO51"/>
      <c r="JBP51"/>
      <c r="JBQ51"/>
      <c r="JBR51"/>
      <c r="JBS51"/>
      <c r="JBT51"/>
      <c r="JBU51"/>
      <c r="JBV51"/>
      <c r="JBW51"/>
      <c r="JBX51"/>
      <c r="JBY51"/>
      <c r="JBZ51"/>
      <c r="JCA51"/>
      <c r="JCB51"/>
      <c r="JCC51"/>
      <c r="JCD51"/>
      <c r="JCE51"/>
      <c r="JCF51"/>
      <c r="JCG51"/>
      <c r="JCH51"/>
      <c r="JCI51"/>
      <c r="JCJ51"/>
      <c r="JCK51"/>
      <c r="JCL51"/>
      <c r="JCM51"/>
      <c r="JCN51"/>
      <c r="JCO51"/>
      <c r="JCP51"/>
      <c r="JCQ51"/>
      <c r="JCR51"/>
      <c r="JCS51"/>
      <c r="JCT51"/>
      <c r="JCU51"/>
      <c r="JCV51"/>
      <c r="JCW51"/>
      <c r="JCX51"/>
      <c r="JCY51"/>
      <c r="JCZ51"/>
      <c r="JDA51"/>
      <c r="JDB51"/>
      <c r="JDC51"/>
      <c r="JDD51"/>
      <c r="JDE51"/>
      <c r="JDF51"/>
      <c r="JDG51"/>
      <c r="JDH51"/>
      <c r="JDI51"/>
      <c r="JDJ51"/>
      <c r="JDK51"/>
      <c r="JDL51"/>
      <c r="JDM51"/>
      <c r="JDN51"/>
      <c r="JDO51"/>
      <c r="JDP51"/>
      <c r="JDQ51"/>
      <c r="JDR51"/>
      <c r="JDS51"/>
      <c r="JDT51"/>
      <c r="JDU51"/>
      <c r="JDV51"/>
      <c r="JDW51"/>
      <c r="JDX51"/>
      <c r="JDY51"/>
      <c r="JDZ51"/>
      <c r="JEA51"/>
      <c r="JEB51"/>
      <c r="JEC51"/>
      <c r="JED51"/>
      <c r="JEE51"/>
      <c r="JEF51"/>
      <c r="JEG51"/>
      <c r="JEH51"/>
      <c r="JEI51"/>
      <c r="JEJ51"/>
      <c r="JEK51"/>
      <c r="JEL51"/>
      <c r="JEM51"/>
      <c r="JEN51"/>
      <c r="JEO51"/>
      <c r="JEP51"/>
      <c r="JEQ51"/>
      <c r="JER51"/>
      <c r="JES51"/>
      <c r="JET51"/>
      <c r="JEU51"/>
      <c r="JEV51"/>
      <c r="JEW51"/>
      <c r="JEX51"/>
      <c r="JEY51"/>
      <c r="JEZ51"/>
      <c r="JFA51"/>
      <c r="JFB51"/>
      <c r="JFC51"/>
      <c r="JFD51"/>
      <c r="JFE51"/>
      <c r="JFF51"/>
      <c r="JFG51"/>
      <c r="JFH51"/>
      <c r="JFI51"/>
      <c r="JFJ51"/>
      <c r="JFK51"/>
      <c r="JFL51"/>
      <c r="JFM51"/>
      <c r="JFN51"/>
      <c r="JFO51"/>
      <c r="JFP51"/>
      <c r="JFQ51"/>
      <c r="JFR51"/>
      <c r="JFS51"/>
      <c r="JFT51"/>
      <c r="JFU51"/>
      <c r="JFV51"/>
      <c r="JFW51"/>
      <c r="JFX51"/>
      <c r="JFY51"/>
      <c r="JFZ51"/>
      <c r="JGA51"/>
      <c r="JGB51"/>
      <c r="JGC51"/>
      <c r="JGD51"/>
      <c r="JGE51"/>
      <c r="JGF51"/>
      <c r="JGG51"/>
      <c r="JGH51"/>
      <c r="JGI51"/>
      <c r="JGJ51"/>
      <c r="JGK51"/>
      <c r="JGL51"/>
      <c r="JGM51"/>
      <c r="JGN51"/>
      <c r="JGO51"/>
      <c r="JGP51"/>
      <c r="JGQ51"/>
      <c r="JGR51"/>
      <c r="JGS51"/>
      <c r="JGT51"/>
      <c r="JGU51"/>
      <c r="JGV51"/>
      <c r="JGW51"/>
      <c r="JGX51"/>
      <c r="JGY51"/>
      <c r="JGZ51"/>
      <c r="JHA51"/>
      <c r="JHB51"/>
      <c r="JHC51"/>
      <c r="JHD51"/>
      <c r="JHE51"/>
      <c r="JHF51"/>
      <c r="JHG51"/>
      <c r="JHH51"/>
      <c r="JHI51"/>
      <c r="JHJ51"/>
      <c r="JHK51"/>
      <c r="JHL51"/>
      <c r="JHM51"/>
      <c r="JHN51"/>
      <c r="JHO51"/>
      <c r="JHP51"/>
      <c r="JHQ51"/>
      <c r="JHR51"/>
      <c r="JHS51"/>
      <c r="JHT51"/>
      <c r="JHU51"/>
      <c r="JHV51"/>
      <c r="JHW51"/>
      <c r="JHX51"/>
      <c r="JHY51"/>
      <c r="JHZ51"/>
      <c r="JIA51"/>
      <c r="JIB51"/>
      <c r="JIC51"/>
      <c r="JID51"/>
      <c r="JIE51"/>
      <c r="JIF51"/>
      <c r="JIG51"/>
      <c r="JIH51"/>
      <c r="JII51"/>
      <c r="JIJ51"/>
      <c r="JIK51"/>
      <c r="JIL51"/>
      <c r="JIM51"/>
      <c r="JIN51"/>
      <c r="JIO51"/>
      <c r="JIP51"/>
      <c r="JIQ51"/>
      <c r="JIR51"/>
      <c r="JIS51"/>
      <c r="JIT51"/>
      <c r="JIU51"/>
      <c r="JIV51"/>
      <c r="JIW51"/>
      <c r="JIX51"/>
      <c r="JIY51"/>
      <c r="JIZ51"/>
      <c r="JJA51"/>
      <c r="JJB51"/>
      <c r="JJC51"/>
      <c r="JJD51"/>
      <c r="JJE51"/>
      <c r="JJF51"/>
      <c r="JJG51"/>
      <c r="JJH51"/>
      <c r="JJI51"/>
      <c r="JJJ51"/>
      <c r="JJK51"/>
      <c r="JJL51"/>
      <c r="JJM51"/>
      <c r="JJN51"/>
      <c r="JJO51"/>
      <c r="JJP51"/>
      <c r="JJQ51"/>
      <c r="JJR51"/>
      <c r="JJS51"/>
      <c r="JJT51"/>
      <c r="JJU51"/>
      <c r="JJV51"/>
      <c r="JJW51"/>
      <c r="JJX51"/>
      <c r="JJY51"/>
      <c r="JJZ51"/>
      <c r="JKA51"/>
      <c r="JKB51"/>
      <c r="JKC51"/>
      <c r="JKD51"/>
      <c r="JKE51"/>
      <c r="JKF51"/>
      <c r="JKG51"/>
      <c r="JKH51"/>
      <c r="JKI51"/>
      <c r="JKJ51"/>
      <c r="JKK51"/>
      <c r="JKL51"/>
      <c r="JKM51"/>
      <c r="JKN51"/>
      <c r="JKO51"/>
      <c r="JKP51"/>
      <c r="JKQ51"/>
      <c r="JKR51"/>
      <c r="JKS51"/>
      <c r="JKT51"/>
      <c r="JKU51"/>
      <c r="JKV51"/>
      <c r="JKW51"/>
      <c r="JKX51"/>
      <c r="JKY51"/>
      <c r="JKZ51"/>
      <c r="JLA51"/>
      <c r="JLB51"/>
      <c r="JLC51"/>
      <c r="JLD51"/>
      <c r="JLE51"/>
      <c r="JLF51"/>
      <c r="JLG51"/>
      <c r="JLH51"/>
      <c r="JLI51"/>
      <c r="JLJ51"/>
      <c r="JLK51"/>
      <c r="JLL51"/>
      <c r="JLM51"/>
      <c r="JLN51"/>
      <c r="JLO51"/>
      <c r="JLP51"/>
      <c r="JLQ51"/>
      <c r="JLR51"/>
      <c r="JLS51"/>
      <c r="JLT51"/>
      <c r="JLU51"/>
      <c r="JLV51"/>
      <c r="JLW51"/>
      <c r="JLX51"/>
      <c r="JLY51"/>
      <c r="JLZ51"/>
      <c r="JMA51"/>
      <c r="JMB51"/>
      <c r="JMC51"/>
      <c r="JMD51"/>
      <c r="JME51"/>
      <c r="JMF51"/>
      <c r="JMG51"/>
      <c r="JMH51"/>
      <c r="JMI51"/>
      <c r="JMJ51"/>
      <c r="JMK51"/>
      <c r="JML51"/>
      <c r="JMM51"/>
      <c r="JMN51"/>
      <c r="JMO51"/>
      <c r="JMP51"/>
      <c r="JMQ51"/>
      <c r="JMR51"/>
      <c r="JMS51"/>
      <c r="JMT51"/>
      <c r="JMU51"/>
      <c r="JMV51"/>
      <c r="JMW51"/>
      <c r="JMX51"/>
      <c r="JMY51"/>
      <c r="JMZ51"/>
      <c r="JNA51"/>
      <c r="JNB51"/>
      <c r="JNC51"/>
      <c r="JND51"/>
      <c r="JNE51"/>
      <c r="JNF51"/>
      <c r="JNG51"/>
      <c r="JNH51"/>
      <c r="JNI51"/>
      <c r="JNJ51"/>
      <c r="JNK51"/>
      <c r="JNL51"/>
      <c r="JNM51"/>
      <c r="JNN51"/>
      <c r="JNO51"/>
      <c r="JNP51"/>
      <c r="JNQ51"/>
      <c r="JNR51"/>
      <c r="JNS51"/>
      <c r="JNT51"/>
      <c r="JNU51"/>
      <c r="JNV51"/>
      <c r="JNW51"/>
      <c r="JNX51"/>
      <c r="JNY51"/>
      <c r="JNZ51"/>
      <c r="JOA51"/>
      <c r="JOB51"/>
      <c r="JOC51"/>
      <c r="JOD51"/>
      <c r="JOE51"/>
      <c r="JOF51"/>
      <c r="JOG51"/>
      <c r="JOH51"/>
      <c r="JOI51"/>
      <c r="JOJ51"/>
      <c r="JOK51"/>
      <c r="JOL51"/>
      <c r="JOM51"/>
      <c r="JON51"/>
      <c r="JOO51"/>
      <c r="JOP51"/>
      <c r="JOQ51"/>
      <c r="JOR51"/>
      <c r="JOS51"/>
      <c r="JOT51"/>
      <c r="JOU51"/>
      <c r="JOV51"/>
      <c r="JOW51"/>
      <c r="JOX51"/>
      <c r="JOY51"/>
      <c r="JOZ51"/>
      <c r="JPA51"/>
      <c r="JPB51"/>
      <c r="JPC51"/>
      <c r="JPD51"/>
      <c r="JPE51"/>
      <c r="JPF51"/>
      <c r="JPG51"/>
      <c r="JPH51"/>
      <c r="JPI51"/>
      <c r="JPJ51"/>
      <c r="JPK51"/>
      <c r="JPL51"/>
      <c r="JPM51"/>
      <c r="JPN51"/>
      <c r="JPO51"/>
      <c r="JPP51"/>
      <c r="JPQ51"/>
      <c r="JPR51"/>
      <c r="JPS51"/>
      <c r="JPT51"/>
      <c r="JPU51"/>
      <c r="JPV51"/>
      <c r="JPW51"/>
      <c r="JPX51"/>
      <c r="JPY51"/>
      <c r="JPZ51"/>
      <c r="JQA51"/>
      <c r="JQB51"/>
      <c r="JQC51"/>
      <c r="JQD51"/>
      <c r="JQE51"/>
      <c r="JQF51"/>
      <c r="JQG51"/>
      <c r="JQH51"/>
      <c r="JQI51"/>
      <c r="JQJ51"/>
      <c r="JQK51"/>
      <c r="JQL51"/>
      <c r="JQM51"/>
      <c r="JQN51"/>
      <c r="JQO51"/>
      <c r="JQP51"/>
      <c r="JQQ51"/>
      <c r="JQR51"/>
      <c r="JQS51"/>
      <c r="JQT51"/>
      <c r="JQU51"/>
      <c r="JQV51"/>
      <c r="JQW51"/>
      <c r="JQX51"/>
      <c r="JQY51"/>
      <c r="JQZ51"/>
      <c r="JRA51"/>
      <c r="JRB51"/>
      <c r="JRC51"/>
      <c r="JRD51"/>
      <c r="JRE51"/>
      <c r="JRF51"/>
      <c r="JRG51"/>
      <c r="JRH51"/>
      <c r="JRI51"/>
      <c r="JRJ51"/>
      <c r="JRK51"/>
      <c r="JRL51"/>
      <c r="JRM51"/>
      <c r="JRN51"/>
      <c r="JRO51"/>
      <c r="JRP51"/>
      <c r="JRQ51"/>
      <c r="JRR51"/>
      <c r="JRS51"/>
      <c r="JRT51"/>
      <c r="JRU51"/>
      <c r="JRV51"/>
      <c r="JRW51"/>
      <c r="JRX51"/>
      <c r="JRY51"/>
      <c r="JRZ51"/>
      <c r="JSA51"/>
      <c r="JSB51"/>
      <c r="JSC51"/>
      <c r="JSD51"/>
      <c r="JSE51"/>
      <c r="JSF51"/>
      <c r="JSG51"/>
      <c r="JSH51"/>
      <c r="JSI51"/>
      <c r="JSJ51"/>
      <c r="JSK51"/>
      <c r="JSL51"/>
      <c r="JSM51"/>
      <c r="JSN51"/>
      <c r="JSO51"/>
      <c r="JSP51"/>
      <c r="JSQ51"/>
      <c r="JSR51"/>
      <c r="JSS51"/>
      <c r="JST51"/>
      <c r="JSU51"/>
      <c r="JSV51"/>
      <c r="JSW51"/>
      <c r="JSX51"/>
      <c r="JSY51"/>
      <c r="JSZ51"/>
      <c r="JTA51"/>
      <c r="JTB51"/>
      <c r="JTC51"/>
      <c r="JTD51"/>
      <c r="JTE51"/>
      <c r="JTF51"/>
      <c r="JTG51"/>
      <c r="JTH51"/>
      <c r="JTI51"/>
      <c r="JTJ51"/>
      <c r="JTK51"/>
      <c r="JTL51"/>
      <c r="JTM51"/>
      <c r="JTN51"/>
      <c r="JTO51"/>
      <c r="JTP51"/>
      <c r="JTQ51"/>
      <c r="JTR51"/>
      <c r="JTS51"/>
      <c r="JTT51"/>
      <c r="JTU51"/>
      <c r="JTV51"/>
      <c r="JTW51"/>
      <c r="JTX51"/>
      <c r="JTY51"/>
      <c r="JTZ51"/>
      <c r="JUA51"/>
      <c r="JUB51"/>
      <c r="JUC51"/>
      <c r="JUD51"/>
      <c r="JUE51"/>
      <c r="JUF51"/>
      <c r="JUG51"/>
      <c r="JUH51"/>
      <c r="JUI51"/>
      <c r="JUJ51"/>
      <c r="JUK51"/>
      <c r="JUL51"/>
      <c r="JUM51"/>
      <c r="JUN51"/>
      <c r="JUO51"/>
      <c r="JUP51"/>
      <c r="JUQ51"/>
      <c r="JUR51"/>
      <c r="JUS51"/>
      <c r="JUT51"/>
      <c r="JUU51"/>
      <c r="JUV51"/>
      <c r="JUW51"/>
      <c r="JUX51"/>
      <c r="JUY51"/>
      <c r="JUZ51"/>
      <c r="JVA51"/>
      <c r="JVB51"/>
      <c r="JVC51"/>
      <c r="JVD51"/>
      <c r="JVE51"/>
      <c r="JVF51"/>
      <c r="JVG51"/>
      <c r="JVH51"/>
      <c r="JVI51"/>
      <c r="JVJ51"/>
      <c r="JVK51"/>
      <c r="JVL51"/>
      <c r="JVM51"/>
      <c r="JVN51"/>
      <c r="JVO51"/>
      <c r="JVP51"/>
      <c r="JVQ51"/>
      <c r="JVR51"/>
      <c r="JVS51"/>
      <c r="JVT51"/>
      <c r="JVU51"/>
      <c r="JVV51"/>
      <c r="JVW51"/>
      <c r="JVX51"/>
      <c r="JVY51"/>
      <c r="JVZ51"/>
      <c r="JWA51"/>
      <c r="JWB51"/>
      <c r="JWC51"/>
      <c r="JWD51"/>
      <c r="JWE51"/>
      <c r="JWF51"/>
      <c r="JWG51"/>
      <c r="JWH51"/>
      <c r="JWI51"/>
      <c r="JWJ51"/>
      <c r="JWK51"/>
      <c r="JWL51"/>
      <c r="JWM51"/>
      <c r="JWN51"/>
      <c r="JWO51"/>
      <c r="JWP51"/>
      <c r="JWQ51"/>
      <c r="JWR51"/>
      <c r="JWS51"/>
      <c r="JWT51"/>
      <c r="JWU51"/>
      <c r="JWV51"/>
      <c r="JWW51"/>
      <c r="JWX51"/>
      <c r="JWY51"/>
      <c r="JWZ51"/>
      <c r="JXA51"/>
      <c r="JXB51"/>
      <c r="JXC51"/>
      <c r="JXD51"/>
      <c r="JXE51"/>
      <c r="JXF51"/>
      <c r="JXG51"/>
      <c r="JXH51"/>
      <c r="JXI51"/>
      <c r="JXJ51"/>
      <c r="JXK51"/>
      <c r="JXL51"/>
      <c r="JXM51"/>
      <c r="JXN51"/>
      <c r="JXO51"/>
      <c r="JXP51"/>
      <c r="JXQ51"/>
      <c r="JXR51"/>
      <c r="JXS51"/>
      <c r="JXT51"/>
      <c r="JXU51"/>
      <c r="JXV51"/>
      <c r="JXW51"/>
      <c r="JXX51"/>
      <c r="JXY51"/>
      <c r="JXZ51"/>
      <c r="JYA51"/>
      <c r="JYB51"/>
      <c r="JYC51"/>
      <c r="JYD51"/>
      <c r="JYE51"/>
      <c r="JYF51"/>
      <c r="JYG51"/>
      <c r="JYH51"/>
      <c r="JYI51"/>
      <c r="JYJ51"/>
      <c r="JYK51"/>
      <c r="JYL51"/>
      <c r="JYM51"/>
      <c r="JYN51"/>
      <c r="JYO51"/>
      <c r="JYP51"/>
      <c r="JYQ51"/>
      <c r="JYR51"/>
      <c r="JYS51"/>
      <c r="JYT51"/>
      <c r="JYU51"/>
      <c r="JYV51"/>
      <c r="JYW51"/>
      <c r="JYX51"/>
      <c r="JYY51"/>
      <c r="JYZ51"/>
      <c r="JZA51"/>
      <c r="JZB51"/>
      <c r="JZC51"/>
      <c r="JZD51"/>
      <c r="JZE51"/>
      <c r="JZF51"/>
      <c r="JZG51"/>
      <c r="JZH51"/>
      <c r="JZI51"/>
      <c r="JZJ51"/>
      <c r="JZK51"/>
      <c r="JZL51"/>
      <c r="JZM51"/>
      <c r="JZN51"/>
      <c r="JZO51"/>
      <c r="JZP51"/>
      <c r="JZQ51"/>
      <c r="JZR51"/>
      <c r="JZS51"/>
      <c r="JZT51"/>
      <c r="JZU51"/>
      <c r="JZV51"/>
      <c r="JZW51"/>
      <c r="JZX51"/>
      <c r="JZY51"/>
      <c r="JZZ51"/>
      <c r="KAA51"/>
      <c r="KAB51"/>
      <c r="KAC51"/>
      <c r="KAD51"/>
      <c r="KAE51"/>
      <c r="KAF51"/>
      <c r="KAG51"/>
      <c r="KAH51"/>
      <c r="KAI51"/>
      <c r="KAJ51"/>
      <c r="KAK51"/>
      <c r="KAL51"/>
      <c r="KAM51"/>
      <c r="KAN51"/>
      <c r="KAO51"/>
      <c r="KAP51"/>
      <c r="KAQ51"/>
      <c r="KAR51"/>
      <c r="KAS51"/>
      <c r="KAT51"/>
      <c r="KAU51"/>
      <c r="KAV51"/>
      <c r="KAW51"/>
      <c r="KAX51"/>
      <c r="KAY51"/>
      <c r="KAZ51"/>
      <c r="KBA51"/>
      <c r="KBB51"/>
      <c r="KBC51"/>
      <c r="KBD51"/>
      <c r="KBE51"/>
      <c r="KBF51"/>
      <c r="KBG51"/>
      <c r="KBH51"/>
      <c r="KBI51"/>
      <c r="KBJ51"/>
      <c r="KBK51"/>
      <c r="KBL51"/>
      <c r="KBM51"/>
      <c r="KBN51"/>
      <c r="KBO51"/>
      <c r="KBP51"/>
      <c r="KBQ51"/>
      <c r="KBR51"/>
      <c r="KBS51"/>
      <c r="KBT51"/>
      <c r="KBU51"/>
      <c r="KBV51"/>
      <c r="KBW51"/>
      <c r="KBX51"/>
      <c r="KBY51"/>
      <c r="KBZ51"/>
      <c r="KCA51"/>
      <c r="KCB51"/>
      <c r="KCC51"/>
      <c r="KCD51"/>
      <c r="KCE51"/>
      <c r="KCF51"/>
      <c r="KCG51"/>
      <c r="KCH51"/>
      <c r="KCI51"/>
      <c r="KCJ51"/>
      <c r="KCK51"/>
      <c r="KCL51"/>
      <c r="KCM51"/>
      <c r="KCN51"/>
      <c r="KCO51"/>
      <c r="KCP51"/>
      <c r="KCQ51"/>
      <c r="KCR51"/>
      <c r="KCS51"/>
      <c r="KCT51"/>
      <c r="KCU51"/>
      <c r="KCV51"/>
      <c r="KCW51"/>
      <c r="KCX51"/>
      <c r="KCY51"/>
      <c r="KCZ51"/>
      <c r="KDA51"/>
      <c r="KDB51"/>
      <c r="KDC51"/>
      <c r="KDD51"/>
      <c r="KDE51"/>
      <c r="KDF51"/>
      <c r="KDG51"/>
      <c r="KDH51"/>
      <c r="KDI51"/>
      <c r="KDJ51"/>
      <c r="KDK51"/>
      <c r="KDL51"/>
      <c r="KDM51"/>
      <c r="KDN51"/>
      <c r="KDO51"/>
      <c r="KDP51"/>
      <c r="KDQ51"/>
      <c r="KDR51"/>
      <c r="KDS51"/>
      <c r="KDT51"/>
      <c r="KDU51"/>
      <c r="KDV51"/>
      <c r="KDW51"/>
      <c r="KDX51"/>
      <c r="KDY51"/>
      <c r="KDZ51"/>
      <c r="KEA51"/>
      <c r="KEB51"/>
      <c r="KEC51"/>
      <c r="KED51"/>
      <c r="KEE51"/>
      <c r="KEF51"/>
      <c r="KEG51"/>
      <c r="KEH51"/>
      <c r="KEI51"/>
      <c r="KEJ51"/>
      <c r="KEK51"/>
      <c r="KEL51"/>
      <c r="KEM51"/>
      <c r="KEN51"/>
      <c r="KEO51"/>
      <c r="KEP51"/>
      <c r="KEQ51"/>
      <c r="KER51"/>
      <c r="KES51"/>
      <c r="KET51"/>
      <c r="KEU51"/>
      <c r="KEV51"/>
      <c r="KEW51"/>
      <c r="KEX51"/>
      <c r="KEY51"/>
      <c r="KEZ51"/>
      <c r="KFA51"/>
      <c r="KFB51"/>
      <c r="KFC51"/>
      <c r="KFD51"/>
      <c r="KFE51"/>
      <c r="KFF51"/>
      <c r="KFG51"/>
      <c r="KFH51"/>
      <c r="KFI51"/>
      <c r="KFJ51"/>
      <c r="KFK51"/>
      <c r="KFL51"/>
      <c r="KFM51"/>
      <c r="KFN51"/>
      <c r="KFO51"/>
      <c r="KFP51"/>
      <c r="KFQ51"/>
      <c r="KFR51"/>
      <c r="KFS51"/>
      <c r="KFT51"/>
      <c r="KFU51"/>
      <c r="KFV51"/>
      <c r="KFW51"/>
      <c r="KFX51"/>
      <c r="KFY51"/>
      <c r="KFZ51"/>
      <c r="KGA51"/>
      <c r="KGB51"/>
      <c r="KGC51"/>
      <c r="KGD51"/>
      <c r="KGE51"/>
      <c r="KGF51"/>
      <c r="KGG51"/>
      <c r="KGH51"/>
      <c r="KGI51"/>
      <c r="KGJ51"/>
      <c r="KGK51"/>
      <c r="KGL51"/>
      <c r="KGM51"/>
      <c r="KGN51"/>
      <c r="KGO51"/>
      <c r="KGP51"/>
      <c r="KGQ51"/>
      <c r="KGR51"/>
      <c r="KGS51"/>
      <c r="KGT51"/>
      <c r="KGU51"/>
      <c r="KGV51"/>
      <c r="KGW51"/>
      <c r="KGX51"/>
      <c r="KGY51"/>
      <c r="KGZ51"/>
      <c r="KHA51"/>
      <c r="KHB51"/>
      <c r="KHC51"/>
      <c r="KHD51"/>
      <c r="KHE51"/>
      <c r="KHF51"/>
      <c r="KHG51"/>
      <c r="KHH51"/>
      <c r="KHI51"/>
      <c r="KHJ51"/>
      <c r="KHK51"/>
      <c r="KHL51"/>
      <c r="KHM51"/>
      <c r="KHN51"/>
      <c r="KHO51"/>
      <c r="KHP51"/>
      <c r="KHQ51"/>
      <c r="KHR51"/>
      <c r="KHS51"/>
      <c r="KHT51"/>
      <c r="KHU51"/>
      <c r="KHV51"/>
      <c r="KHW51"/>
      <c r="KHX51"/>
      <c r="KHY51"/>
      <c r="KHZ51"/>
      <c r="KIA51"/>
      <c r="KIB51"/>
      <c r="KIC51"/>
      <c r="KID51"/>
      <c r="KIE51"/>
      <c r="KIF51"/>
      <c r="KIG51"/>
      <c r="KIH51"/>
      <c r="KII51"/>
      <c r="KIJ51"/>
      <c r="KIK51"/>
      <c r="KIL51"/>
      <c r="KIM51"/>
      <c r="KIN51"/>
      <c r="KIO51"/>
      <c r="KIP51"/>
      <c r="KIQ51"/>
      <c r="KIR51"/>
      <c r="KIS51"/>
      <c r="KIT51"/>
      <c r="KIU51"/>
      <c r="KIV51"/>
      <c r="KIW51"/>
      <c r="KIX51"/>
      <c r="KIY51"/>
      <c r="KIZ51"/>
      <c r="KJA51"/>
      <c r="KJB51"/>
      <c r="KJC51"/>
      <c r="KJD51"/>
      <c r="KJE51"/>
      <c r="KJF51"/>
      <c r="KJG51"/>
      <c r="KJH51"/>
      <c r="KJI51"/>
      <c r="KJJ51"/>
      <c r="KJK51"/>
      <c r="KJL51"/>
      <c r="KJM51"/>
      <c r="KJN51"/>
      <c r="KJO51"/>
      <c r="KJP51"/>
      <c r="KJQ51"/>
      <c r="KJR51"/>
      <c r="KJS51"/>
      <c r="KJT51"/>
      <c r="KJU51"/>
      <c r="KJV51"/>
      <c r="KJW51"/>
      <c r="KJX51"/>
      <c r="KJY51"/>
      <c r="KJZ51"/>
      <c r="KKA51"/>
      <c r="KKB51"/>
      <c r="KKC51"/>
      <c r="KKD51"/>
      <c r="KKE51"/>
      <c r="KKF51"/>
      <c r="KKG51"/>
      <c r="KKH51"/>
      <c r="KKI51"/>
      <c r="KKJ51"/>
      <c r="KKK51"/>
      <c r="KKL51"/>
      <c r="KKM51"/>
      <c r="KKN51"/>
      <c r="KKO51"/>
      <c r="KKP51"/>
      <c r="KKQ51"/>
      <c r="KKR51"/>
      <c r="KKS51"/>
      <c r="KKT51"/>
      <c r="KKU51"/>
      <c r="KKV51"/>
      <c r="KKW51"/>
      <c r="KKX51"/>
      <c r="KKY51"/>
      <c r="KKZ51"/>
      <c r="KLA51"/>
      <c r="KLB51"/>
      <c r="KLC51"/>
      <c r="KLD51"/>
      <c r="KLE51"/>
      <c r="KLF51"/>
      <c r="KLG51"/>
      <c r="KLH51"/>
      <c r="KLI51"/>
      <c r="KLJ51"/>
      <c r="KLK51"/>
      <c r="KLL51"/>
      <c r="KLM51"/>
      <c r="KLN51"/>
      <c r="KLO51"/>
      <c r="KLP51"/>
      <c r="KLQ51"/>
      <c r="KLR51"/>
      <c r="KLS51"/>
      <c r="KLT51"/>
      <c r="KLU51"/>
      <c r="KLV51"/>
      <c r="KLW51"/>
      <c r="KLX51"/>
      <c r="KLY51"/>
      <c r="KLZ51"/>
      <c r="KMA51"/>
      <c r="KMB51"/>
      <c r="KMC51"/>
      <c r="KMD51"/>
      <c r="KME51"/>
      <c r="KMF51"/>
      <c r="KMG51"/>
      <c r="KMH51"/>
      <c r="KMI51"/>
      <c r="KMJ51"/>
      <c r="KMK51"/>
      <c r="KML51"/>
      <c r="KMM51"/>
      <c r="KMN51"/>
      <c r="KMO51"/>
      <c r="KMP51"/>
      <c r="KMQ51"/>
      <c r="KMR51"/>
      <c r="KMS51"/>
      <c r="KMT51"/>
      <c r="KMU51"/>
      <c r="KMV51"/>
      <c r="KMW51"/>
      <c r="KMX51"/>
      <c r="KMY51"/>
      <c r="KMZ51"/>
      <c r="KNA51"/>
      <c r="KNB51"/>
      <c r="KNC51"/>
      <c r="KND51"/>
      <c r="KNE51"/>
      <c r="KNF51"/>
      <c r="KNG51"/>
      <c r="KNH51"/>
      <c r="KNI51"/>
      <c r="KNJ51"/>
      <c r="KNK51"/>
      <c r="KNL51"/>
      <c r="KNM51"/>
      <c r="KNN51"/>
      <c r="KNO51"/>
      <c r="KNP51"/>
      <c r="KNQ51"/>
      <c r="KNR51"/>
      <c r="KNS51"/>
      <c r="KNT51"/>
      <c r="KNU51"/>
      <c r="KNV51"/>
      <c r="KNW51"/>
      <c r="KNX51"/>
      <c r="KNY51"/>
      <c r="KNZ51"/>
      <c r="KOA51"/>
      <c r="KOB51"/>
      <c r="KOC51"/>
      <c r="KOD51"/>
      <c r="KOE51"/>
      <c r="KOF51"/>
      <c r="KOG51"/>
      <c r="KOH51"/>
      <c r="KOI51"/>
      <c r="KOJ51"/>
      <c r="KOK51"/>
      <c r="KOL51"/>
      <c r="KOM51"/>
      <c r="KON51"/>
      <c r="KOO51"/>
      <c r="KOP51"/>
      <c r="KOQ51"/>
      <c r="KOR51"/>
      <c r="KOS51"/>
      <c r="KOT51"/>
      <c r="KOU51"/>
      <c r="KOV51"/>
      <c r="KOW51"/>
      <c r="KOX51"/>
      <c r="KOY51"/>
      <c r="KOZ51"/>
      <c r="KPA51"/>
      <c r="KPB51"/>
      <c r="KPC51"/>
      <c r="KPD51"/>
      <c r="KPE51"/>
      <c r="KPF51"/>
      <c r="KPG51"/>
      <c r="KPH51"/>
      <c r="KPI51"/>
      <c r="KPJ51"/>
      <c r="KPK51"/>
      <c r="KPL51"/>
      <c r="KPM51"/>
      <c r="KPN51"/>
      <c r="KPO51"/>
      <c r="KPP51"/>
      <c r="KPQ51"/>
      <c r="KPR51"/>
      <c r="KPS51"/>
      <c r="KPT51"/>
      <c r="KPU51"/>
      <c r="KPV51"/>
      <c r="KPW51"/>
      <c r="KPX51"/>
      <c r="KPY51"/>
      <c r="KPZ51"/>
      <c r="KQA51"/>
      <c r="KQB51"/>
      <c r="KQC51"/>
      <c r="KQD51"/>
      <c r="KQE51"/>
      <c r="KQF51"/>
      <c r="KQG51"/>
      <c r="KQH51"/>
      <c r="KQI51"/>
      <c r="KQJ51"/>
      <c r="KQK51"/>
      <c r="KQL51"/>
      <c r="KQM51"/>
      <c r="KQN51"/>
      <c r="KQO51"/>
      <c r="KQP51"/>
      <c r="KQQ51"/>
      <c r="KQR51"/>
      <c r="KQS51"/>
      <c r="KQT51"/>
      <c r="KQU51"/>
      <c r="KQV51"/>
      <c r="KQW51"/>
      <c r="KQX51"/>
      <c r="KQY51"/>
      <c r="KQZ51"/>
      <c r="KRA51"/>
      <c r="KRB51"/>
      <c r="KRC51"/>
      <c r="KRD51"/>
      <c r="KRE51"/>
      <c r="KRF51"/>
      <c r="KRG51"/>
      <c r="KRH51"/>
      <c r="KRI51"/>
      <c r="KRJ51"/>
      <c r="KRK51"/>
      <c r="KRL51"/>
      <c r="KRM51"/>
      <c r="KRN51"/>
      <c r="KRO51"/>
      <c r="KRP51"/>
      <c r="KRQ51"/>
      <c r="KRR51"/>
      <c r="KRS51"/>
      <c r="KRT51"/>
      <c r="KRU51"/>
      <c r="KRV51"/>
      <c r="KRW51"/>
      <c r="KRX51"/>
      <c r="KRY51"/>
      <c r="KRZ51"/>
      <c r="KSA51"/>
      <c r="KSB51"/>
      <c r="KSC51"/>
      <c r="KSD51"/>
      <c r="KSE51"/>
      <c r="KSF51"/>
      <c r="KSG51"/>
      <c r="KSH51"/>
      <c r="KSI51"/>
      <c r="KSJ51"/>
      <c r="KSK51"/>
      <c r="KSL51"/>
      <c r="KSM51"/>
      <c r="KSN51"/>
      <c r="KSO51"/>
      <c r="KSP51"/>
      <c r="KSQ51"/>
      <c r="KSR51"/>
      <c r="KSS51"/>
      <c r="KST51"/>
      <c r="KSU51"/>
      <c r="KSV51"/>
      <c r="KSW51"/>
      <c r="KSX51"/>
      <c r="KSY51"/>
      <c r="KSZ51"/>
      <c r="KTA51"/>
      <c r="KTB51"/>
      <c r="KTC51"/>
      <c r="KTD51"/>
      <c r="KTE51"/>
      <c r="KTF51"/>
      <c r="KTG51"/>
      <c r="KTH51"/>
      <c r="KTI51"/>
      <c r="KTJ51"/>
      <c r="KTK51"/>
      <c r="KTL51"/>
      <c r="KTM51"/>
      <c r="KTN51"/>
      <c r="KTO51"/>
      <c r="KTP51"/>
      <c r="KTQ51"/>
      <c r="KTR51"/>
      <c r="KTS51"/>
      <c r="KTT51"/>
      <c r="KTU51"/>
      <c r="KTV51"/>
      <c r="KTW51"/>
      <c r="KTX51"/>
      <c r="KTY51"/>
      <c r="KTZ51"/>
      <c r="KUA51"/>
      <c r="KUB51"/>
      <c r="KUC51"/>
      <c r="KUD51"/>
      <c r="KUE51"/>
      <c r="KUF51"/>
      <c r="KUG51"/>
      <c r="KUH51"/>
      <c r="KUI51"/>
      <c r="KUJ51"/>
      <c r="KUK51"/>
      <c r="KUL51"/>
      <c r="KUM51"/>
      <c r="KUN51"/>
      <c r="KUO51"/>
      <c r="KUP51"/>
      <c r="KUQ51"/>
      <c r="KUR51"/>
      <c r="KUS51"/>
      <c r="KUT51"/>
      <c r="KUU51"/>
      <c r="KUV51"/>
      <c r="KUW51"/>
      <c r="KUX51"/>
      <c r="KUY51"/>
      <c r="KUZ51"/>
      <c r="KVA51"/>
      <c r="KVB51"/>
      <c r="KVC51"/>
      <c r="KVD51"/>
      <c r="KVE51"/>
      <c r="KVF51"/>
      <c r="KVG51"/>
      <c r="KVH51"/>
      <c r="KVI51"/>
      <c r="KVJ51"/>
      <c r="KVK51"/>
      <c r="KVL51"/>
      <c r="KVM51"/>
      <c r="KVN51"/>
      <c r="KVO51"/>
      <c r="KVP51"/>
      <c r="KVQ51"/>
      <c r="KVR51"/>
      <c r="KVS51"/>
      <c r="KVT51"/>
      <c r="KVU51"/>
      <c r="KVV51"/>
      <c r="KVW51"/>
      <c r="KVX51"/>
      <c r="KVY51"/>
      <c r="KVZ51"/>
      <c r="KWA51"/>
      <c r="KWB51"/>
      <c r="KWC51"/>
      <c r="KWD51"/>
      <c r="KWE51"/>
      <c r="KWF51"/>
      <c r="KWG51"/>
      <c r="KWH51"/>
      <c r="KWI51"/>
      <c r="KWJ51"/>
      <c r="KWK51"/>
      <c r="KWL51"/>
      <c r="KWM51"/>
      <c r="KWN51"/>
      <c r="KWO51"/>
      <c r="KWP51"/>
      <c r="KWQ51"/>
      <c r="KWR51"/>
      <c r="KWS51"/>
      <c r="KWT51"/>
      <c r="KWU51"/>
      <c r="KWV51"/>
      <c r="KWW51"/>
      <c r="KWX51"/>
      <c r="KWY51"/>
      <c r="KWZ51"/>
      <c r="KXA51"/>
      <c r="KXB51"/>
      <c r="KXC51"/>
      <c r="KXD51"/>
      <c r="KXE51"/>
      <c r="KXF51"/>
      <c r="KXG51"/>
      <c r="KXH51"/>
      <c r="KXI51"/>
      <c r="KXJ51"/>
      <c r="KXK51"/>
      <c r="KXL51"/>
      <c r="KXM51"/>
      <c r="KXN51"/>
      <c r="KXO51"/>
      <c r="KXP51"/>
      <c r="KXQ51"/>
      <c r="KXR51"/>
      <c r="KXS51"/>
      <c r="KXT51"/>
      <c r="KXU51"/>
      <c r="KXV51"/>
      <c r="KXW51"/>
      <c r="KXX51"/>
      <c r="KXY51"/>
      <c r="KXZ51"/>
      <c r="KYA51"/>
      <c r="KYB51"/>
      <c r="KYC51"/>
      <c r="KYD51"/>
      <c r="KYE51"/>
      <c r="KYF51"/>
      <c r="KYG51"/>
      <c r="KYH51"/>
      <c r="KYI51"/>
      <c r="KYJ51"/>
      <c r="KYK51"/>
      <c r="KYL51"/>
      <c r="KYM51"/>
      <c r="KYN51"/>
      <c r="KYO51"/>
      <c r="KYP51"/>
      <c r="KYQ51"/>
      <c r="KYR51"/>
      <c r="KYS51"/>
      <c r="KYT51"/>
      <c r="KYU51"/>
      <c r="KYV51"/>
      <c r="KYW51"/>
      <c r="KYX51"/>
      <c r="KYY51"/>
      <c r="KYZ51"/>
      <c r="KZA51"/>
      <c r="KZB51"/>
      <c r="KZC51"/>
      <c r="KZD51"/>
      <c r="KZE51"/>
      <c r="KZF51"/>
      <c r="KZG51"/>
      <c r="KZH51"/>
      <c r="KZI51"/>
      <c r="KZJ51"/>
      <c r="KZK51"/>
      <c r="KZL51"/>
      <c r="KZM51"/>
      <c r="KZN51"/>
      <c r="KZO51"/>
      <c r="KZP51"/>
      <c r="KZQ51"/>
      <c r="KZR51"/>
      <c r="KZS51"/>
      <c r="KZT51"/>
      <c r="KZU51"/>
      <c r="KZV51"/>
      <c r="KZW51"/>
      <c r="KZX51"/>
      <c r="KZY51"/>
      <c r="KZZ51"/>
      <c r="LAA51"/>
      <c r="LAB51"/>
      <c r="LAC51"/>
      <c r="LAD51"/>
      <c r="LAE51"/>
      <c r="LAF51"/>
      <c r="LAG51"/>
      <c r="LAH51"/>
      <c r="LAI51"/>
      <c r="LAJ51"/>
      <c r="LAK51"/>
      <c r="LAL51"/>
      <c r="LAM51"/>
      <c r="LAN51"/>
      <c r="LAO51"/>
      <c r="LAP51"/>
      <c r="LAQ51"/>
      <c r="LAR51"/>
      <c r="LAS51"/>
      <c r="LAT51"/>
      <c r="LAU51"/>
      <c r="LAV51"/>
      <c r="LAW51"/>
      <c r="LAX51"/>
      <c r="LAY51"/>
      <c r="LAZ51"/>
      <c r="LBA51"/>
      <c r="LBB51"/>
      <c r="LBC51"/>
      <c r="LBD51"/>
      <c r="LBE51"/>
      <c r="LBF51"/>
      <c r="LBG51"/>
      <c r="LBH51"/>
      <c r="LBI51"/>
      <c r="LBJ51"/>
      <c r="LBK51"/>
      <c r="LBL51"/>
      <c r="LBM51"/>
      <c r="LBN51"/>
      <c r="LBO51"/>
      <c r="LBP51"/>
      <c r="LBQ51"/>
      <c r="LBR51"/>
      <c r="LBS51"/>
      <c r="LBT51"/>
      <c r="LBU51"/>
      <c r="LBV51"/>
      <c r="LBW51"/>
      <c r="LBX51"/>
      <c r="LBY51"/>
      <c r="LBZ51"/>
      <c r="LCA51"/>
      <c r="LCB51"/>
      <c r="LCC51"/>
      <c r="LCD51"/>
      <c r="LCE51"/>
      <c r="LCF51"/>
      <c r="LCG51"/>
      <c r="LCH51"/>
      <c r="LCI51"/>
      <c r="LCJ51"/>
      <c r="LCK51"/>
      <c r="LCL51"/>
      <c r="LCM51"/>
      <c r="LCN51"/>
      <c r="LCO51"/>
      <c r="LCP51"/>
      <c r="LCQ51"/>
      <c r="LCR51"/>
      <c r="LCS51"/>
      <c r="LCT51"/>
      <c r="LCU51"/>
      <c r="LCV51"/>
      <c r="LCW51"/>
      <c r="LCX51"/>
      <c r="LCY51"/>
      <c r="LCZ51"/>
      <c r="LDA51"/>
      <c r="LDB51"/>
      <c r="LDC51"/>
      <c r="LDD51"/>
      <c r="LDE51"/>
      <c r="LDF51"/>
      <c r="LDG51"/>
      <c r="LDH51"/>
      <c r="LDI51"/>
      <c r="LDJ51"/>
      <c r="LDK51"/>
      <c r="LDL51"/>
      <c r="LDM51"/>
      <c r="LDN51"/>
      <c r="LDO51"/>
      <c r="LDP51"/>
      <c r="LDQ51"/>
      <c r="LDR51"/>
      <c r="LDS51"/>
      <c r="LDT51"/>
      <c r="LDU51"/>
      <c r="LDV51"/>
      <c r="LDW51"/>
      <c r="LDX51"/>
      <c r="LDY51"/>
      <c r="LDZ51"/>
      <c r="LEA51"/>
      <c r="LEB51"/>
      <c r="LEC51"/>
      <c r="LED51"/>
      <c r="LEE51"/>
      <c r="LEF51"/>
      <c r="LEG51"/>
      <c r="LEH51"/>
      <c r="LEI51"/>
      <c r="LEJ51"/>
      <c r="LEK51"/>
      <c r="LEL51"/>
      <c r="LEM51"/>
      <c r="LEN51"/>
      <c r="LEO51"/>
      <c r="LEP51"/>
      <c r="LEQ51"/>
      <c r="LER51"/>
      <c r="LES51"/>
      <c r="LET51"/>
      <c r="LEU51"/>
      <c r="LEV51"/>
      <c r="LEW51"/>
      <c r="LEX51"/>
      <c r="LEY51"/>
      <c r="LEZ51"/>
      <c r="LFA51"/>
      <c r="LFB51"/>
      <c r="LFC51"/>
      <c r="LFD51"/>
      <c r="LFE51"/>
      <c r="LFF51"/>
      <c r="LFG51"/>
      <c r="LFH51"/>
      <c r="LFI51"/>
      <c r="LFJ51"/>
      <c r="LFK51"/>
      <c r="LFL51"/>
      <c r="LFM51"/>
      <c r="LFN51"/>
      <c r="LFO51"/>
      <c r="LFP51"/>
      <c r="LFQ51"/>
      <c r="LFR51"/>
      <c r="LFS51"/>
      <c r="LFT51"/>
      <c r="LFU51"/>
      <c r="LFV51"/>
      <c r="LFW51"/>
      <c r="LFX51"/>
      <c r="LFY51"/>
      <c r="LFZ51"/>
      <c r="LGA51"/>
      <c r="LGB51"/>
      <c r="LGC51"/>
      <c r="LGD51"/>
      <c r="LGE51"/>
      <c r="LGF51"/>
      <c r="LGG51"/>
      <c r="LGH51"/>
      <c r="LGI51"/>
      <c r="LGJ51"/>
      <c r="LGK51"/>
      <c r="LGL51"/>
      <c r="LGM51"/>
      <c r="LGN51"/>
      <c r="LGO51"/>
      <c r="LGP51"/>
      <c r="LGQ51"/>
      <c r="LGR51"/>
      <c r="LGS51"/>
      <c r="LGT51"/>
      <c r="LGU51"/>
      <c r="LGV51"/>
      <c r="LGW51"/>
      <c r="LGX51"/>
      <c r="LGY51"/>
      <c r="LGZ51"/>
      <c r="LHA51"/>
      <c r="LHB51"/>
      <c r="LHC51"/>
      <c r="LHD51"/>
      <c r="LHE51"/>
      <c r="LHF51"/>
      <c r="LHG51"/>
      <c r="LHH51"/>
      <c r="LHI51"/>
      <c r="LHJ51"/>
      <c r="LHK51"/>
      <c r="LHL51"/>
      <c r="LHM51"/>
      <c r="LHN51"/>
      <c r="LHO51"/>
      <c r="LHP51"/>
      <c r="LHQ51"/>
      <c r="LHR51"/>
      <c r="LHS51"/>
      <c r="LHT51"/>
      <c r="LHU51"/>
      <c r="LHV51"/>
      <c r="LHW51"/>
      <c r="LHX51"/>
      <c r="LHY51"/>
      <c r="LHZ51"/>
      <c r="LIA51"/>
      <c r="LIB51"/>
      <c r="LIC51"/>
      <c r="LID51"/>
      <c r="LIE51"/>
      <c r="LIF51"/>
      <c r="LIG51"/>
      <c r="LIH51"/>
      <c r="LII51"/>
      <c r="LIJ51"/>
      <c r="LIK51"/>
      <c r="LIL51"/>
      <c r="LIM51"/>
      <c r="LIN51"/>
      <c r="LIO51"/>
      <c r="LIP51"/>
      <c r="LIQ51"/>
      <c r="LIR51"/>
      <c r="LIS51"/>
      <c r="LIT51"/>
      <c r="LIU51"/>
      <c r="LIV51"/>
      <c r="LIW51"/>
      <c r="LIX51"/>
      <c r="LIY51"/>
      <c r="LIZ51"/>
      <c r="LJA51"/>
      <c r="LJB51"/>
      <c r="LJC51"/>
      <c r="LJD51"/>
      <c r="LJE51"/>
      <c r="LJF51"/>
      <c r="LJG51"/>
      <c r="LJH51"/>
      <c r="LJI51"/>
      <c r="LJJ51"/>
      <c r="LJK51"/>
      <c r="LJL51"/>
      <c r="LJM51"/>
      <c r="LJN51"/>
      <c r="LJO51"/>
      <c r="LJP51"/>
      <c r="LJQ51"/>
      <c r="LJR51"/>
      <c r="LJS51"/>
      <c r="LJT51"/>
      <c r="LJU51"/>
      <c r="LJV51"/>
      <c r="LJW51"/>
      <c r="LJX51"/>
      <c r="LJY51"/>
      <c r="LJZ51"/>
      <c r="LKA51"/>
      <c r="LKB51"/>
      <c r="LKC51"/>
      <c r="LKD51"/>
      <c r="LKE51"/>
      <c r="LKF51"/>
      <c r="LKG51"/>
      <c r="LKH51"/>
      <c r="LKI51"/>
      <c r="LKJ51"/>
      <c r="LKK51"/>
      <c r="LKL51"/>
      <c r="LKM51"/>
      <c r="LKN51"/>
      <c r="LKO51"/>
      <c r="LKP51"/>
      <c r="LKQ51"/>
      <c r="LKR51"/>
      <c r="LKS51"/>
      <c r="LKT51"/>
      <c r="LKU51"/>
      <c r="LKV51"/>
      <c r="LKW51"/>
      <c r="LKX51"/>
      <c r="LKY51"/>
      <c r="LKZ51"/>
      <c r="LLA51"/>
      <c r="LLB51"/>
      <c r="LLC51"/>
      <c r="LLD51"/>
      <c r="LLE51"/>
      <c r="LLF51"/>
      <c r="LLG51"/>
      <c r="LLH51"/>
      <c r="LLI51"/>
      <c r="LLJ51"/>
      <c r="LLK51"/>
      <c r="LLL51"/>
      <c r="LLM51"/>
      <c r="LLN51"/>
      <c r="LLO51"/>
      <c r="LLP51"/>
      <c r="LLQ51"/>
      <c r="LLR51"/>
      <c r="LLS51"/>
      <c r="LLT51"/>
      <c r="LLU51"/>
      <c r="LLV51"/>
      <c r="LLW51"/>
      <c r="LLX51"/>
      <c r="LLY51"/>
      <c r="LLZ51"/>
      <c r="LMA51"/>
      <c r="LMB51"/>
      <c r="LMC51"/>
      <c r="LMD51"/>
      <c r="LME51"/>
      <c r="LMF51"/>
      <c r="LMG51"/>
      <c r="LMH51"/>
      <c r="LMI51"/>
      <c r="LMJ51"/>
      <c r="LMK51"/>
      <c r="LML51"/>
      <c r="LMM51"/>
      <c r="LMN51"/>
      <c r="LMO51"/>
      <c r="LMP51"/>
      <c r="LMQ51"/>
      <c r="LMR51"/>
      <c r="LMS51"/>
      <c r="LMT51"/>
      <c r="LMU51"/>
      <c r="LMV51"/>
      <c r="LMW51"/>
      <c r="LMX51"/>
      <c r="LMY51"/>
      <c r="LMZ51"/>
      <c r="LNA51"/>
      <c r="LNB51"/>
      <c r="LNC51"/>
      <c r="LND51"/>
      <c r="LNE51"/>
      <c r="LNF51"/>
      <c r="LNG51"/>
      <c r="LNH51"/>
      <c r="LNI51"/>
      <c r="LNJ51"/>
      <c r="LNK51"/>
      <c r="LNL51"/>
      <c r="LNM51"/>
      <c r="LNN51"/>
      <c r="LNO51"/>
      <c r="LNP51"/>
      <c r="LNQ51"/>
      <c r="LNR51"/>
      <c r="LNS51"/>
      <c r="LNT51"/>
      <c r="LNU51"/>
      <c r="LNV51"/>
      <c r="LNW51"/>
      <c r="LNX51"/>
      <c r="LNY51"/>
      <c r="LNZ51"/>
      <c r="LOA51"/>
      <c r="LOB51"/>
      <c r="LOC51"/>
      <c r="LOD51"/>
      <c r="LOE51"/>
      <c r="LOF51"/>
      <c r="LOG51"/>
      <c r="LOH51"/>
      <c r="LOI51"/>
      <c r="LOJ51"/>
      <c r="LOK51"/>
      <c r="LOL51"/>
      <c r="LOM51"/>
      <c r="LON51"/>
      <c r="LOO51"/>
      <c r="LOP51"/>
      <c r="LOQ51"/>
      <c r="LOR51"/>
      <c r="LOS51"/>
      <c r="LOT51"/>
      <c r="LOU51"/>
      <c r="LOV51"/>
      <c r="LOW51"/>
      <c r="LOX51"/>
      <c r="LOY51"/>
      <c r="LOZ51"/>
      <c r="LPA51"/>
      <c r="LPB51"/>
      <c r="LPC51"/>
      <c r="LPD51"/>
      <c r="LPE51"/>
      <c r="LPF51"/>
      <c r="LPG51"/>
      <c r="LPH51"/>
      <c r="LPI51"/>
      <c r="LPJ51"/>
      <c r="LPK51"/>
      <c r="LPL51"/>
      <c r="LPM51"/>
      <c r="LPN51"/>
      <c r="LPO51"/>
      <c r="LPP51"/>
      <c r="LPQ51"/>
      <c r="LPR51"/>
      <c r="LPS51"/>
      <c r="LPT51"/>
      <c r="LPU51"/>
      <c r="LPV51"/>
      <c r="LPW51"/>
      <c r="LPX51"/>
      <c r="LPY51"/>
      <c r="LPZ51"/>
      <c r="LQA51"/>
      <c r="LQB51"/>
      <c r="LQC51"/>
      <c r="LQD51"/>
      <c r="LQE51"/>
      <c r="LQF51"/>
      <c r="LQG51"/>
      <c r="LQH51"/>
      <c r="LQI51"/>
      <c r="LQJ51"/>
      <c r="LQK51"/>
      <c r="LQL51"/>
      <c r="LQM51"/>
      <c r="LQN51"/>
      <c r="LQO51"/>
      <c r="LQP51"/>
      <c r="LQQ51"/>
      <c r="LQR51"/>
      <c r="LQS51"/>
      <c r="LQT51"/>
      <c r="LQU51"/>
      <c r="LQV51"/>
      <c r="LQW51"/>
      <c r="LQX51"/>
      <c r="LQY51"/>
      <c r="LQZ51"/>
      <c r="LRA51"/>
      <c r="LRB51"/>
      <c r="LRC51"/>
      <c r="LRD51"/>
      <c r="LRE51"/>
      <c r="LRF51"/>
      <c r="LRG51"/>
      <c r="LRH51"/>
      <c r="LRI51"/>
      <c r="LRJ51"/>
      <c r="LRK51"/>
      <c r="LRL51"/>
      <c r="LRM51"/>
      <c r="LRN51"/>
      <c r="LRO51"/>
      <c r="LRP51"/>
      <c r="LRQ51"/>
      <c r="LRR51"/>
      <c r="LRS51"/>
      <c r="LRT51"/>
      <c r="LRU51"/>
      <c r="LRV51"/>
      <c r="LRW51"/>
      <c r="LRX51"/>
      <c r="LRY51"/>
      <c r="LRZ51"/>
      <c r="LSA51"/>
      <c r="LSB51"/>
      <c r="LSC51"/>
      <c r="LSD51"/>
      <c r="LSE51"/>
      <c r="LSF51"/>
      <c r="LSG51"/>
      <c r="LSH51"/>
      <c r="LSI51"/>
      <c r="LSJ51"/>
      <c r="LSK51"/>
      <c r="LSL51"/>
      <c r="LSM51"/>
      <c r="LSN51"/>
      <c r="LSO51"/>
      <c r="LSP51"/>
      <c r="LSQ51"/>
      <c r="LSR51"/>
      <c r="LSS51"/>
      <c r="LST51"/>
      <c r="LSU51"/>
      <c r="LSV51"/>
      <c r="LSW51"/>
      <c r="LSX51"/>
      <c r="LSY51"/>
      <c r="LSZ51"/>
      <c r="LTA51"/>
      <c r="LTB51"/>
      <c r="LTC51"/>
      <c r="LTD51"/>
      <c r="LTE51"/>
      <c r="LTF51"/>
      <c r="LTG51"/>
      <c r="LTH51"/>
      <c r="LTI51"/>
      <c r="LTJ51"/>
      <c r="LTK51"/>
      <c r="LTL51"/>
      <c r="LTM51"/>
      <c r="LTN51"/>
      <c r="LTO51"/>
      <c r="LTP51"/>
      <c r="LTQ51"/>
      <c r="LTR51"/>
      <c r="LTS51"/>
      <c r="LTT51"/>
      <c r="LTU51"/>
      <c r="LTV51"/>
      <c r="LTW51"/>
      <c r="LTX51"/>
      <c r="LTY51"/>
      <c r="LTZ51"/>
      <c r="LUA51"/>
      <c r="LUB51"/>
      <c r="LUC51"/>
      <c r="LUD51"/>
      <c r="LUE51"/>
      <c r="LUF51"/>
      <c r="LUG51"/>
      <c r="LUH51"/>
      <c r="LUI51"/>
      <c r="LUJ51"/>
      <c r="LUK51"/>
      <c r="LUL51"/>
      <c r="LUM51"/>
      <c r="LUN51"/>
      <c r="LUO51"/>
      <c r="LUP51"/>
      <c r="LUQ51"/>
      <c r="LUR51"/>
      <c r="LUS51"/>
      <c r="LUT51"/>
      <c r="LUU51"/>
      <c r="LUV51"/>
      <c r="LUW51"/>
      <c r="LUX51"/>
      <c r="LUY51"/>
      <c r="LUZ51"/>
      <c r="LVA51"/>
      <c r="LVB51"/>
      <c r="LVC51"/>
      <c r="LVD51"/>
      <c r="LVE51"/>
      <c r="LVF51"/>
      <c r="LVG51"/>
      <c r="LVH51"/>
      <c r="LVI51"/>
      <c r="LVJ51"/>
      <c r="LVK51"/>
      <c r="LVL51"/>
      <c r="LVM51"/>
      <c r="LVN51"/>
      <c r="LVO51"/>
      <c r="LVP51"/>
      <c r="LVQ51"/>
      <c r="LVR51"/>
      <c r="LVS51"/>
      <c r="LVT51"/>
      <c r="LVU51"/>
      <c r="LVV51"/>
      <c r="LVW51"/>
      <c r="LVX51"/>
      <c r="LVY51"/>
      <c r="LVZ51"/>
      <c r="LWA51"/>
      <c r="LWB51"/>
      <c r="LWC51"/>
      <c r="LWD51"/>
      <c r="LWE51"/>
      <c r="LWF51"/>
      <c r="LWG51"/>
      <c r="LWH51"/>
      <c r="LWI51"/>
      <c r="LWJ51"/>
      <c r="LWK51"/>
      <c r="LWL51"/>
      <c r="LWM51"/>
      <c r="LWN51"/>
      <c r="LWO51"/>
      <c r="LWP51"/>
      <c r="LWQ51"/>
      <c r="LWR51"/>
      <c r="LWS51"/>
      <c r="LWT51"/>
      <c r="LWU51"/>
      <c r="LWV51"/>
      <c r="LWW51"/>
      <c r="LWX51"/>
      <c r="LWY51"/>
      <c r="LWZ51"/>
      <c r="LXA51"/>
      <c r="LXB51"/>
      <c r="LXC51"/>
      <c r="LXD51"/>
      <c r="LXE51"/>
      <c r="LXF51"/>
      <c r="LXG51"/>
      <c r="LXH51"/>
      <c r="LXI51"/>
      <c r="LXJ51"/>
      <c r="LXK51"/>
      <c r="LXL51"/>
      <c r="LXM51"/>
      <c r="LXN51"/>
      <c r="LXO51"/>
      <c r="LXP51"/>
      <c r="LXQ51"/>
      <c r="LXR51"/>
      <c r="LXS51"/>
      <c r="LXT51"/>
      <c r="LXU51"/>
      <c r="LXV51"/>
      <c r="LXW51"/>
      <c r="LXX51"/>
      <c r="LXY51"/>
      <c r="LXZ51"/>
      <c r="LYA51"/>
      <c r="LYB51"/>
      <c r="LYC51"/>
      <c r="LYD51"/>
      <c r="LYE51"/>
      <c r="LYF51"/>
      <c r="LYG51"/>
      <c r="LYH51"/>
      <c r="LYI51"/>
      <c r="LYJ51"/>
      <c r="LYK51"/>
      <c r="LYL51"/>
      <c r="LYM51"/>
      <c r="LYN51"/>
      <c r="LYO51"/>
      <c r="LYP51"/>
      <c r="LYQ51"/>
      <c r="LYR51"/>
      <c r="LYS51"/>
      <c r="LYT51"/>
      <c r="LYU51"/>
      <c r="LYV51"/>
      <c r="LYW51"/>
      <c r="LYX51"/>
      <c r="LYY51"/>
      <c r="LYZ51"/>
      <c r="LZA51"/>
      <c r="LZB51"/>
      <c r="LZC51"/>
      <c r="LZD51"/>
      <c r="LZE51"/>
      <c r="LZF51"/>
      <c r="LZG51"/>
      <c r="LZH51"/>
      <c r="LZI51"/>
      <c r="LZJ51"/>
      <c r="LZK51"/>
      <c r="LZL51"/>
      <c r="LZM51"/>
      <c r="LZN51"/>
      <c r="LZO51"/>
      <c r="LZP51"/>
      <c r="LZQ51"/>
      <c r="LZR51"/>
      <c r="LZS51"/>
      <c r="LZT51"/>
      <c r="LZU51"/>
      <c r="LZV51"/>
      <c r="LZW51"/>
      <c r="LZX51"/>
      <c r="LZY51"/>
      <c r="LZZ51"/>
      <c r="MAA51"/>
      <c r="MAB51"/>
      <c r="MAC51"/>
      <c r="MAD51"/>
      <c r="MAE51"/>
      <c r="MAF51"/>
      <c r="MAG51"/>
      <c r="MAH51"/>
      <c r="MAI51"/>
      <c r="MAJ51"/>
      <c r="MAK51"/>
      <c r="MAL51"/>
      <c r="MAM51"/>
      <c r="MAN51"/>
      <c r="MAO51"/>
      <c r="MAP51"/>
      <c r="MAQ51"/>
      <c r="MAR51"/>
      <c r="MAS51"/>
      <c r="MAT51"/>
      <c r="MAU51"/>
      <c r="MAV51"/>
      <c r="MAW51"/>
      <c r="MAX51"/>
      <c r="MAY51"/>
      <c r="MAZ51"/>
      <c r="MBA51"/>
      <c r="MBB51"/>
      <c r="MBC51"/>
      <c r="MBD51"/>
      <c r="MBE51"/>
      <c r="MBF51"/>
      <c r="MBG51"/>
      <c r="MBH51"/>
      <c r="MBI51"/>
      <c r="MBJ51"/>
      <c r="MBK51"/>
      <c r="MBL51"/>
      <c r="MBM51"/>
      <c r="MBN51"/>
      <c r="MBO51"/>
      <c r="MBP51"/>
      <c r="MBQ51"/>
      <c r="MBR51"/>
      <c r="MBS51"/>
      <c r="MBT51"/>
      <c r="MBU51"/>
      <c r="MBV51"/>
      <c r="MBW51"/>
      <c r="MBX51"/>
      <c r="MBY51"/>
      <c r="MBZ51"/>
      <c r="MCA51"/>
      <c r="MCB51"/>
      <c r="MCC51"/>
      <c r="MCD51"/>
      <c r="MCE51"/>
      <c r="MCF51"/>
      <c r="MCG51"/>
      <c r="MCH51"/>
      <c r="MCI51"/>
      <c r="MCJ51"/>
      <c r="MCK51"/>
      <c r="MCL51"/>
      <c r="MCM51"/>
      <c r="MCN51"/>
      <c r="MCO51"/>
      <c r="MCP51"/>
      <c r="MCQ51"/>
      <c r="MCR51"/>
      <c r="MCS51"/>
      <c r="MCT51"/>
      <c r="MCU51"/>
      <c r="MCV51"/>
      <c r="MCW51"/>
      <c r="MCX51"/>
      <c r="MCY51"/>
      <c r="MCZ51"/>
      <c r="MDA51"/>
      <c r="MDB51"/>
      <c r="MDC51"/>
      <c r="MDD51"/>
      <c r="MDE51"/>
      <c r="MDF51"/>
      <c r="MDG51"/>
      <c r="MDH51"/>
      <c r="MDI51"/>
      <c r="MDJ51"/>
      <c r="MDK51"/>
      <c r="MDL51"/>
      <c r="MDM51"/>
      <c r="MDN51"/>
      <c r="MDO51"/>
      <c r="MDP51"/>
      <c r="MDQ51"/>
      <c r="MDR51"/>
      <c r="MDS51"/>
      <c r="MDT51"/>
      <c r="MDU51"/>
      <c r="MDV51"/>
      <c r="MDW51"/>
      <c r="MDX51"/>
      <c r="MDY51"/>
      <c r="MDZ51"/>
      <c r="MEA51"/>
      <c r="MEB51"/>
      <c r="MEC51"/>
      <c r="MED51"/>
      <c r="MEE51"/>
      <c r="MEF51"/>
      <c r="MEG51"/>
      <c r="MEH51"/>
      <c r="MEI51"/>
      <c r="MEJ51"/>
      <c r="MEK51"/>
      <c r="MEL51"/>
      <c r="MEM51"/>
      <c r="MEN51"/>
      <c r="MEO51"/>
      <c r="MEP51"/>
      <c r="MEQ51"/>
      <c r="MER51"/>
      <c r="MES51"/>
      <c r="MET51"/>
      <c r="MEU51"/>
      <c r="MEV51"/>
      <c r="MEW51"/>
      <c r="MEX51"/>
      <c r="MEY51"/>
      <c r="MEZ51"/>
      <c r="MFA51"/>
      <c r="MFB51"/>
      <c r="MFC51"/>
      <c r="MFD51"/>
      <c r="MFE51"/>
      <c r="MFF51"/>
      <c r="MFG51"/>
      <c r="MFH51"/>
      <c r="MFI51"/>
      <c r="MFJ51"/>
      <c r="MFK51"/>
      <c r="MFL51"/>
      <c r="MFM51"/>
      <c r="MFN51"/>
      <c r="MFO51"/>
      <c r="MFP51"/>
      <c r="MFQ51"/>
      <c r="MFR51"/>
      <c r="MFS51"/>
      <c r="MFT51"/>
      <c r="MFU51"/>
      <c r="MFV51"/>
      <c r="MFW51"/>
      <c r="MFX51"/>
      <c r="MFY51"/>
      <c r="MFZ51"/>
      <c r="MGA51"/>
      <c r="MGB51"/>
      <c r="MGC51"/>
      <c r="MGD51"/>
      <c r="MGE51"/>
      <c r="MGF51"/>
      <c r="MGG51"/>
      <c r="MGH51"/>
      <c r="MGI51"/>
      <c r="MGJ51"/>
      <c r="MGK51"/>
      <c r="MGL51"/>
      <c r="MGM51"/>
      <c r="MGN51"/>
      <c r="MGO51"/>
      <c r="MGP51"/>
      <c r="MGQ51"/>
      <c r="MGR51"/>
      <c r="MGS51"/>
      <c r="MGT51"/>
      <c r="MGU51"/>
      <c r="MGV51"/>
      <c r="MGW51"/>
      <c r="MGX51"/>
      <c r="MGY51"/>
      <c r="MGZ51"/>
      <c r="MHA51"/>
      <c r="MHB51"/>
      <c r="MHC51"/>
      <c r="MHD51"/>
      <c r="MHE51"/>
      <c r="MHF51"/>
      <c r="MHG51"/>
      <c r="MHH51"/>
      <c r="MHI51"/>
      <c r="MHJ51"/>
      <c r="MHK51"/>
      <c r="MHL51"/>
      <c r="MHM51"/>
      <c r="MHN51"/>
      <c r="MHO51"/>
      <c r="MHP51"/>
      <c r="MHQ51"/>
      <c r="MHR51"/>
      <c r="MHS51"/>
      <c r="MHT51"/>
      <c r="MHU51"/>
      <c r="MHV51"/>
      <c r="MHW51"/>
      <c r="MHX51"/>
      <c r="MHY51"/>
      <c r="MHZ51"/>
      <c r="MIA51"/>
      <c r="MIB51"/>
      <c r="MIC51"/>
      <c r="MID51"/>
      <c r="MIE51"/>
      <c r="MIF51"/>
      <c r="MIG51"/>
      <c r="MIH51"/>
      <c r="MII51"/>
      <c r="MIJ51"/>
      <c r="MIK51"/>
      <c r="MIL51"/>
      <c r="MIM51"/>
      <c r="MIN51"/>
      <c r="MIO51"/>
      <c r="MIP51"/>
      <c r="MIQ51"/>
      <c r="MIR51"/>
      <c r="MIS51"/>
      <c r="MIT51"/>
      <c r="MIU51"/>
      <c r="MIV51"/>
      <c r="MIW51"/>
      <c r="MIX51"/>
      <c r="MIY51"/>
      <c r="MIZ51"/>
      <c r="MJA51"/>
      <c r="MJB51"/>
      <c r="MJC51"/>
      <c r="MJD51"/>
      <c r="MJE51"/>
      <c r="MJF51"/>
      <c r="MJG51"/>
      <c r="MJH51"/>
      <c r="MJI51"/>
      <c r="MJJ51"/>
      <c r="MJK51"/>
      <c r="MJL51"/>
      <c r="MJM51"/>
      <c r="MJN51"/>
      <c r="MJO51"/>
      <c r="MJP51"/>
      <c r="MJQ51"/>
      <c r="MJR51"/>
      <c r="MJS51"/>
      <c r="MJT51"/>
      <c r="MJU51"/>
      <c r="MJV51"/>
      <c r="MJW51"/>
      <c r="MJX51"/>
      <c r="MJY51"/>
      <c r="MJZ51"/>
      <c r="MKA51"/>
      <c r="MKB51"/>
      <c r="MKC51"/>
      <c r="MKD51"/>
      <c r="MKE51"/>
      <c r="MKF51"/>
      <c r="MKG51"/>
      <c r="MKH51"/>
      <c r="MKI51"/>
      <c r="MKJ51"/>
      <c r="MKK51"/>
      <c r="MKL51"/>
      <c r="MKM51"/>
      <c r="MKN51"/>
      <c r="MKO51"/>
      <c r="MKP51"/>
      <c r="MKQ51"/>
      <c r="MKR51"/>
      <c r="MKS51"/>
      <c r="MKT51"/>
      <c r="MKU51"/>
      <c r="MKV51"/>
      <c r="MKW51"/>
      <c r="MKX51"/>
      <c r="MKY51"/>
      <c r="MKZ51"/>
      <c r="MLA51"/>
      <c r="MLB51"/>
      <c r="MLC51"/>
      <c r="MLD51"/>
      <c r="MLE51"/>
      <c r="MLF51"/>
      <c r="MLG51"/>
      <c r="MLH51"/>
      <c r="MLI51"/>
      <c r="MLJ51"/>
      <c r="MLK51"/>
      <c r="MLL51"/>
      <c r="MLM51"/>
      <c r="MLN51"/>
      <c r="MLO51"/>
      <c r="MLP51"/>
      <c r="MLQ51"/>
      <c r="MLR51"/>
      <c r="MLS51"/>
      <c r="MLT51"/>
      <c r="MLU51"/>
      <c r="MLV51"/>
      <c r="MLW51"/>
      <c r="MLX51"/>
      <c r="MLY51"/>
      <c r="MLZ51"/>
      <c r="MMA51"/>
      <c r="MMB51"/>
      <c r="MMC51"/>
      <c r="MMD51"/>
      <c r="MME51"/>
      <c r="MMF51"/>
      <c r="MMG51"/>
      <c r="MMH51"/>
      <c r="MMI51"/>
      <c r="MMJ51"/>
      <c r="MMK51"/>
      <c r="MML51"/>
      <c r="MMM51"/>
      <c r="MMN51"/>
      <c r="MMO51"/>
      <c r="MMP51"/>
      <c r="MMQ51"/>
      <c r="MMR51"/>
      <c r="MMS51"/>
      <c r="MMT51"/>
      <c r="MMU51"/>
      <c r="MMV51"/>
      <c r="MMW51"/>
      <c r="MMX51"/>
      <c r="MMY51"/>
      <c r="MMZ51"/>
      <c r="MNA51"/>
      <c r="MNB51"/>
      <c r="MNC51"/>
      <c r="MND51"/>
      <c r="MNE51"/>
      <c r="MNF51"/>
      <c r="MNG51"/>
      <c r="MNH51"/>
      <c r="MNI51"/>
      <c r="MNJ51"/>
      <c r="MNK51"/>
      <c r="MNL51"/>
      <c r="MNM51"/>
      <c r="MNN51"/>
      <c r="MNO51"/>
      <c r="MNP51"/>
      <c r="MNQ51"/>
      <c r="MNR51"/>
      <c r="MNS51"/>
      <c r="MNT51"/>
      <c r="MNU51"/>
      <c r="MNV51"/>
      <c r="MNW51"/>
      <c r="MNX51"/>
      <c r="MNY51"/>
      <c r="MNZ51"/>
      <c r="MOA51"/>
      <c r="MOB51"/>
      <c r="MOC51"/>
      <c r="MOD51"/>
      <c r="MOE51"/>
      <c r="MOF51"/>
      <c r="MOG51"/>
      <c r="MOH51"/>
      <c r="MOI51"/>
      <c r="MOJ51"/>
      <c r="MOK51"/>
      <c r="MOL51"/>
      <c r="MOM51"/>
      <c r="MON51"/>
      <c r="MOO51"/>
      <c r="MOP51"/>
      <c r="MOQ51"/>
      <c r="MOR51"/>
      <c r="MOS51"/>
      <c r="MOT51"/>
      <c r="MOU51"/>
      <c r="MOV51"/>
      <c r="MOW51"/>
      <c r="MOX51"/>
      <c r="MOY51"/>
      <c r="MOZ51"/>
      <c r="MPA51"/>
      <c r="MPB51"/>
      <c r="MPC51"/>
      <c r="MPD51"/>
      <c r="MPE51"/>
      <c r="MPF51"/>
      <c r="MPG51"/>
      <c r="MPH51"/>
      <c r="MPI51"/>
      <c r="MPJ51"/>
      <c r="MPK51"/>
      <c r="MPL51"/>
      <c r="MPM51"/>
      <c r="MPN51"/>
      <c r="MPO51"/>
      <c r="MPP51"/>
      <c r="MPQ51"/>
      <c r="MPR51"/>
      <c r="MPS51"/>
      <c r="MPT51"/>
      <c r="MPU51"/>
      <c r="MPV51"/>
      <c r="MPW51"/>
      <c r="MPX51"/>
      <c r="MPY51"/>
      <c r="MPZ51"/>
      <c r="MQA51"/>
      <c r="MQB51"/>
      <c r="MQC51"/>
      <c r="MQD51"/>
      <c r="MQE51"/>
      <c r="MQF51"/>
      <c r="MQG51"/>
      <c r="MQH51"/>
      <c r="MQI51"/>
      <c r="MQJ51"/>
      <c r="MQK51"/>
      <c r="MQL51"/>
      <c r="MQM51"/>
      <c r="MQN51"/>
      <c r="MQO51"/>
      <c r="MQP51"/>
      <c r="MQQ51"/>
      <c r="MQR51"/>
      <c r="MQS51"/>
      <c r="MQT51"/>
      <c r="MQU51"/>
      <c r="MQV51"/>
      <c r="MQW51"/>
      <c r="MQX51"/>
      <c r="MQY51"/>
      <c r="MQZ51"/>
      <c r="MRA51"/>
      <c r="MRB51"/>
      <c r="MRC51"/>
      <c r="MRD51"/>
      <c r="MRE51"/>
      <c r="MRF51"/>
      <c r="MRG51"/>
      <c r="MRH51"/>
      <c r="MRI51"/>
      <c r="MRJ51"/>
      <c r="MRK51"/>
      <c r="MRL51"/>
      <c r="MRM51"/>
      <c r="MRN51"/>
      <c r="MRO51"/>
      <c r="MRP51"/>
      <c r="MRQ51"/>
      <c r="MRR51"/>
      <c r="MRS51"/>
      <c r="MRT51"/>
      <c r="MRU51"/>
      <c r="MRV51"/>
      <c r="MRW51"/>
      <c r="MRX51"/>
      <c r="MRY51"/>
      <c r="MRZ51"/>
      <c r="MSA51"/>
      <c r="MSB51"/>
      <c r="MSC51"/>
      <c r="MSD51"/>
      <c r="MSE51"/>
      <c r="MSF51"/>
      <c r="MSG51"/>
      <c r="MSH51"/>
      <c r="MSI51"/>
      <c r="MSJ51"/>
      <c r="MSK51"/>
      <c r="MSL51"/>
      <c r="MSM51"/>
      <c r="MSN51"/>
      <c r="MSO51"/>
      <c r="MSP51"/>
      <c r="MSQ51"/>
      <c r="MSR51"/>
      <c r="MSS51"/>
      <c r="MST51"/>
      <c r="MSU51"/>
      <c r="MSV51"/>
      <c r="MSW51"/>
      <c r="MSX51"/>
      <c r="MSY51"/>
      <c r="MSZ51"/>
      <c r="MTA51"/>
      <c r="MTB51"/>
      <c r="MTC51"/>
      <c r="MTD51"/>
      <c r="MTE51"/>
      <c r="MTF51"/>
      <c r="MTG51"/>
      <c r="MTH51"/>
      <c r="MTI51"/>
      <c r="MTJ51"/>
      <c r="MTK51"/>
      <c r="MTL51"/>
      <c r="MTM51"/>
      <c r="MTN51"/>
      <c r="MTO51"/>
      <c r="MTP51"/>
      <c r="MTQ51"/>
      <c r="MTR51"/>
      <c r="MTS51"/>
      <c r="MTT51"/>
      <c r="MTU51"/>
      <c r="MTV51"/>
      <c r="MTW51"/>
      <c r="MTX51"/>
      <c r="MTY51"/>
      <c r="MTZ51"/>
      <c r="MUA51"/>
      <c r="MUB51"/>
      <c r="MUC51"/>
      <c r="MUD51"/>
      <c r="MUE51"/>
      <c r="MUF51"/>
      <c r="MUG51"/>
      <c r="MUH51"/>
      <c r="MUI51"/>
      <c r="MUJ51"/>
      <c r="MUK51"/>
      <c r="MUL51"/>
      <c r="MUM51"/>
      <c r="MUN51"/>
      <c r="MUO51"/>
      <c r="MUP51"/>
      <c r="MUQ51"/>
      <c r="MUR51"/>
      <c r="MUS51"/>
      <c r="MUT51"/>
      <c r="MUU51"/>
      <c r="MUV51"/>
      <c r="MUW51"/>
      <c r="MUX51"/>
      <c r="MUY51"/>
      <c r="MUZ51"/>
      <c r="MVA51"/>
      <c r="MVB51"/>
      <c r="MVC51"/>
      <c r="MVD51"/>
      <c r="MVE51"/>
      <c r="MVF51"/>
      <c r="MVG51"/>
      <c r="MVH51"/>
      <c r="MVI51"/>
      <c r="MVJ51"/>
      <c r="MVK51"/>
      <c r="MVL51"/>
      <c r="MVM51"/>
      <c r="MVN51"/>
      <c r="MVO51"/>
      <c r="MVP51"/>
      <c r="MVQ51"/>
      <c r="MVR51"/>
      <c r="MVS51"/>
      <c r="MVT51"/>
      <c r="MVU51"/>
      <c r="MVV51"/>
      <c r="MVW51"/>
      <c r="MVX51"/>
      <c r="MVY51"/>
      <c r="MVZ51"/>
      <c r="MWA51"/>
      <c r="MWB51"/>
      <c r="MWC51"/>
      <c r="MWD51"/>
      <c r="MWE51"/>
      <c r="MWF51"/>
      <c r="MWG51"/>
      <c r="MWH51"/>
      <c r="MWI51"/>
      <c r="MWJ51"/>
      <c r="MWK51"/>
      <c r="MWL51"/>
      <c r="MWM51"/>
      <c r="MWN51"/>
      <c r="MWO51"/>
      <c r="MWP51"/>
      <c r="MWQ51"/>
      <c r="MWR51"/>
      <c r="MWS51"/>
      <c r="MWT51"/>
      <c r="MWU51"/>
      <c r="MWV51"/>
      <c r="MWW51"/>
      <c r="MWX51"/>
      <c r="MWY51"/>
      <c r="MWZ51"/>
      <c r="MXA51"/>
      <c r="MXB51"/>
      <c r="MXC51"/>
      <c r="MXD51"/>
      <c r="MXE51"/>
      <c r="MXF51"/>
      <c r="MXG51"/>
      <c r="MXH51"/>
      <c r="MXI51"/>
      <c r="MXJ51"/>
      <c r="MXK51"/>
      <c r="MXL51"/>
      <c r="MXM51"/>
      <c r="MXN51"/>
      <c r="MXO51"/>
      <c r="MXP51"/>
      <c r="MXQ51"/>
      <c r="MXR51"/>
      <c r="MXS51"/>
      <c r="MXT51"/>
      <c r="MXU51"/>
      <c r="MXV51"/>
      <c r="MXW51"/>
      <c r="MXX51"/>
      <c r="MXY51"/>
      <c r="MXZ51"/>
      <c r="MYA51"/>
      <c r="MYB51"/>
      <c r="MYC51"/>
      <c r="MYD51"/>
      <c r="MYE51"/>
      <c r="MYF51"/>
      <c r="MYG51"/>
      <c r="MYH51"/>
      <c r="MYI51"/>
      <c r="MYJ51"/>
      <c r="MYK51"/>
      <c r="MYL51"/>
      <c r="MYM51"/>
      <c r="MYN51"/>
      <c r="MYO51"/>
      <c r="MYP51"/>
      <c r="MYQ51"/>
      <c r="MYR51"/>
      <c r="MYS51"/>
      <c r="MYT51"/>
      <c r="MYU51"/>
      <c r="MYV51"/>
      <c r="MYW51"/>
      <c r="MYX51"/>
      <c r="MYY51"/>
      <c r="MYZ51"/>
      <c r="MZA51"/>
      <c r="MZB51"/>
      <c r="MZC51"/>
      <c r="MZD51"/>
      <c r="MZE51"/>
      <c r="MZF51"/>
      <c r="MZG51"/>
      <c r="MZH51"/>
      <c r="MZI51"/>
      <c r="MZJ51"/>
      <c r="MZK51"/>
      <c r="MZL51"/>
      <c r="MZM51"/>
      <c r="MZN51"/>
      <c r="MZO51"/>
      <c r="MZP51"/>
      <c r="MZQ51"/>
      <c r="MZR51"/>
      <c r="MZS51"/>
      <c r="MZT51"/>
      <c r="MZU51"/>
      <c r="MZV51"/>
      <c r="MZW51"/>
      <c r="MZX51"/>
      <c r="MZY51"/>
      <c r="MZZ51"/>
      <c r="NAA51"/>
      <c r="NAB51"/>
      <c r="NAC51"/>
      <c r="NAD51"/>
      <c r="NAE51"/>
      <c r="NAF51"/>
      <c r="NAG51"/>
      <c r="NAH51"/>
      <c r="NAI51"/>
      <c r="NAJ51"/>
      <c r="NAK51"/>
      <c r="NAL51"/>
      <c r="NAM51"/>
      <c r="NAN51"/>
      <c r="NAO51"/>
      <c r="NAP51"/>
      <c r="NAQ51"/>
      <c r="NAR51"/>
      <c r="NAS51"/>
      <c r="NAT51"/>
      <c r="NAU51"/>
      <c r="NAV51"/>
      <c r="NAW51"/>
      <c r="NAX51"/>
      <c r="NAY51"/>
      <c r="NAZ51"/>
      <c r="NBA51"/>
      <c r="NBB51"/>
      <c r="NBC51"/>
      <c r="NBD51"/>
      <c r="NBE51"/>
      <c r="NBF51"/>
      <c r="NBG51"/>
      <c r="NBH51"/>
      <c r="NBI51"/>
      <c r="NBJ51"/>
      <c r="NBK51"/>
      <c r="NBL51"/>
      <c r="NBM51"/>
      <c r="NBN51"/>
      <c r="NBO51"/>
      <c r="NBP51"/>
      <c r="NBQ51"/>
      <c r="NBR51"/>
      <c r="NBS51"/>
      <c r="NBT51"/>
      <c r="NBU51"/>
      <c r="NBV51"/>
      <c r="NBW51"/>
      <c r="NBX51"/>
      <c r="NBY51"/>
      <c r="NBZ51"/>
      <c r="NCA51"/>
      <c r="NCB51"/>
      <c r="NCC51"/>
      <c r="NCD51"/>
      <c r="NCE51"/>
      <c r="NCF51"/>
      <c r="NCG51"/>
      <c r="NCH51"/>
      <c r="NCI51"/>
      <c r="NCJ51"/>
      <c r="NCK51"/>
      <c r="NCL51"/>
      <c r="NCM51"/>
      <c r="NCN51"/>
      <c r="NCO51"/>
      <c r="NCP51"/>
      <c r="NCQ51"/>
      <c r="NCR51"/>
      <c r="NCS51"/>
      <c r="NCT51"/>
      <c r="NCU51"/>
      <c r="NCV51"/>
      <c r="NCW51"/>
      <c r="NCX51"/>
      <c r="NCY51"/>
      <c r="NCZ51"/>
      <c r="NDA51"/>
      <c r="NDB51"/>
      <c r="NDC51"/>
      <c r="NDD51"/>
      <c r="NDE51"/>
      <c r="NDF51"/>
      <c r="NDG51"/>
      <c r="NDH51"/>
      <c r="NDI51"/>
      <c r="NDJ51"/>
      <c r="NDK51"/>
      <c r="NDL51"/>
      <c r="NDM51"/>
      <c r="NDN51"/>
      <c r="NDO51"/>
      <c r="NDP51"/>
      <c r="NDQ51"/>
      <c r="NDR51"/>
      <c r="NDS51"/>
      <c r="NDT51"/>
      <c r="NDU51"/>
      <c r="NDV51"/>
      <c r="NDW51"/>
      <c r="NDX51"/>
      <c r="NDY51"/>
      <c r="NDZ51"/>
      <c r="NEA51"/>
      <c r="NEB51"/>
      <c r="NEC51"/>
      <c r="NED51"/>
      <c r="NEE51"/>
      <c r="NEF51"/>
      <c r="NEG51"/>
      <c r="NEH51"/>
      <c r="NEI51"/>
      <c r="NEJ51"/>
      <c r="NEK51"/>
      <c r="NEL51"/>
      <c r="NEM51"/>
      <c r="NEN51"/>
      <c r="NEO51"/>
      <c r="NEP51"/>
      <c r="NEQ51"/>
      <c r="NER51"/>
      <c r="NES51"/>
      <c r="NET51"/>
      <c r="NEU51"/>
      <c r="NEV51"/>
      <c r="NEW51"/>
      <c r="NEX51"/>
      <c r="NEY51"/>
      <c r="NEZ51"/>
      <c r="NFA51"/>
      <c r="NFB51"/>
      <c r="NFC51"/>
      <c r="NFD51"/>
      <c r="NFE51"/>
      <c r="NFF51"/>
      <c r="NFG51"/>
      <c r="NFH51"/>
      <c r="NFI51"/>
      <c r="NFJ51"/>
      <c r="NFK51"/>
      <c r="NFL51"/>
      <c r="NFM51"/>
      <c r="NFN51"/>
      <c r="NFO51"/>
      <c r="NFP51"/>
      <c r="NFQ51"/>
      <c r="NFR51"/>
      <c r="NFS51"/>
      <c r="NFT51"/>
      <c r="NFU51"/>
      <c r="NFV51"/>
      <c r="NFW51"/>
      <c r="NFX51"/>
      <c r="NFY51"/>
      <c r="NFZ51"/>
      <c r="NGA51"/>
      <c r="NGB51"/>
      <c r="NGC51"/>
      <c r="NGD51"/>
      <c r="NGE51"/>
      <c r="NGF51"/>
      <c r="NGG51"/>
      <c r="NGH51"/>
      <c r="NGI51"/>
      <c r="NGJ51"/>
      <c r="NGK51"/>
      <c r="NGL51"/>
      <c r="NGM51"/>
      <c r="NGN51"/>
      <c r="NGO51"/>
      <c r="NGP51"/>
      <c r="NGQ51"/>
      <c r="NGR51"/>
      <c r="NGS51"/>
      <c r="NGT51"/>
      <c r="NGU51"/>
      <c r="NGV51"/>
      <c r="NGW51"/>
      <c r="NGX51"/>
      <c r="NGY51"/>
      <c r="NGZ51"/>
      <c r="NHA51"/>
      <c r="NHB51"/>
      <c r="NHC51"/>
      <c r="NHD51"/>
      <c r="NHE51"/>
      <c r="NHF51"/>
      <c r="NHG51"/>
      <c r="NHH51"/>
      <c r="NHI51"/>
      <c r="NHJ51"/>
      <c r="NHK51"/>
      <c r="NHL51"/>
      <c r="NHM51"/>
      <c r="NHN51"/>
      <c r="NHO51"/>
      <c r="NHP51"/>
      <c r="NHQ51"/>
      <c r="NHR51"/>
      <c r="NHS51"/>
      <c r="NHT51"/>
      <c r="NHU51"/>
      <c r="NHV51"/>
      <c r="NHW51"/>
      <c r="NHX51"/>
      <c r="NHY51"/>
      <c r="NHZ51"/>
      <c r="NIA51"/>
      <c r="NIB51"/>
      <c r="NIC51"/>
      <c r="NID51"/>
      <c r="NIE51"/>
      <c r="NIF51"/>
      <c r="NIG51"/>
      <c r="NIH51"/>
      <c r="NII51"/>
      <c r="NIJ51"/>
      <c r="NIK51"/>
      <c r="NIL51"/>
      <c r="NIM51"/>
      <c r="NIN51"/>
      <c r="NIO51"/>
      <c r="NIP51"/>
      <c r="NIQ51"/>
      <c r="NIR51"/>
      <c r="NIS51"/>
      <c r="NIT51"/>
      <c r="NIU51"/>
      <c r="NIV51"/>
      <c r="NIW51"/>
      <c r="NIX51"/>
      <c r="NIY51"/>
      <c r="NIZ51"/>
      <c r="NJA51"/>
      <c r="NJB51"/>
      <c r="NJC51"/>
      <c r="NJD51"/>
      <c r="NJE51"/>
      <c r="NJF51"/>
      <c r="NJG51"/>
      <c r="NJH51"/>
      <c r="NJI51"/>
      <c r="NJJ51"/>
      <c r="NJK51"/>
      <c r="NJL51"/>
      <c r="NJM51"/>
      <c r="NJN51"/>
      <c r="NJO51"/>
      <c r="NJP51"/>
      <c r="NJQ51"/>
      <c r="NJR51"/>
      <c r="NJS51"/>
      <c r="NJT51"/>
      <c r="NJU51"/>
      <c r="NJV51"/>
      <c r="NJW51"/>
      <c r="NJX51"/>
      <c r="NJY51"/>
      <c r="NJZ51"/>
      <c r="NKA51"/>
      <c r="NKB51"/>
      <c r="NKC51"/>
      <c r="NKD51"/>
      <c r="NKE51"/>
      <c r="NKF51"/>
      <c r="NKG51"/>
      <c r="NKH51"/>
      <c r="NKI51"/>
      <c r="NKJ51"/>
      <c r="NKK51"/>
      <c r="NKL51"/>
      <c r="NKM51"/>
      <c r="NKN51"/>
      <c r="NKO51"/>
      <c r="NKP51"/>
      <c r="NKQ51"/>
      <c r="NKR51"/>
      <c r="NKS51"/>
      <c r="NKT51"/>
      <c r="NKU51"/>
      <c r="NKV51"/>
      <c r="NKW51"/>
      <c r="NKX51"/>
      <c r="NKY51"/>
      <c r="NKZ51"/>
      <c r="NLA51"/>
      <c r="NLB51"/>
      <c r="NLC51"/>
      <c r="NLD51"/>
      <c r="NLE51"/>
      <c r="NLF51"/>
      <c r="NLG51"/>
      <c r="NLH51"/>
      <c r="NLI51"/>
      <c r="NLJ51"/>
      <c r="NLK51"/>
      <c r="NLL51"/>
      <c r="NLM51"/>
      <c r="NLN51"/>
      <c r="NLO51"/>
      <c r="NLP51"/>
      <c r="NLQ51"/>
      <c r="NLR51"/>
      <c r="NLS51"/>
      <c r="NLT51"/>
      <c r="NLU51"/>
      <c r="NLV51"/>
      <c r="NLW51"/>
      <c r="NLX51"/>
      <c r="NLY51"/>
      <c r="NLZ51"/>
      <c r="NMA51"/>
      <c r="NMB51"/>
      <c r="NMC51"/>
      <c r="NMD51"/>
      <c r="NME51"/>
      <c r="NMF51"/>
      <c r="NMG51"/>
      <c r="NMH51"/>
      <c r="NMI51"/>
      <c r="NMJ51"/>
      <c r="NMK51"/>
      <c r="NML51"/>
      <c r="NMM51"/>
      <c r="NMN51"/>
      <c r="NMO51"/>
      <c r="NMP51"/>
      <c r="NMQ51"/>
      <c r="NMR51"/>
      <c r="NMS51"/>
      <c r="NMT51"/>
      <c r="NMU51"/>
      <c r="NMV51"/>
      <c r="NMW51"/>
      <c r="NMX51"/>
      <c r="NMY51"/>
      <c r="NMZ51"/>
      <c r="NNA51"/>
      <c r="NNB51"/>
      <c r="NNC51"/>
      <c r="NND51"/>
      <c r="NNE51"/>
      <c r="NNF51"/>
      <c r="NNG51"/>
      <c r="NNH51"/>
      <c r="NNI51"/>
      <c r="NNJ51"/>
      <c r="NNK51"/>
      <c r="NNL51"/>
      <c r="NNM51"/>
      <c r="NNN51"/>
      <c r="NNO51"/>
      <c r="NNP51"/>
      <c r="NNQ51"/>
      <c r="NNR51"/>
      <c r="NNS51"/>
      <c r="NNT51"/>
      <c r="NNU51"/>
      <c r="NNV51"/>
      <c r="NNW51"/>
      <c r="NNX51"/>
      <c r="NNY51"/>
      <c r="NNZ51"/>
      <c r="NOA51"/>
      <c r="NOB51"/>
      <c r="NOC51"/>
      <c r="NOD51"/>
      <c r="NOE51"/>
      <c r="NOF51"/>
      <c r="NOG51"/>
      <c r="NOH51"/>
      <c r="NOI51"/>
      <c r="NOJ51"/>
      <c r="NOK51"/>
      <c r="NOL51"/>
      <c r="NOM51"/>
      <c r="NON51"/>
      <c r="NOO51"/>
      <c r="NOP51"/>
      <c r="NOQ51"/>
      <c r="NOR51"/>
      <c r="NOS51"/>
      <c r="NOT51"/>
      <c r="NOU51"/>
      <c r="NOV51"/>
      <c r="NOW51"/>
      <c r="NOX51"/>
      <c r="NOY51"/>
      <c r="NOZ51"/>
      <c r="NPA51"/>
      <c r="NPB51"/>
      <c r="NPC51"/>
      <c r="NPD51"/>
      <c r="NPE51"/>
      <c r="NPF51"/>
      <c r="NPG51"/>
      <c r="NPH51"/>
      <c r="NPI51"/>
      <c r="NPJ51"/>
      <c r="NPK51"/>
      <c r="NPL51"/>
      <c r="NPM51"/>
      <c r="NPN51"/>
      <c r="NPO51"/>
      <c r="NPP51"/>
      <c r="NPQ51"/>
      <c r="NPR51"/>
      <c r="NPS51"/>
      <c r="NPT51"/>
      <c r="NPU51"/>
      <c r="NPV51"/>
      <c r="NPW51"/>
      <c r="NPX51"/>
      <c r="NPY51"/>
      <c r="NPZ51"/>
      <c r="NQA51"/>
      <c r="NQB51"/>
      <c r="NQC51"/>
      <c r="NQD51"/>
      <c r="NQE51"/>
      <c r="NQF51"/>
      <c r="NQG51"/>
      <c r="NQH51"/>
      <c r="NQI51"/>
      <c r="NQJ51"/>
      <c r="NQK51"/>
      <c r="NQL51"/>
      <c r="NQM51"/>
      <c r="NQN51"/>
      <c r="NQO51"/>
      <c r="NQP51"/>
      <c r="NQQ51"/>
      <c r="NQR51"/>
      <c r="NQS51"/>
      <c r="NQT51"/>
      <c r="NQU51"/>
      <c r="NQV51"/>
      <c r="NQW51"/>
      <c r="NQX51"/>
      <c r="NQY51"/>
      <c r="NQZ51"/>
      <c r="NRA51"/>
      <c r="NRB51"/>
      <c r="NRC51"/>
      <c r="NRD51"/>
      <c r="NRE51"/>
      <c r="NRF51"/>
      <c r="NRG51"/>
      <c r="NRH51"/>
      <c r="NRI51"/>
      <c r="NRJ51"/>
      <c r="NRK51"/>
      <c r="NRL51"/>
      <c r="NRM51"/>
      <c r="NRN51"/>
      <c r="NRO51"/>
      <c r="NRP51"/>
      <c r="NRQ51"/>
      <c r="NRR51"/>
      <c r="NRS51"/>
      <c r="NRT51"/>
      <c r="NRU51"/>
      <c r="NRV51"/>
      <c r="NRW51"/>
      <c r="NRX51"/>
      <c r="NRY51"/>
      <c r="NRZ51"/>
      <c r="NSA51"/>
      <c r="NSB51"/>
      <c r="NSC51"/>
      <c r="NSD51"/>
      <c r="NSE51"/>
      <c r="NSF51"/>
      <c r="NSG51"/>
      <c r="NSH51"/>
      <c r="NSI51"/>
      <c r="NSJ51"/>
      <c r="NSK51"/>
      <c r="NSL51"/>
      <c r="NSM51"/>
      <c r="NSN51"/>
      <c r="NSO51"/>
      <c r="NSP51"/>
      <c r="NSQ51"/>
      <c r="NSR51"/>
      <c r="NSS51"/>
      <c r="NST51"/>
      <c r="NSU51"/>
      <c r="NSV51"/>
      <c r="NSW51"/>
      <c r="NSX51"/>
      <c r="NSY51"/>
      <c r="NSZ51"/>
      <c r="NTA51"/>
      <c r="NTB51"/>
      <c r="NTC51"/>
      <c r="NTD51"/>
      <c r="NTE51"/>
      <c r="NTF51"/>
      <c r="NTG51"/>
      <c r="NTH51"/>
      <c r="NTI51"/>
      <c r="NTJ51"/>
      <c r="NTK51"/>
      <c r="NTL51"/>
      <c r="NTM51"/>
      <c r="NTN51"/>
      <c r="NTO51"/>
      <c r="NTP51"/>
      <c r="NTQ51"/>
      <c r="NTR51"/>
      <c r="NTS51"/>
      <c r="NTT51"/>
      <c r="NTU51"/>
      <c r="NTV51"/>
      <c r="NTW51"/>
      <c r="NTX51"/>
      <c r="NTY51"/>
      <c r="NTZ51"/>
      <c r="NUA51"/>
      <c r="NUB51"/>
      <c r="NUC51"/>
      <c r="NUD51"/>
      <c r="NUE51"/>
      <c r="NUF51"/>
      <c r="NUG51"/>
      <c r="NUH51"/>
      <c r="NUI51"/>
      <c r="NUJ51"/>
      <c r="NUK51"/>
      <c r="NUL51"/>
      <c r="NUM51"/>
      <c r="NUN51"/>
      <c r="NUO51"/>
      <c r="NUP51"/>
      <c r="NUQ51"/>
      <c r="NUR51"/>
      <c r="NUS51"/>
      <c r="NUT51"/>
      <c r="NUU51"/>
      <c r="NUV51"/>
      <c r="NUW51"/>
      <c r="NUX51"/>
      <c r="NUY51"/>
      <c r="NUZ51"/>
      <c r="NVA51"/>
      <c r="NVB51"/>
      <c r="NVC51"/>
      <c r="NVD51"/>
      <c r="NVE51"/>
      <c r="NVF51"/>
      <c r="NVG51"/>
      <c r="NVH51"/>
      <c r="NVI51"/>
      <c r="NVJ51"/>
      <c r="NVK51"/>
      <c r="NVL51"/>
      <c r="NVM51"/>
      <c r="NVN51"/>
      <c r="NVO51"/>
      <c r="NVP51"/>
      <c r="NVQ51"/>
      <c r="NVR51"/>
      <c r="NVS51"/>
      <c r="NVT51"/>
      <c r="NVU51"/>
      <c r="NVV51"/>
      <c r="NVW51"/>
      <c r="NVX51"/>
      <c r="NVY51"/>
      <c r="NVZ51"/>
      <c r="NWA51"/>
      <c r="NWB51"/>
      <c r="NWC51"/>
      <c r="NWD51"/>
      <c r="NWE51"/>
      <c r="NWF51"/>
      <c r="NWG51"/>
      <c r="NWH51"/>
      <c r="NWI51"/>
      <c r="NWJ51"/>
      <c r="NWK51"/>
      <c r="NWL51"/>
      <c r="NWM51"/>
      <c r="NWN51"/>
      <c r="NWO51"/>
      <c r="NWP51"/>
      <c r="NWQ51"/>
      <c r="NWR51"/>
      <c r="NWS51"/>
      <c r="NWT51"/>
      <c r="NWU51"/>
      <c r="NWV51"/>
      <c r="NWW51"/>
      <c r="NWX51"/>
      <c r="NWY51"/>
      <c r="NWZ51"/>
      <c r="NXA51"/>
      <c r="NXB51"/>
      <c r="NXC51"/>
      <c r="NXD51"/>
      <c r="NXE51"/>
      <c r="NXF51"/>
      <c r="NXG51"/>
      <c r="NXH51"/>
      <c r="NXI51"/>
      <c r="NXJ51"/>
      <c r="NXK51"/>
      <c r="NXL51"/>
      <c r="NXM51"/>
      <c r="NXN51"/>
      <c r="NXO51"/>
      <c r="NXP51"/>
      <c r="NXQ51"/>
      <c r="NXR51"/>
      <c r="NXS51"/>
      <c r="NXT51"/>
      <c r="NXU51"/>
      <c r="NXV51"/>
      <c r="NXW51"/>
      <c r="NXX51"/>
      <c r="NXY51"/>
      <c r="NXZ51"/>
      <c r="NYA51"/>
      <c r="NYB51"/>
      <c r="NYC51"/>
      <c r="NYD51"/>
      <c r="NYE51"/>
      <c r="NYF51"/>
      <c r="NYG51"/>
      <c r="NYH51"/>
      <c r="NYI51"/>
      <c r="NYJ51"/>
      <c r="NYK51"/>
      <c r="NYL51"/>
      <c r="NYM51"/>
      <c r="NYN51"/>
      <c r="NYO51"/>
      <c r="NYP51"/>
      <c r="NYQ51"/>
      <c r="NYR51"/>
      <c r="NYS51"/>
      <c r="NYT51"/>
      <c r="NYU51"/>
      <c r="NYV51"/>
      <c r="NYW51"/>
      <c r="NYX51"/>
      <c r="NYY51"/>
      <c r="NYZ51"/>
      <c r="NZA51"/>
      <c r="NZB51"/>
      <c r="NZC51"/>
      <c r="NZD51"/>
      <c r="NZE51"/>
      <c r="NZF51"/>
      <c r="NZG51"/>
      <c r="NZH51"/>
      <c r="NZI51"/>
      <c r="NZJ51"/>
      <c r="NZK51"/>
      <c r="NZL51"/>
      <c r="NZM51"/>
      <c r="NZN51"/>
      <c r="NZO51"/>
      <c r="NZP51"/>
      <c r="NZQ51"/>
      <c r="NZR51"/>
      <c r="NZS51"/>
      <c r="NZT51"/>
      <c r="NZU51"/>
      <c r="NZV51"/>
      <c r="NZW51"/>
      <c r="NZX51"/>
      <c r="NZY51"/>
      <c r="NZZ51"/>
      <c r="OAA51"/>
      <c r="OAB51"/>
      <c r="OAC51"/>
      <c r="OAD51"/>
      <c r="OAE51"/>
      <c r="OAF51"/>
      <c r="OAG51"/>
      <c r="OAH51"/>
      <c r="OAI51"/>
      <c r="OAJ51"/>
      <c r="OAK51"/>
      <c r="OAL51"/>
      <c r="OAM51"/>
      <c r="OAN51"/>
      <c r="OAO51"/>
      <c r="OAP51"/>
      <c r="OAQ51"/>
      <c r="OAR51"/>
      <c r="OAS51"/>
      <c r="OAT51"/>
      <c r="OAU51"/>
      <c r="OAV51"/>
      <c r="OAW51"/>
      <c r="OAX51"/>
      <c r="OAY51"/>
      <c r="OAZ51"/>
      <c r="OBA51"/>
      <c r="OBB51"/>
      <c r="OBC51"/>
      <c r="OBD51"/>
      <c r="OBE51"/>
      <c r="OBF51"/>
      <c r="OBG51"/>
      <c r="OBH51"/>
      <c r="OBI51"/>
      <c r="OBJ51"/>
      <c r="OBK51"/>
      <c r="OBL51"/>
      <c r="OBM51"/>
      <c r="OBN51"/>
      <c r="OBO51"/>
      <c r="OBP51"/>
      <c r="OBQ51"/>
      <c r="OBR51"/>
      <c r="OBS51"/>
      <c r="OBT51"/>
      <c r="OBU51"/>
      <c r="OBV51"/>
      <c r="OBW51"/>
      <c r="OBX51"/>
      <c r="OBY51"/>
      <c r="OBZ51"/>
      <c r="OCA51"/>
      <c r="OCB51"/>
      <c r="OCC51"/>
      <c r="OCD51"/>
      <c r="OCE51"/>
      <c r="OCF51"/>
      <c r="OCG51"/>
      <c r="OCH51"/>
      <c r="OCI51"/>
      <c r="OCJ51"/>
      <c r="OCK51"/>
      <c r="OCL51"/>
      <c r="OCM51"/>
      <c r="OCN51"/>
      <c r="OCO51"/>
      <c r="OCP51"/>
      <c r="OCQ51"/>
      <c r="OCR51"/>
      <c r="OCS51"/>
      <c r="OCT51"/>
      <c r="OCU51"/>
      <c r="OCV51"/>
      <c r="OCW51"/>
      <c r="OCX51"/>
      <c r="OCY51"/>
      <c r="OCZ51"/>
      <c r="ODA51"/>
      <c r="ODB51"/>
      <c r="ODC51"/>
      <c r="ODD51"/>
      <c r="ODE51"/>
      <c r="ODF51"/>
      <c r="ODG51"/>
      <c r="ODH51"/>
      <c r="ODI51"/>
      <c r="ODJ51"/>
      <c r="ODK51"/>
      <c r="ODL51"/>
      <c r="ODM51"/>
      <c r="ODN51"/>
      <c r="ODO51"/>
      <c r="ODP51"/>
      <c r="ODQ51"/>
      <c r="ODR51"/>
      <c r="ODS51"/>
      <c r="ODT51"/>
      <c r="ODU51"/>
      <c r="ODV51"/>
      <c r="ODW51"/>
      <c r="ODX51"/>
      <c r="ODY51"/>
      <c r="ODZ51"/>
      <c r="OEA51"/>
      <c r="OEB51"/>
      <c r="OEC51"/>
      <c r="OED51"/>
      <c r="OEE51"/>
      <c r="OEF51"/>
      <c r="OEG51"/>
      <c r="OEH51"/>
      <c r="OEI51"/>
      <c r="OEJ51"/>
      <c r="OEK51"/>
      <c r="OEL51"/>
      <c r="OEM51"/>
      <c r="OEN51"/>
      <c r="OEO51"/>
      <c r="OEP51"/>
      <c r="OEQ51"/>
      <c r="OER51"/>
      <c r="OES51"/>
      <c r="OET51"/>
      <c r="OEU51"/>
      <c r="OEV51"/>
      <c r="OEW51"/>
      <c r="OEX51"/>
      <c r="OEY51"/>
      <c r="OEZ51"/>
      <c r="OFA51"/>
      <c r="OFB51"/>
      <c r="OFC51"/>
      <c r="OFD51"/>
      <c r="OFE51"/>
      <c r="OFF51"/>
      <c r="OFG51"/>
      <c r="OFH51"/>
      <c r="OFI51"/>
      <c r="OFJ51"/>
      <c r="OFK51"/>
      <c r="OFL51"/>
      <c r="OFM51"/>
      <c r="OFN51"/>
      <c r="OFO51"/>
      <c r="OFP51"/>
      <c r="OFQ51"/>
      <c r="OFR51"/>
      <c r="OFS51"/>
      <c r="OFT51"/>
      <c r="OFU51"/>
      <c r="OFV51"/>
      <c r="OFW51"/>
      <c r="OFX51"/>
      <c r="OFY51"/>
      <c r="OFZ51"/>
      <c r="OGA51"/>
      <c r="OGB51"/>
      <c r="OGC51"/>
      <c r="OGD51"/>
      <c r="OGE51"/>
      <c r="OGF51"/>
      <c r="OGG51"/>
      <c r="OGH51"/>
      <c r="OGI51"/>
      <c r="OGJ51"/>
      <c r="OGK51"/>
      <c r="OGL51"/>
      <c r="OGM51"/>
      <c r="OGN51"/>
      <c r="OGO51"/>
      <c r="OGP51"/>
      <c r="OGQ51"/>
      <c r="OGR51"/>
      <c r="OGS51"/>
      <c r="OGT51"/>
      <c r="OGU51"/>
      <c r="OGV51"/>
      <c r="OGW51"/>
      <c r="OGX51"/>
      <c r="OGY51"/>
      <c r="OGZ51"/>
      <c r="OHA51"/>
      <c r="OHB51"/>
      <c r="OHC51"/>
      <c r="OHD51"/>
      <c r="OHE51"/>
      <c r="OHF51"/>
      <c r="OHG51"/>
      <c r="OHH51"/>
      <c r="OHI51"/>
      <c r="OHJ51"/>
      <c r="OHK51"/>
      <c r="OHL51"/>
      <c r="OHM51"/>
      <c r="OHN51"/>
      <c r="OHO51"/>
      <c r="OHP51"/>
      <c r="OHQ51"/>
      <c r="OHR51"/>
      <c r="OHS51"/>
      <c r="OHT51"/>
      <c r="OHU51"/>
      <c r="OHV51"/>
      <c r="OHW51"/>
      <c r="OHX51"/>
      <c r="OHY51"/>
      <c r="OHZ51"/>
      <c r="OIA51"/>
      <c r="OIB51"/>
      <c r="OIC51"/>
      <c r="OID51"/>
      <c r="OIE51"/>
      <c r="OIF51"/>
      <c r="OIG51"/>
      <c r="OIH51"/>
      <c r="OII51"/>
      <c r="OIJ51"/>
      <c r="OIK51"/>
      <c r="OIL51"/>
      <c r="OIM51"/>
      <c r="OIN51"/>
      <c r="OIO51"/>
      <c r="OIP51"/>
      <c r="OIQ51"/>
      <c r="OIR51"/>
      <c r="OIS51"/>
      <c r="OIT51"/>
      <c r="OIU51"/>
      <c r="OIV51"/>
      <c r="OIW51"/>
      <c r="OIX51"/>
      <c r="OIY51"/>
      <c r="OIZ51"/>
      <c r="OJA51"/>
      <c r="OJB51"/>
      <c r="OJC51"/>
      <c r="OJD51"/>
      <c r="OJE51"/>
      <c r="OJF51"/>
      <c r="OJG51"/>
      <c r="OJH51"/>
      <c r="OJI51"/>
      <c r="OJJ51"/>
      <c r="OJK51"/>
      <c r="OJL51"/>
      <c r="OJM51"/>
      <c r="OJN51"/>
      <c r="OJO51"/>
      <c r="OJP51"/>
      <c r="OJQ51"/>
      <c r="OJR51"/>
      <c r="OJS51"/>
      <c r="OJT51"/>
      <c r="OJU51"/>
      <c r="OJV51"/>
      <c r="OJW51"/>
      <c r="OJX51"/>
      <c r="OJY51"/>
      <c r="OJZ51"/>
      <c r="OKA51"/>
      <c r="OKB51"/>
      <c r="OKC51"/>
      <c r="OKD51"/>
      <c r="OKE51"/>
      <c r="OKF51"/>
      <c r="OKG51"/>
      <c r="OKH51"/>
      <c r="OKI51"/>
      <c r="OKJ51"/>
      <c r="OKK51"/>
      <c r="OKL51"/>
      <c r="OKM51"/>
      <c r="OKN51"/>
      <c r="OKO51"/>
      <c r="OKP51"/>
      <c r="OKQ51"/>
      <c r="OKR51"/>
      <c r="OKS51"/>
      <c r="OKT51"/>
      <c r="OKU51"/>
      <c r="OKV51"/>
      <c r="OKW51"/>
      <c r="OKX51"/>
      <c r="OKY51"/>
      <c r="OKZ51"/>
      <c r="OLA51"/>
      <c r="OLB51"/>
      <c r="OLC51"/>
      <c r="OLD51"/>
      <c r="OLE51"/>
      <c r="OLF51"/>
      <c r="OLG51"/>
      <c r="OLH51"/>
      <c r="OLI51"/>
      <c r="OLJ51"/>
      <c r="OLK51"/>
      <c r="OLL51"/>
      <c r="OLM51"/>
      <c r="OLN51"/>
      <c r="OLO51"/>
      <c r="OLP51"/>
      <c r="OLQ51"/>
      <c r="OLR51"/>
      <c r="OLS51"/>
      <c r="OLT51"/>
      <c r="OLU51"/>
      <c r="OLV51"/>
      <c r="OLW51"/>
      <c r="OLX51"/>
      <c r="OLY51"/>
      <c r="OLZ51"/>
      <c r="OMA51"/>
      <c r="OMB51"/>
      <c r="OMC51"/>
      <c r="OMD51"/>
      <c r="OME51"/>
      <c r="OMF51"/>
      <c r="OMG51"/>
      <c r="OMH51"/>
      <c r="OMI51"/>
      <c r="OMJ51"/>
      <c r="OMK51"/>
      <c r="OML51"/>
      <c r="OMM51"/>
      <c r="OMN51"/>
      <c r="OMO51"/>
      <c r="OMP51"/>
      <c r="OMQ51"/>
      <c r="OMR51"/>
      <c r="OMS51"/>
      <c r="OMT51"/>
      <c r="OMU51"/>
      <c r="OMV51"/>
      <c r="OMW51"/>
      <c r="OMX51"/>
      <c r="OMY51"/>
      <c r="OMZ51"/>
      <c r="ONA51"/>
      <c r="ONB51"/>
      <c r="ONC51"/>
      <c r="OND51"/>
      <c r="ONE51"/>
      <c r="ONF51"/>
      <c r="ONG51"/>
      <c r="ONH51"/>
      <c r="ONI51"/>
      <c r="ONJ51"/>
      <c r="ONK51"/>
      <c r="ONL51"/>
      <c r="ONM51"/>
      <c r="ONN51"/>
      <c r="ONO51"/>
      <c r="ONP51"/>
      <c r="ONQ51"/>
      <c r="ONR51"/>
      <c r="ONS51"/>
      <c r="ONT51"/>
      <c r="ONU51"/>
      <c r="ONV51"/>
      <c r="ONW51"/>
      <c r="ONX51"/>
      <c r="ONY51"/>
      <c r="ONZ51"/>
      <c r="OOA51"/>
      <c r="OOB51"/>
      <c r="OOC51"/>
      <c r="OOD51"/>
      <c r="OOE51"/>
      <c r="OOF51"/>
      <c r="OOG51"/>
      <c r="OOH51"/>
      <c r="OOI51"/>
      <c r="OOJ51"/>
      <c r="OOK51"/>
      <c r="OOL51"/>
      <c r="OOM51"/>
      <c r="OON51"/>
      <c r="OOO51"/>
      <c r="OOP51"/>
      <c r="OOQ51"/>
      <c r="OOR51"/>
      <c r="OOS51"/>
      <c r="OOT51"/>
      <c r="OOU51"/>
      <c r="OOV51"/>
      <c r="OOW51"/>
      <c r="OOX51"/>
      <c r="OOY51"/>
      <c r="OOZ51"/>
      <c r="OPA51"/>
      <c r="OPB51"/>
      <c r="OPC51"/>
      <c r="OPD51"/>
      <c r="OPE51"/>
      <c r="OPF51"/>
      <c r="OPG51"/>
      <c r="OPH51"/>
      <c r="OPI51"/>
      <c r="OPJ51"/>
      <c r="OPK51"/>
      <c r="OPL51"/>
      <c r="OPM51"/>
      <c r="OPN51"/>
      <c r="OPO51"/>
      <c r="OPP51"/>
      <c r="OPQ51"/>
      <c r="OPR51"/>
      <c r="OPS51"/>
      <c r="OPT51"/>
      <c r="OPU51"/>
      <c r="OPV51"/>
      <c r="OPW51"/>
      <c r="OPX51"/>
      <c r="OPY51"/>
      <c r="OPZ51"/>
      <c r="OQA51"/>
      <c r="OQB51"/>
      <c r="OQC51"/>
      <c r="OQD51"/>
      <c r="OQE51"/>
      <c r="OQF51"/>
      <c r="OQG51"/>
      <c r="OQH51"/>
      <c r="OQI51"/>
      <c r="OQJ51"/>
      <c r="OQK51"/>
      <c r="OQL51"/>
      <c r="OQM51"/>
      <c r="OQN51"/>
      <c r="OQO51"/>
      <c r="OQP51"/>
      <c r="OQQ51"/>
      <c r="OQR51"/>
      <c r="OQS51"/>
      <c r="OQT51"/>
      <c r="OQU51"/>
      <c r="OQV51"/>
      <c r="OQW51"/>
      <c r="OQX51"/>
      <c r="OQY51"/>
      <c r="OQZ51"/>
      <c r="ORA51"/>
      <c r="ORB51"/>
      <c r="ORC51"/>
      <c r="ORD51"/>
      <c r="ORE51"/>
      <c r="ORF51"/>
      <c r="ORG51"/>
      <c r="ORH51"/>
      <c r="ORI51"/>
      <c r="ORJ51"/>
      <c r="ORK51"/>
      <c r="ORL51"/>
      <c r="ORM51"/>
      <c r="ORN51"/>
      <c r="ORO51"/>
      <c r="ORP51"/>
      <c r="ORQ51"/>
      <c r="ORR51"/>
      <c r="ORS51"/>
      <c r="ORT51"/>
      <c r="ORU51"/>
      <c r="ORV51"/>
      <c r="ORW51"/>
      <c r="ORX51"/>
      <c r="ORY51"/>
      <c r="ORZ51"/>
      <c r="OSA51"/>
      <c r="OSB51"/>
      <c r="OSC51"/>
      <c r="OSD51"/>
      <c r="OSE51"/>
      <c r="OSF51"/>
      <c r="OSG51"/>
      <c r="OSH51"/>
      <c r="OSI51"/>
      <c r="OSJ51"/>
      <c r="OSK51"/>
      <c r="OSL51"/>
      <c r="OSM51"/>
      <c r="OSN51"/>
      <c r="OSO51"/>
      <c r="OSP51"/>
      <c r="OSQ51"/>
      <c r="OSR51"/>
      <c r="OSS51"/>
      <c r="OST51"/>
      <c r="OSU51"/>
      <c r="OSV51"/>
      <c r="OSW51"/>
      <c r="OSX51"/>
      <c r="OSY51"/>
      <c r="OSZ51"/>
      <c r="OTA51"/>
      <c r="OTB51"/>
      <c r="OTC51"/>
      <c r="OTD51"/>
      <c r="OTE51"/>
      <c r="OTF51"/>
      <c r="OTG51"/>
      <c r="OTH51"/>
      <c r="OTI51"/>
      <c r="OTJ51"/>
      <c r="OTK51"/>
      <c r="OTL51"/>
      <c r="OTM51"/>
      <c r="OTN51"/>
      <c r="OTO51"/>
      <c r="OTP51"/>
      <c r="OTQ51"/>
      <c r="OTR51"/>
      <c r="OTS51"/>
      <c r="OTT51"/>
      <c r="OTU51"/>
      <c r="OTV51"/>
      <c r="OTW51"/>
      <c r="OTX51"/>
      <c r="OTY51"/>
      <c r="OTZ51"/>
      <c r="OUA51"/>
      <c r="OUB51"/>
      <c r="OUC51"/>
      <c r="OUD51"/>
      <c r="OUE51"/>
      <c r="OUF51"/>
      <c r="OUG51"/>
      <c r="OUH51"/>
      <c r="OUI51"/>
      <c r="OUJ51"/>
      <c r="OUK51"/>
      <c r="OUL51"/>
      <c r="OUM51"/>
      <c r="OUN51"/>
      <c r="OUO51"/>
      <c r="OUP51"/>
      <c r="OUQ51"/>
      <c r="OUR51"/>
      <c r="OUS51"/>
      <c r="OUT51"/>
      <c r="OUU51"/>
      <c r="OUV51"/>
      <c r="OUW51"/>
      <c r="OUX51"/>
      <c r="OUY51"/>
      <c r="OUZ51"/>
      <c r="OVA51"/>
      <c r="OVB51"/>
      <c r="OVC51"/>
      <c r="OVD51"/>
      <c r="OVE51"/>
      <c r="OVF51"/>
      <c r="OVG51"/>
      <c r="OVH51"/>
      <c r="OVI51"/>
      <c r="OVJ51"/>
      <c r="OVK51"/>
      <c r="OVL51"/>
      <c r="OVM51"/>
      <c r="OVN51"/>
      <c r="OVO51"/>
      <c r="OVP51"/>
      <c r="OVQ51"/>
      <c r="OVR51"/>
      <c r="OVS51"/>
      <c r="OVT51"/>
      <c r="OVU51"/>
      <c r="OVV51"/>
      <c r="OVW51"/>
      <c r="OVX51"/>
      <c r="OVY51"/>
      <c r="OVZ51"/>
      <c r="OWA51"/>
      <c r="OWB51"/>
      <c r="OWC51"/>
      <c r="OWD51"/>
      <c r="OWE51"/>
      <c r="OWF51"/>
      <c r="OWG51"/>
      <c r="OWH51"/>
      <c r="OWI51"/>
      <c r="OWJ51"/>
      <c r="OWK51"/>
      <c r="OWL51"/>
      <c r="OWM51"/>
      <c r="OWN51"/>
      <c r="OWO51"/>
      <c r="OWP51"/>
      <c r="OWQ51"/>
      <c r="OWR51"/>
      <c r="OWS51"/>
      <c r="OWT51"/>
      <c r="OWU51"/>
      <c r="OWV51"/>
      <c r="OWW51"/>
      <c r="OWX51"/>
      <c r="OWY51"/>
      <c r="OWZ51"/>
      <c r="OXA51"/>
      <c r="OXB51"/>
      <c r="OXC51"/>
      <c r="OXD51"/>
      <c r="OXE51"/>
      <c r="OXF51"/>
      <c r="OXG51"/>
      <c r="OXH51"/>
      <c r="OXI51"/>
      <c r="OXJ51"/>
      <c r="OXK51"/>
      <c r="OXL51"/>
      <c r="OXM51"/>
      <c r="OXN51"/>
      <c r="OXO51"/>
      <c r="OXP51"/>
      <c r="OXQ51"/>
      <c r="OXR51"/>
      <c r="OXS51"/>
      <c r="OXT51"/>
      <c r="OXU51"/>
      <c r="OXV51"/>
      <c r="OXW51"/>
      <c r="OXX51"/>
      <c r="OXY51"/>
      <c r="OXZ51"/>
      <c r="OYA51"/>
      <c r="OYB51"/>
      <c r="OYC51"/>
      <c r="OYD51"/>
      <c r="OYE51"/>
      <c r="OYF51"/>
      <c r="OYG51"/>
      <c r="OYH51"/>
      <c r="OYI51"/>
      <c r="OYJ51"/>
      <c r="OYK51"/>
      <c r="OYL51"/>
      <c r="OYM51"/>
      <c r="OYN51"/>
      <c r="OYO51"/>
      <c r="OYP51"/>
      <c r="OYQ51"/>
      <c r="OYR51"/>
      <c r="OYS51"/>
      <c r="OYT51"/>
      <c r="OYU51"/>
      <c r="OYV51"/>
      <c r="OYW51"/>
      <c r="OYX51"/>
      <c r="OYY51"/>
      <c r="OYZ51"/>
      <c r="OZA51"/>
      <c r="OZB51"/>
      <c r="OZC51"/>
      <c r="OZD51"/>
      <c r="OZE51"/>
      <c r="OZF51"/>
      <c r="OZG51"/>
      <c r="OZH51"/>
      <c r="OZI51"/>
      <c r="OZJ51"/>
      <c r="OZK51"/>
      <c r="OZL51"/>
      <c r="OZM51"/>
      <c r="OZN51"/>
      <c r="OZO51"/>
      <c r="OZP51"/>
      <c r="OZQ51"/>
      <c r="OZR51"/>
      <c r="OZS51"/>
      <c r="OZT51"/>
      <c r="OZU51"/>
      <c r="OZV51"/>
      <c r="OZW51"/>
      <c r="OZX51"/>
      <c r="OZY51"/>
      <c r="OZZ51"/>
      <c r="PAA51"/>
      <c r="PAB51"/>
      <c r="PAC51"/>
      <c r="PAD51"/>
      <c r="PAE51"/>
      <c r="PAF51"/>
      <c r="PAG51"/>
      <c r="PAH51"/>
      <c r="PAI51"/>
      <c r="PAJ51"/>
      <c r="PAK51"/>
      <c r="PAL51"/>
      <c r="PAM51"/>
      <c r="PAN51"/>
      <c r="PAO51"/>
      <c r="PAP51"/>
      <c r="PAQ51"/>
      <c r="PAR51"/>
      <c r="PAS51"/>
      <c r="PAT51"/>
      <c r="PAU51"/>
      <c r="PAV51"/>
      <c r="PAW51"/>
      <c r="PAX51"/>
      <c r="PAY51"/>
      <c r="PAZ51"/>
      <c r="PBA51"/>
      <c r="PBB51"/>
      <c r="PBC51"/>
      <c r="PBD51"/>
      <c r="PBE51"/>
      <c r="PBF51"/>
      <c r="PBG51"/>
      <c r="PBH51"/>
      <c r="PBI51"/>
      <c r="PBJ51"/>
      <c r="PBK51"/>
      <c r="PBL51"/>
      <c r="PBM51"/>
      <c r="PBN51"/>
      <c r="PBO51"/>
      <c r="PBP51"/>
      <c r="PBQ51"/>
      <c r="PBR51"/>
      <c r="PBS51"/>
      <c r="PBT51"/>
      <c r="PBU51"/>
      <c r="PBV51"/>
      <c r="PBW51"/>
      <c r="PBX51"/>
      <c r="PBY51"/>
      <c r="PBZ51"/>
      <c r="PCA51"/>
      <c r="PCB51"/>
      <c r="PCC51"/>
      <c r="PCD51"/>
      <c r="PCE51"/>
      <c r="PCF51"/>
      <c r="PCG51"/>
      <c r="PCH51"/>
      <c r="PCI51"/>
      <c r="PCJ51"/>
      <c r="PCK51"/>
      <c r="PCL51"/>
      <c r="PCM51"/>
      <c r="PCN51"/>
      <c r="PCO51"/>
      <c r="PCP51"/>
      <c r="PCQ51"/>
      <c r="PCR51"/>
      <c r="PCS51"/>
      <c r="PCT51"/>
      <c r="PCU51"/>
      <c r="PCV51"/>
      <c r="PCW51"/>
      <c r="PCX51"/>
      <c r="PCY51"/>
      <c r="PCZ51"/>
      <c r="PDA51"/>
      <c r="PDB51"/>
      <c r="PDC51"/>
      <c r="PDD51"/>
      <c r="PDE51"/>
      <c r="PDF51"/>
      <c r="PDG51"/>
      <c r="PDH51"/>
      <c r="PDI51"/>
      <c r="PDJ51"/>
      <c r="PDK51"/>
      <c r="PDL51"/>
      <c r="PDM51"/>
      <c r="PDN51"/>
      <c r="PDO51"/>
      <c r="PDP51"/>
      <c r="PDQ51"/>
      <c r="PDR51"/>
      <c r="PDS51"/>
      <c r="PDT51"/>
      <c r="PDU51"/>
      <c r="PDV51"/>
      <c r="PDW51"/>
      <c r="PDX51"/>
      <c r="PDY51"/>
      <c r="PDZ51"/>
      <c r="PEA51"/>
      <c r="PEB51"/>
      <c r="PEC51"/>
      <c r="PED51"/>
      <c r="PEE51"/>
      <c r="PEF51"/>
      <c r="PEG51"/>
      <c r="PEH51"/>
      <c r="PEI51"/>
      <c r="PEJ51"/>
      <c r="PEK51"/>
      <c r="PEL51"/>
      <c r="PEM51"/>
      <c r="PEN51"/>
      <c r="PEO51"/>
      <c r="PEP51"/>
      <c r="PEQ51"/>
      <c r="PER51"/>
      <c r="PES51"/>
      <c r="PET51"/>
      <c r="PEU51"/>
      <c r="PEV51"/>
      <c r="PEW51"/>
      <c r="PEX51"/>
      <c r="PEY51"/>
      <c r="PEZ51"/>
      <c r="PFA51"/>
      <c r="PFB51"/>
      <c r="PFC51"/>
      <c r="PFD51"/>
      <c r="PFE51"/>
      <c r="PFF51"/>
      <c r="PFG51"/>
      <c r="PFH51"/>
      <c r="PFI51"/>
      <c r="PFJ51"/>
      <c r="PFK51"/>
      <c r="PFL51"/>
      <c r="PFM51"/>
      <c r="PFN51"/>
      <c r="PFO51"/>
      <c r="PFP51"/>
      <c r="PFQ51"/>
      <c r="PFR51"/>
      <c r="PFS51"/>
      <c r="PFT51"/>
      <c r="PFU51"/>
      <c r="PFV51"/>
      <c r="PFW51"/>
      <c r="PFX51"/>
      <c r="PFY51"/>
      <c r="PFZ51"/>
      <c r="PGA51"/>
      <c r="PGB51"/>
      <c r="PGC51"/>
      <c r="PGD51"/>
      <c r="PGE51"/>
      <c r="PGF51"/>
      <c r="PGG51"/>
      <c r="PGH51"/>
      <c r="PGI51"/>
      <c r="PGJ51"/>
      <c r="PGK51"/>
      <c r="PGL51"/>
      <c r="PGM51"/>
      <c r="PGN51"/>
      <c r="PGO51"/>
      <c r="PGP51"/>
      <c r="PGQ51"/>
      <c r="PGR51"/>
      <c r="PGS51"/>
      <c r="PGT51"/>
      <c r="PGU51"/>
      <c r="PGV51"/>
      <c r="PGW51"/>
      <c r="PGX51"/>
      <c r="PGY51"/>
      <c r="PGZ51"/>
      <c r="PHA51"/>
      <c r="PHB51"/>
      <c r="PHC51"/>
      <c r="PHD51"/>
      <c r="PHE51"/>
      <c r="PHF51"/>
      <c r="PHG51"/>
      <c r="PHH51"/>
      <c r="PHI51"/>
      <c r="PHJ51"/>
      <c r="PHK51"/>
      <c r="PHL51"/>
      <c r="PHM51"/>
      <c r="PHN51"/>
      <c r="PHO51"/>
      <c r="PHP51"/>
      <c r="PHQ51"/>
      <c r="PHR51"/>
      <c r="PHS51"/>
      <c r="PHT51"/>
      <c r="PHU51"/>
      <c r="PHV51"/>
      <c r="PHW51"/>
      <c r="PHX51"/>
      <c r="PHY51"/>
      <c r="PHZ51"/>
      <c r="PIA51"/>
      <c r="PIB51"/>
      <c r="PIC51"/>
      <c r="PID51"/>
      <c r="PIE51"/>
      <c r="PIF51"/>
      <c r="PIG51"/>
      <c r="PIH51"/>
      <c r="PII51"/>
      <c r="PIJ51"/>
      <c r="PIK51"/>
      <c r="PIL51"/>
      <c r="PIM51"/>
      <c r="PIN51"/>
      <c r="PIO51"/>
      <c r="PIP51"/>
      <c r="PIQ51"/>
      <c r="PIR51"/>
      <c r="PIS51"/>
      <c r="PIT51"/>
      <c r="PIU51"/>
      <c r="PIV51"/>
      <c r="PIW51"/>
      <c r="PIX51"/>
      <c r="PIY51"/>
      <c r="PIZ51"/>
      <c r="PJA51"/>
      <c r="PJB51"/>
      <c r="PJC51"/>
      <c r="PJD51"/>
      <c r="PJE51"/>
      <c r="PJF51"/>
      <c r="PJG51"/>
      <c r="PJH51"/>
      <c r="PJI51"/>
      <c r="PJJ51"/>
      <c r="PJK51"/>
      <c r="PJL51"/>
      <c r="PJM51"/>
      <c r="PJN51"/>
      <c r="PJO51"/>
      <c r="PJP51"/>
      <c r="PJQ51"/>
      <c r="PJR51"/>
      <c r="PJS51"/>
      <c r="PJT51"/>
      <c r="PJU51"/>
      <c r="PJV51"/>
      <c r="PJW51"/>
      <c r="PJX51"/>
      <c r="PJY51"/>
      <c r="PJZ51"/>
      <c r="PKA51"/>
      <c r="PKB51"/>
      <c r="PKC51"/>
      <c r="PKD51"/>
      <c r="PKE51"/>
      <c r="PKF51"/>
      <c r="PKG51"/>
      <c r="PKH51"/>
      <c r="PKI51"/>
      <c r="PKJ51"/>
      <c r="PKK51"/>
      <c r="PKL51"/>
      <c r="PKM51"/>
      <c r="PKN51"/>
      <c r="PKO51"/>
      <c r="PKP51"/>
      <c r="PKQ51"/>
      <c r="PKR51"/>
      <c r="PKS51"/>
      <c r="PKT51"/>
      <c r="PKU51"/>
      <c r="PKV51"/>
      <c r="PKW51"/>
      <c r="PKX51"/>
      <c r="PKY51"/>
      <c r="PKZ51"/>
      <c r="PLA51"/>
      <c r="PLB51"/>
      <c r="PLC51"/>
      <c r="PLD51"/>
      <c r="PLE51"/>
      <c r="PLF51"/>
      <c r="PLG51"/>
      <c r="PLH51"/>
      <c r="PLI51"/>
      <c r="PLJ51"/>
      <c r="PLK51"/>
      <c r="PLL51"/>
      <c r="PLM51"/>
      <c r="PLN51"/>
      <c r="PLO51"/>
      <c r="PLP51"/>
      <c r="PLQ51"/>
      <c r="PLR51"/>
      <c r="PLS51"/>
      <c r="PLT51"/>
      <c r="PLU51"/>
      <c r="PLV51"/>
      <c r="PLW51"/>
      <c r="PLX51"/>
      <c r="PLY51"/>
      <c r="PLZ51"/>
      <c r="PMA51"/>
      <c r="PMB51"/>
      <c r="PMC51"/>
      <c r="PMD51"/>
      <c r="PME51"/>
      <c r="PMF51"/>
      <c r="PMG51"/>
      <c r="PMH51"/>
      <c r="PMI51"/>
      <c r="PMJ51"/>
      <c r="PMK51"/>
      <c r="PML51"/>
      <c r="PMM51"/>
      <c r="PMN51"/>
      <c r="PMO51"/>
      <c r="PMP51"/>
      <c r="PMQ51"/>
      <c r="PMR51"/>
      <c r="PMS51"/>
      <c r="PMT51"/>
      <c r="PMU51"/>
      <c r="PMV51"/>
      <c r="PMW51"/>
      <c r="PMX51"/>
      <c r="PMY51"/>
      <c r="PMZ51"/>
      <c r="PNA51"/>
      <c r="PNB51"/>
      <c r="PNC51"/>
      <c r="PND51"/>
      <c r="PNE51"/>
      <c r="PNF51"/>
      <c r="PNG51"/>
      <c r="PNH51"/>
      <c r="PNI51"/>
      <c r="PNJ51"/>
      <c r="PNK51"/>
      <c r="PNL51"/>
      <c r="PNM51"/>
      <c r="PNN51"/>
      <c r="PNO51"/>
      <c r="PNP51"/>
      <c r="PNQ51"/>
      <c r="PNR51"/>
      <c r="PNS51"/>
      <c r="PNT51"/>
      <c r="PNU51"/>
      <c r="PNV51"/>
      <c r="PNW51"/>
      <c r="PNX51"/>
      <c r="PNY51"/>
      <c r="PNZ51"/>
      <c r="POA51"/>
      <c r="POB51"/>
      <c r="POC51"/>
      <c r="POD51"/>
      <c r="POE51"/>
      <c r="POF51"/>
      <c r="POG51"/>
      <c r="POH51"/>
      <c r="POI51"/>
      <c r="POJ51"/>
      <c r="POK51"/>
      <c r="POL51"/>
      <c r="POM51"/>
      <c r="PON51"/>
      <c r="POO51"/>
      <c r="POP51"/>
      <c r="POQ51"/>
      <c r="POR51"/>
      <c r="POS51"/>
      <c r="POT51"/>
      <c r="POU51"/>
      <c r="POV51"/>
      <c r="POW51"/>
      <c r="POX51"/>
      <c r="POY51"/>
      <c r="POZ51"/>
      <c r="PPA51"/>
      <c r="PPB51"/>
      <c r="PPC51"/>
      <c r="PPD51"/>
      <c r="PPE51"/>
      <c r="PPF51"/>
      <c r="PPG51"/>
      <c r="PPH51"/>
      <c r="PPI51"/>
      <c r="PPJ51"/>
      <c r="PPK51"/>
      <c r="PPL51"/>
      <c r="PPM51"/>
      <c r="PPN51"/>
      <c r="PPO51"/>
      <c r="PPP51"/>
      <c r="PPQ51"/>
      <c r="PPR51"/>
      <c r="PPS51"/>
      <c r="PPT51"/>
      <c r="PPU51"/>
      <c r="PPV51"/>
      <c r="PPW51"/>
      <c r="PPX51"/>
      <c r="PPY51"/>
      <c r="PPZ51"/>
      <c r="PQA51"/>
      <c r="PQB51"/>
      <c r="PQC51"/>
      <c r="PQD51"/>
      <c r="PQE51"/>
      <c r="PQF51"/>
      <c r="PQG51"/>
      <c r="PQH51"/>
      <c r="PQI51"/>
      <c r="PQJ51"/>
      <c r="PQK51"/>
      <c r="PQL51"/>
      <c r="PQM51"/>
      <c r="PQN51"/>
      <c r="PQO51"/>
      <c r="PQP51"/>
      <c r="PQQ51"/>
      <c r="PQR51"/>
      <c r="PQS51"/>
      <c r="PQT51"/>
      <c r="PQU51"/>
      <c r="PQV51"/>
      <c r="PQW51"/>
      <c r="PQX51"/>
      <c r="PQY51"/>
      <c r="PQZ51"/>
      <c r="PRA51"/>
      <c r="PRB51"/>
      <c r="PRC51"/>
      <c r="PRD51"/>
      <c r="PRE51"/>
      <c r="PRF51"/>
      <c r="PRG51"/>
      <c r="PRH51"/>
      <c r="PRI51"/>
      <c r="PRJ51"/>
      <c r="PRK51"/>
      <c r="PRL51"/>
      <c r="PRM51"/>
      <c r="PRN51"/>
      <c r="PRO51"/>
      <c r="PRP51"/>
      <c r="PRQ51"/>
      <c r="PRR51"/>
      <c r="PRS51"/>
      <c r="PRT51"/>
      <c r="PRU51"/>
      <c r="PRV51"/>
      <c r="PRW51"/>
      <c r="PRX51"/>
      <c r="PRY51"/>
      <c r="PRZ51"/>
      <c r="PSA51"/>
      <c r="PSB51"/>
      <c r="PSC51"/>
      <c r="PSD51"/>
      <c r="PSE51"/>
      <c r="PSF51"/>
      <c r="PSG51"/>
      <c r="PSH51"/>
      <c r="PSI51"/>
      <c r="PSJ51"/>
      <c r="PSK51"/>
      <c r="PSL51"/>
      <c r="PSM51"/>
      <c r="PSN51"/>
      <c r="PSO51"/>
      <c r="PSP51"/>
      <c r="PSQ51"/>
      <c r="PSR51"/>
      <c r="PSS51"/>
      <c r="PST51"/>
      <c r="PSU51"/>
      <c r="PSV51"/>
      <c r="PSW51"/>
      <c r="PSX51"/>
      <c r="PSY51"/>
      <c r="PSZ51"/>
      <c r="PTA51"/>
      <c r="PTB51"/>
      <c r="PTC51"/>
      <c r="PTD51"/>
      <c r="PTE51"/>
      <c r="PTF51"/>
      <c r="PTG51"/>
      <c r="PTH51"/>
      <c r="PTI51"/>
      <c r="PTJ51"/>
      <c r="PTK51"/>
      <c r="PTL51"/>
      <c r="PTM51"/>
      <c r="PTN51"/>
      <c r="PTO51"/>
      <c r="PTP51"/>
      <c r="PTQ51"/>
      <c r="PTR51"/>
      <c r="PTS51"/>
      <c r="PTT51"/>
      <c r="PTU51"/>
      <c r="PTV51"/>
      <c r="PTW51"/>
      <c r="PTX51"/>
      <c r="PTY51"/>
      <c r="PTZ51"/>
      <c r="PUA51"/>
      <c r="PUB51"/>
      <c r="PUC51"/>
      <c r="PUD51"/>
      <c r="PUE51"/>
      <c r="PUF51"/>
      <c r="PUG51"/>
      <c r="PUH51"/>
      <c r="PUI51"/>
      <c r="PUJ51"/>
      <c r="PUK51"/>
      <c r="PUL51"/>
      <c r="PUM51"/>
      <c r="PUN51"/>
      <c r="PUO51"/>
      <c r="PUP51"/>
      <c r="PUQ51"/>
      <c r="PUR51"/>
      <c r="PUS51"/>
      <c r="PUT51"/>
      <c r="PUU51"/>
      <c r="PUV51"/>
      <c r="PUW51"/>
      <c r="PUX51"/>
      <c r="PUY51"/>
      <c r="PUZ51"/>
      <c r="PVA51"/>
      <c r="PVB51"/>
      <c r="PVC51"/>
      <c r="PVD51"/>
      <c r="PVE51"/>
      <c r="PVF51"/>
      <c r="PVG51"/>
      <c r="PVH51"/>
      <c r="PVI51"/>
      <c r="PVJ51"/>
      <c r="PVK51"/>
      <c r="PVL51"/>
      <c r="PVM51"/>
      <c r="PVN51"/>
      <c r="PVO51"/>
      <c r="PVP51"/>
      <c r="PVQ51"/>
      <c r="PVR51"/>
      <c r="PVS51"/>
      <c r="PVT51"/>
      <c r="PVU51"/>
      <c r="PVV51"/>
      <c r="PVW51"/>
      <c r="PVX51"/>
      <c r="PVY51"/>
      <c r="PVZ51"/>
      <c r="PWA51"/>
      <c r="PWB51"/>
      <c r="PWC51"/>
      <c r="PWD51"/>
      <c r="PWE51"/>
      <c r="PWF51"/>
      <c r="PWG51"/>
      <c r="PWH51"/>
      <c r="PWI51"/>
      <c r="PWJ51"/>
      <c r="PWK51"/>
      <c r="PWL51"/>
      <c r="PWM51"/>
      <c r="PWN51"/>
      <c r="PWO51"/>
      <c r="PWP51"/>
      <c r="PWQ51"/>
      <c r="PWR51"/>
      <c r="PWS51"/>
      <c r="PWT51"/>
      <c r="PWU51"/>
      <c r="PWV51"/>
      <c r="PWW51"/>
      <c r="PWX51"/>
      <c r="PWY51"/>
      <c r="PWZ51"/>
      <c r="PXA51"/>
      <c r="PXB51"/>
      <c r="PXC51"/>
      <c r="PXD51"/>
      <c r="PXE51"/>
      <c r="PXF51"/>
      <c r="PXG51"/>
      <c r="PXH51"/>
      <c r="PXI51"/>
      <c r="PXJ51"/>
      <c r="PXK51"/>
      <c r="PXL51"/>
      <c r="PXM51"/>
      <c r="PXN51"/>
      <c r="PXO51"/>
      <c r="PXP51"/>
      <c r="PXQ51"/>
      <c r="PXR51"/>
      <c r="PXS51"/>
      <c r="PXT51"/>
      <c r="PXU51"/>
      <c r="PXV51"/>
      <c r="PXW51"/>
      <c r="PXX51"/>
      <c r="PXY51"/>
      <c r="PXZ51"/>
      <c r="PYA51"/>
      <c r="PYB51"/>
      <c r="PYC51"/>
      <c r="PYD51"/>
      <c r="PYE51"/>
      <c r="PYF51"/>
      <c r="PYG51"/>
      <c r="PYH51"/>
      <c r="PYI51"/>
      <c r="PYJ51"/>
      <c r="PYK51"/>
      <c r="PYL51"/>
      <c r="PYM51"/>
      <c r="PYN51"/>
      <c r="PYO51"/>
      <c r="PYP51"/>
      <c r="PYQ51"/>
      <c r="PYR51"/>
      <c r="PYS51"/>
      <c r="PYT51"/>
      <c r="PYU51"/>
      <c r="PYV51"/>
      <c r="PYW51"/>
      <c r="PYX51"/>
      <c r="PYY51"/>
      <c r="PYZ51"/>
      <c r="PZA51"/>
      <c r="PZB51"/>
      <c r="PZC51"/>
      <c r="PZD51"/>
      <c r="PZE51"/>
      <c r="PZF51"/>
      <c r="PZG51"/>
      <c r="PZH51"/>
      <c r="PZI51"/>
      <c r="PZJ51"/>
      <c r="PZK51"/>
      <c r="PZL51"/>
      <c r="PZM51"/>
      <c r="PZN51"/>
      <c r="PZO51"/>
      <c r="PZP51"/>
      <c r="PZQ51"/>
      <c r="PZR51"/>
      <c r="PZS51"/>
      <c r="PZT51"/>
      <c r="PZU51"/>
      <c r="PZV51"/>
      <c r="PZW51"/>
      <c r="PZX51"/>
      <c r="PZY51"/>
      <c r="PZZ51"/>
      <c r="QAA51"/>
      <c r="QAB51"/>
      <c r="QAC51"/>
      <c r="QAD51"/>
      <c r="QAE51"/>
      <c r="QAF51"/>
      <c r="QAG51"/>
      <c r="QAH51"/>
      <c r="QAI51"/>
      <c r="QAJ51"/>
      <c r="QAK51"/>
      <c r="QAL51"/>
      <c r="QAM51"/>
      <c r="QAN51"/>
      <c r="QAO51"/>
      <c r="QAP51"/>
      <c r="QAQ51"/>
      <c r="QAR51"/>
      <c r="QAS51"/>
      <c r="QAT51"/>
      <c r="QAU51"/>
      <c r="QAV51"/>
      <c r="QAW51"/>
      <c r="QAX51"/>
      <c r="QAY51"/>
      <c r="QAZ51"/>
      <c r="QBA51"/>
      <c r="QBB51"/>
      <c r="QBC51"/>
      <c r="QBD51"/>
      <c r="QBE51"/>
      <c r="QBF51"/>
      <c r="QBG51"/>
      <c r="QBH51"/>
      <c r="QBI51"/>
      <c r="QBJ51"/>
      <c r="QBK51"/>
      <c r="QBL51"/>
      <c r="QBM51"/>
      <c r="QBN51"/>
      <c r="QBO51"/>
      <c r="QBP51"/>
      <c r="QBQ51"/>
      <c r="QBR51"/>
      <c r="QBS51"/>
      <c r="QBT51"/>
      <c r="QBU51"/>
      <c r="QBV51"/>
      <c r="QBW51"/>
      <c r="QBX51"/>
      <c r="QBY51"/>
      <c r="QBZ51"/>
      <c r="QCA51"/>
      <c r="QCB51"/>
      <c r="QCC51"/>
      <c r="QCD51"/>
      <c r="QCE51"/>
      <c r="QCF51"/>
      <c r="QCG51"/>
      <c r="QCH51"/>
      <c r="QCI51"/>
      <c r="QCJ51"/>
      <c r="QCK51"/>
      <c r="QCL51"/>
      <c r="QCM51"/>
      <c r="QCN51"/>
      <c r="QCO51"/>
      <c r="QCP51"/>
      <c r="QCQ51"/>
      <c r="QCR51"/>
      <c r="QCS51"/>
      <c r="QCT51"/>
      <c r="QCU51"/>
      <c r="QCV51"/>
      <c r="QCW51"/>
      <c r="QCX51"/>
      <c r="QCY51"/>
      <c r="QCZ51"/>
      <c r="QDA51"/>
      <c r="QDB51"/>
      <c r="QDC51"/>
      <c r="QDD51"/>
      <c r="QDE51"/>
      <c r="QDF51"/>
      <c r="QDG51"/>
      <c r="QDH51"/>
      <c r="QDI51"/>
      <c r="QDJ51"/>
      <c r="QDK51"/>
      <c r="QDL51"/>
      <c r="QDM51"/>
      <c r="QDN51"/>
      <c r="QDO51"/>
      <c r="QDP51"/>
      <c r="QDQ51"/>
      <c r="QDR51"/>
      <c r="QDS51"/>
      <c r="QDT51"/>
      <c r="QDU51"/>
      <c r="QDV51"/>
      <c r="QDW51"/>
      <c r="QDX51"/>
      <c r="QDY51"/>
      <c r="QDZ51"/>
      <c r="QEA51"/>
      <c r="QEB51"/>
      <c r="QEC51"/>
      <c r="QED51"/>
      <c r="QEE51"/>
      <c r="QEF51"/>
      <c r="QEG51"/>
      <c r="QEH51"/>
      <c r="QEI51"/>
      <c r="QEJ51"/>
      <c r="QEK51"/>
      <c r="QEL51"/>
      <c r="QEM51"/>
      <c r="QEN51"/>
      <c r="QEO51"/>
      <c r="QEP51"/>
      <c r="QEQ51"/>
      <c r="QER51"/>
      <c r="QES51"/>
      <c r="QET51"/>
      <c r="QEU51"/>
      <c r="QEV51"/>
      <c r="QEW51"/>
      <c r="QEX51"/>
      <c r="QEY51"/>
      <c r="QEZ51"/>
      <c r="QFA51"/>
      <c r="QFB51"/>
      <c r="QFC51"/>
      <c r="QFD51"/>
      <c r="QFE51"/>
      <c r="QFF51"/>
      <c r="QFG51"/>
      <c r="QFH51"/>
      <c r="QFI51"/>
      <c r="QFJ51"/>
      <c r="QFK51"/>
      <c r="QFL51"/>
      <c r="QFM51"/>
      <c r="QFN51"/>
      <c r="QFO51"/>
      <c r="QFP51"/>
      <c r="QFQ51"/>
      <c r="QFR51"/>
      <c r="QFS51"/>
      <c r="QFT51"/>
      <c r="QFU51"/>
      <c r="QFV51"/>
      <c r="QFW51"/>
      <c r="QFX51"/>
      <c r="QFY51"/>
      <c r="QFZ51"/>
      <c r="QGA51"/>
      <c r="QGB51"/>
      <c r="QGC51"/>
      <c r="QGD51"/>
      <c r="QGE51"/>
      <c r="QGF51"/>
      <c r="QGG51"/>
      <c r="QGH51"/>
      <c r="QGI51"/>
      <c r="QGJ51"/>
      <c r="QGK51"/>
      <c r="QGL51"/>
      <c r="QGM51"/>
      <c r="QGN51"/>
      <c r="QGO51"/>
      <c r="QGP51"/>
      <c r="QGQ51"/>
      <c r="QGR51"/>
      <c r="QGS51"/>
      <c r="QGT51"/>
      <c r="QGU51"/>
      <c r="QGV51"/>
      <c r="QGW51"/>
      <c r="QGX51"/>
      <c r="QGY51"/>
      <c r="QGZ51"/>
      <c r="QHA51"/>
      <c r="QHB51"/>
      <c r="QHC51"/>
      <c r="QHD51"/>
      <c r="QHE51"/>
      <c r="QHF51"/>
      <c r="QHG51"/>
      <c r="QHH51"/>
      <c r="QHI51"/>
      <c r="QHJ51"/>
      <c r="QHK51"/>
      <c r="QHL51"/>
      <c r="QHM51"/>
      <c r="QHN51"/>
      <c r="QHO51"/>
      <c r="QHP51"/>
      <c r="QHQ51"/>
      <c r="QHR51"/>
      <c r="QHS51"/>
      <c r="QHT51"/>
      <c r="QHU51"/>
      <c r="QHV51"/>
      <c r="QHW51"/>
      <c r="QHX51"/>
      <c r="QHY51"/>
      <c r="QHZ51"/>
      <c r="QIA51"/>
      <c r="QIB51"/>
      <c r="QIC51"/>
      <c r="QID51"/>
      <c r="QIE51"/>
      <c r="QIF51"/>
      <c r="QIG51"/>
      <c r="QIH51"/>
      <c r="QII51"/>
      <c r="QIJ51"/>
      <c r="QIK51"/>
      <c r="QIL51"/>
      <c r="QIM51"/>
      <c r="QIN51"/>
      <c r="QIO51"/>
      <c r="QIP51"/>
      <c r="QIQ51"/>
      <c r="QIR51"/>
      <c r="QIS51"/>
      <c r="QIT51"/>
      <c r="QIU51"/>
      <c r="QIV51"/>
      <c r="QIW51"/>
      <c r="QIX51"/>
      <c r="QIY51"/>
      <c r="QIZ51"/>
      <c r="QJA51"/>
      <c r="QJB51"/>
      <c r="QJC51"/>
      <c r="QJD51"/>
      <c r="QJE51"/>
      <c r="QJF51"/>
      <c r="QJG51"/>
      <c r="QJH51"/>
      <c r="QJI51"/>
      <c r="QJJ51"/>
      <c r="QJK51"/>
      <c r="QJL51"/>
      <c r="QJM51"/>
      <c r="QJN51"/>
      <c r="QJO51"/>
      <c r="QJP51"/>
      <c r="QJQ51"/>
      <c r="QJR51"/>
      <c r="QJS51"/>
      <c r="QJT51"/>
      <c r="QJU51"/>
      <c r="QJV51"/>
      <c r="QJW51"/>
      <c r="QJX51"/>
      <c r="QJY51"/>
      <c r="QJZ51"/>
      <c r="QKA51"/>
      <c r="QKB51"/>
      <c r="QKC51"/>
      <c r="QKD51"/>
      <c r="QKE51"/>
      <c r="QKF51"/>
      <c r="QKG51"/>
      <c r="QKH51"/>
      <c r="QKI51"/>
      <c r="QKJ51"/>
      <c r="QKK51"/>
      <c r="QKL51"/>
      <c r="QKM51"/>
      <c r="QKN51"/>
      <c r="QKO51"/>
      <c r="QKP51"/>
      <c r="QKQ51"/>
      <c r="QKR51"/>
      <c r="QKS51"/>
      <c r="QKT51"/>
      <c r="QKU51"/>
      <c r="QKV51"/>
      <c r="QKW51"/>
      <c r="QKX51"/>
      <c r="QKY51"/>
      <c r="QKZ51"/>
      <c r="QLA51"/>
      <c r="QLB51"/>
      <c r="QLC51"/>
      <c r="QLD51"/>
      <c r="QLE51"/>
      <c r="QLF51"/>
      <c r="QLG51"/>
      <c r="QLH51"/>
      <c r="QLI51"/>
      <c r="QLJ51"/>
      <c r="QLK51"/>
      <c r="QLL51"/>
      <c r="QLM51"/>
      <c r="QLN51"/>
      <c r="QLO51"/>
      <c r="QLP51"/>
      <c r="QLQ51"/>
      <c r="QLR51"/>
      <c r="QLS51"/>
      <c r="QLT51"/>
      <c r="QLU51"/>
      <c r="QLV51"/>
      <c r="QLW51"/>
      <c r="QLX51"/>
      <c r="QLY51"/>
      <c r="QLZ51"/>
      <c r="QMA51"/>
      <c r="QMB51"/>
      <c r="QMC51"/>
      <c r="QMD51"/>
      <c r="QME51"/>
      <c r="QMF51"/>
      <c r="QMG51"/>
      <c r="QMH51"/>
      <c r="QMI51"/>
      <c r="QMJ51"/>
      <c r="QMK51"/>
      <c r="QML51"/>
      <c r="QMM51"/>
      <c r="QMN51"/>
      <c r="QMO51"/>
      <c r="QMP51"/>
      <c r="QMQ51"/>
      <c r="QMR51"/>
      <c r="QMS51"/>
      <c r="QMT51"/>
      <c r="QMU51"/>
      <c r="QMV51"/>
      <c r="QMW51"/>
      <c r="QMX51"/>
      <c r="QMY51"/>
      <c r="QMZ51"/>
      <c r="QNA51"/>
      <c r="QNB51"/>
      <c r="QNC51"/>
      <c r="QND51"/>
      <c r="QNE51"/>
      <c r="QNF51"/>
      <c r="QNG51"/>
      <c r="QNH51"/>
      <c r="QNI51"/>
      <c r="QNJ51"/>
      <c r="QNK51"/>
      <c r="QNL51"/>
      <c r="QNM51"/>
      <c r="QNN51"/>
      <c r="QNO51"/>
      <c r="QNP51"/>
      <c r="QNQ51"/>
      <c r="QNR51"/>
      <c r="QNS51"/>
      <c r="QNT51"/>
      <c r="QNU51"/>
      <c r="QNV51"/>
      <c r="QNW51"/>
      <c r="QNX51"/>
      <c r="QNY51"/>
      <c r="QNZ51"/>
      <c r="QOA51"/>
      <c r="QOB51"/>
      <c r="QOC51"/>
      <c r="QOD51"/>
      <c r="QOE51"/>
      <c r="QOF51"/>
      <c r="QOG51"/>
      <c r="QOH51"/>
      <c r="QOI51"/>
      <c r="QOJ51"/>
      <c r="QOK51"/>
      <c r="QOL51"/>
      <c r="QOM51"/>
      <c r="QON51"/>
      <c r="QOO51"/>
      <c r="QOP51"/>
      <c r="QOQ51"/>
      <c r="QOR51"/>
      <c r="QOS51"/>
      <c r="QOT51"/>
      <c r="QOU51"/>
      <c r="QOV51"/>
      <c r="QOW51"/>
      <c r="QOX51"/>
      <c r="QOY51"/>
      <c r="QOZ51"/>
      <c r="QPA51"/>
      <c r="QPB51"/>
      <c r="QPC51"/>
      <c r="QPD51"/>
      <c r="QPE51"/>
      <c r="QPF51"/>
      <c r="QPG51"/>
      <c r="QPH51"/>
      <c r="QPI51"/>
      <c r="QPJ51"/>
      <c r="QPK51"/>
      <c r="QPL51"/>
      <c r="QPM51"/>
      <c r="QPN51"/>
      <c r="QPO51"/>
      <c r="QPP51"/>
      <c r="QPQ51"/>
      <c r="QPR51"/>
      <c r="QPS51"/>
      <c r="QPT51"/>
      <c r="QPU51"/>
      <c r="QPV51"/>
      <c r="QPW51"/>
      <c r="QPX51"/>
      <c r="QPY51"/>
      <c r="QPZ51"/>
      <c r="QQA51"/>
      <c r="QQB51"/>
      <c r="QQC51"/>
      <c r="QQD51"/>
      <c r="QQE51"/>
      <c r="QQF51"/>
      <c r="QQG51"/>
      <c r="QQH51"/>
      <c r="QQI51"/>
      <c r="QQJ51"/>
      <c r="QQK51"/>
      <c r="QQL51"/>
      <c r="QQM51"/>
      <c r="QQN51"/>
      <c r="QQO51"/>
      <c r="QQP51"/>
      <c r="QQQ51"/>
      <c r="QQR51"/>
      <c r="QQS51"/>
      <c r="QQT51"/>
      <c r="QQU51"/>
      <c r="QQV51"/>
      <c r="QQW51"/>
      <c r="QQX51"/>
      <c r="QQY51"/>
      <c r="QQZ51"/>
      <c r="QRA51"/>
      <c r="QRB51"/>
      <c r="QRC51"/>
      <c r="QRD51"/>
      <c r="QRE51"/>
      <c r="QRF51"/>
      <c r="QRG51"/>
      <c r="QRH51"/>
      <c r="QRI51"/>
      <c r="QRJ51"/>
      <c r="QRK51"/>
      <c r="QRL51"/>
      <c r="QRM51"/>
      <c r="QRN51"/>
      <c r="QRO51"/>
      <c r="QRP51"/>
      <c r="QRQ51"/>
      <c r="QRR51"/>
      <c r="QRS51"/>
      <c r="QRT51"/>
      <c r="QRU51"/>
      <c r="QRV51"/>
      <c r="QRW51"/>
      <c r="QRX51"/>
      <c r="QRY51"/>
      <c r="QRZ51"/>
      <c r="QSA51"/>
      <c r="QSB51"/>
      <c r="QSC51"/>
      <c r="QSD51"/>
      <c r="QSE51"/>
      <c r="QSF51"/>
      <c r="QSG51"/>
      <c r="QSH51"/>
      <c r="QSI51"/>
      <c r="QSJ51"/>
      <c r="QSK51"/>
      <c r="QSL51"/>
      <c r="QSM51"/>
      <c r="QSN51"/>
      <c r="QSO51"/>
      <c r="QSP51"/>
      <c r="QSQ51"/>
      <c r="QSR51"/>
      <c r="QSS51"/>
      <c r="QST51"/>
      <c r="QSU51"/>
      <c r="QSV51"/>
      <c r="QSW51"/>
      <c r="QSX51"/>
      <c r="QSY51"/>
      <c r="QSZ51"/>
      <c r="QTA51"/>
      <c r="QTB51"/>
      <c r="QTC51"/>
      <c r="QTD51"/>
      <c r="QTE51"/>
      <c r="QTF51"/>
      <c r="QTG51"/>
      <c r="QTH51"/>
      <c r="QTI51"/>
      <c r="QTJ51"/>
      <c r="QTK51"/>
      <c r="QTL51"/>
      <c r="QTM51"/>
      <c r="QTN51"/>
      <c r="QTO51"/>
      <c r="QTP51"/>
      <c r="QTQ51"/>
      <c r="QTR51"/>
      <c r="QTS51"/>
      <c r="QTT51"/>
      <c r="QTU51"/>
      <c r="QTV51"/>
      <c r="QTW51"/>
      <c r="QTX51"/>
      <c r="QTY51"/>
      <c r="QTZ51"/>
      <c r="QUA51"/>
      <c r="QUB51"/>
      <c r="QUC51"/>
      <c r="QUD51"/>
      <c r="QUE51"/>
      <c r="QUF51"/>
      <c r="QUG51"/>
      <c r="QUH51"/>
      <c r="QUI51"/>
      <c r="QUJ51"/>
      <c r="QUK51"/>
      <c r="QUL51"/>
      <c r="QUM51"/>
      <c r="QUN51"/>
      <c r="QUO51"/>
      <c r="QUP51"/>
      <c r="QUQ51"/>
      <c r="QUR51"/>
      <c r="QUS51"/>
      <c r="QUT51"/>
      <c r="QUU51"/>
      <c r="QUV51"/>
      <c r="QUW51"/>
      <c r="QUX51"/>
      <c r="QUY51"/>
      <c r="QUZ51"/>
      <c r="QVA51"/>
      <c r="QVB51"/>
      <c r="QVC51"/>
      <c r="QVD51"/>
      <c r="QVE51"/>
      <c r="QVF51"/>
      <c r="QVG51"/>
      <c r="QVH51"/>
      <c r="QVI51"/>
      <c r="QVJ51"/>
      <c r="QVK51"/>
      <c r="QVL51"/>
      <c r="QVM51"/>
      <c r="QVN51"/>
      <c r="QVO51"/>
      <c r="QVP51"/>
      <c r="QVQ51"/>
      <c r="QVR51"/>
      <c r="QVS51"/>
      <c r="QVT51"/>
      <c r="QVU51"/>
      <c r="QVV51"/>
      <c r="QVW51"/>
      <c r="QVX51"/>
      <c r="QVY51"/>
      <c r="QVZ51"/>
      <c r="QWA51"/>
      <c r="QWB51"/>
      <c r="QWC51"/>
      <c r="QWD51"/>
      <c r="QWE51"/>
      <c r="QWF51"/>
      <c r="QWG51"/>
      <c r="QWH51"/>
      <c r="QWI51"/>
      <c r="QWJ51"/>
      <c r="QWK51"/>
      <c r="QWL51"/>
      <c r="QWM51"/>
      <c r="QWN51"/>
      <c r="QWO51"/>
      <c r="QWP51"/>
      <c r="QWQ51"/>
      <c r="QWR51"/>
      <c r="QWS51"/>
      <c r="QWT51"/>
      <c r="QWU51"/>
      <c r="QWV51"/>
      <c r="QWW51"/>
      <c r="QWX51"/>
      <c r="QWY51"/>
      <c r="QWZ51"/>
      <c r="QXA51"/>
      <c r="QXB51"/>
      <c r="QXC51"/>
      <c r="QXD51"/>
      <c r="QXE51"/>
      <c r="QXF51"/>
      <c r="QXG51"/>
      <c r="QXH51"/>
      <c r="QXI51"/>
      <c r="QXJ51"/>
      <c r="QXK51"/>
      <c r="QXL51"/>
      <c r="QXM51"/>
      <c r="QXN51"/>
      <c r="QXO51"/>
      <c r="QXP51"/>
      <c r="QXQ51"/>
      <c r="QXR51"/>
      <c r="QXS51"/>
      <c r="QXT51"/>
      <c r="QXU51"/>
      <c r="QXV51"/>
      <c r="QXW51"/>
      <c r="QXX51"/>
      <c r="QXY51"/>
      <c r="QXZ51"/>
      <c r="QYA51"/>
      <c r="QYB51"/>
      <c r="QYC51"/>
      <c r="QYD51"/>
      <c r="QYE51"/>
      <c r="QYF51"/>
      <c r="QYG51"/>
      <c r="QYH51"/>
      <c r="QYI51"/>
      <c r="QYJ51"/>
      <c r="QYK51"/>
      <c r="QYL51"/>
      <c r="QYM51"/>
      <c r="QYN51"/>
      <c r="QYO51"/>
      <c r="QYP51"/>
      <c r="QYQ51"/>
      <c r="QYR51"/>
      <c r="QYS51"/>
      <c r="QYT51"/>
      <c r="QYU51"/>
      <c r="QYV51"/>
      <c r="QYW51"/>
      <c r="QYX51"/>
      <c r="QYY51"/>
      <c r="QYZ51"/>
      <c r="QZA51"/>
      <c r="QZB51"/>
      <c r="QZC51"/>
      <c r="QZD51"/>
      <c r="QZE51"/>
      <c r="QZF51"/>
      <c r="QZG51"/>
      <c r="QZH51"/>
      <c r="QZI51"/>
      <c r="QZJ51"/>
      <c r="QZK51"/>
      <c r="QZL51"/>
      <c r="QZM51"/>
      <c r="QZN51"/>
      <c r="QZO51"/>
      <c r="QZP51"/>
      <c r="QZQ51"/>
      <c r="QZR51"/>
      <c r="QZS51"/>
      <c r="QZT51"/>
      <c r="QZU51"/>
      <c r="QZV51"/>
      <c r="QZW51"/>
      <c r="QZX51"/>
      <c r="QZY51"/>
      <c r="QZZ51"/>
      <c r="RAA51"/>
      <c r="RAB51"/>
      <c r="RAC51"/>
      <c r="RAD51"/>
      <c r="RAE51"/>
      <c r="RAF51"/>
      <c r="RAG51"/>
      <c r="RAH51"/>
      <c r="RAI51"/>
      <c r="RAJ51"/>
      <c r="RAK51"/>
      <c r="RAL51"/>
      <c r="RAM51"/>
      <c r="RAN51"/>
      <c r="RAO51"/>
      <c r="RAP51"/>
      <c r="RAQ51"/>
      <c r="RAR51"/>
      <c r="RAS51"/>
      <c r="RAT51"/>
      <c r="RAU51"/>
      <c r="RAV51"/>
      <c r="RAW51"/>
      <c r="RAX51"/>
      <c r="RAY51"/>
      <c r="RAZ51"/>
      <c r="RBA51"/>
      <c r="RBB51"/>
      <c r="RBC51"/>
      <c r="RBD51"/>
      <c r="RBE51"/>
      <c r="RBF51"/>
      <c r="RBG51"/>
      <c r="RBH51"/>
      <c r="RBI51"/>
      <c r="RBJ51"/>
      <c r="RBK51"/>
      <c r="RBL51"/>
      <c r="RBM51"/>
      <c r="RBN51"/>
      <c r="RBO51"/>
      <c r="RBP51"/>
      <c r="RBQ51"/>
      <c r="RBR51"/>
      <c r="RBS51"/>
      <c r="RBT51"/>
      <c r="RBU51"/>
      <c r="RBV51"/>
      <c r="RBW51"/>
      <c r="RBX51"/>
      <c r="RBY51"/>
      <c r="RBZ51"/>
      <c r="RCA51"/>
      <c r="RCB51"/>
      <c r="RCC51"/>
      <c r="RCD51"/>
      <c r="RCE51"/>
      <c r="RCF51"/>
      <c r="RCG51"/>
      <c r="RCH51"/>
      <c r="RCI51"/>
      <c r="RCJ51"/>
      <c r="RCK51"/>
      <c r="RCL51"/>
      <c r="RCM51"/>
      <c r="RCN51"/>
      <c r="RCO51"/>
      <c r="RCP51"/>
      <c r="RCQ51"/>
      <c r="RCR51"/>
      <c r="RCS51"/>
      <c r="RCT51"/>
      <c r="RCU51"/>
      <c r="RCV51"/>
      <c r="RCW51"/>
      <c r="RCX51"/>
      <c r="RCY51"/>
      <c r="RCZ51"/>
      <c r="RDA51"/>
      <c r="RDB51"/>
      <c r="RDC51"/>
      <c r="RDD51"/>
      <c r="RDE51"/>
      <c r="RDF51"/>
      <c r="RDG51"/>
      <c r="RDH51"/>
      <c r="RDI51"/>
      <c r="RDJ51"/>
      <c r="RDK51"/>
      <c r="RDL51"/>
      <c r="RDM51"/>
      <c r="RDN51"/>
      <c r="RDO51"/>
      <c r="RDP51"/>
      <c r="RDQ51"/>
      <c r="RDR51"/>
      <c r="RDS51"/>
      <c r="RDT51"/>
      <c r="RDU51"/>
      <c r="RDV51"/>
      <c r="RDW51"/>
      <c r="RDX51"/>
      <c r="RDY51"/>
      <c r="RDZ51"/>
      <c r="REA51"/>
      <c r="REB51"/>
      <c r="REC51"/>
      <c r="RED51"/>
      <c r="REE51"/>
      <c r="REF51"/>
      <c r="REG51"/>
      <c r="REH51"/>
      <c r="REI51"/>
      <c r="REJ51"/>
      <c r="REK51"/>
      <c r="REL51"/>
      <c r="REM51"/>
      <c r="REN51"/>
      <c r="REO51"/>
      <c r="REP51"/>
      <c r="REQ51"/>
      <c r="RER51"/>
      <c r="RES51"/>
      <c r="RET51"/>
      <c r="REU51"/>
      <c r="REV51"/>
      <c r="REW51"/>
      <c r="REX51"/>
      <c r="REY51"/>
      <c r="REZ51"/>
      <c r="RFA51"/>
      <c r="RFB51"/>
      <c r="RFC51"/>
      <c r="RFD51"/>
      <c r="RFE51"/>
      <c r="RFF51"/>
      <c r="RFG51"/>
      <c r="RFH51"/>
      <c r="RFI51"/>
      <c r="RFJ51"/>
      <c r="RFK51"/>
      <c r="RFL51"/>
      <c r="RFM51"/>
      <c r="RFN51"/>
      <c r="RFO51"/>
      <c r="RFP51"/>
      <c r="RFQ51"/>
      <c r="RFR51"/>
      <c r="RFS51"/>
      <c r="RFT51"/>
      <c r="RFU51"/>
      <c r="RFV51"/>
      <c r="RFW51"/>
      <c r="RFX51"/>
      <c r="RFY51"/>
      <c r="RFZ51"/>
      <c r="RGA51"/>
      <c r="RGB51"/>
      <c r="RGC51"/>
      <c r="RGD51"/>
      <c r="RGE51"/>
      <c r="RGF51"/>
      <c r="RGG51"/>
      <c r="RGH51"/>
      <c r="RGI51"/>
      <c r="RGJ51"/>
      <c r="RGK51"/>
      <c r="RGL51"/>
      <c r="RGM51"/>
      <c r="RGN51"/>
      <c r="RGO51"/>
      <c r="RGP51"/>
      <c r="RGQ51"/>
      <c r="RGR51"/>
      <c r="RGS51"/>
      <c r="RGT51"/>
      <c r="RGU51"/>
      <c r="RGV51"/>
      <c r="RGW51"/>
      <c r="RGX51"/>
      <c r="RGY51"/>
      <c r="RGZ51"/>
      <c r="RHA51"/>
      <c r="RHB51"/>
      <c r="RHC51"/>
      <c r="RHD51"/>
      <c r="RHE51"/>
      <c r="RHF51"/>
      <c r="RHG51"/>
      <c r="RHH51"/>
      <c r="RHI51"/>
      <c r="RHJ51"/>
      <c r="RHK51"/>
      <c r="RHL51"/>
      <c r="RHM51"/>
      <c r="RHN51"/>
      <c r="RHO51"/>
      <c r="RHP51"/>
      <c r="RHQ51"/>
      <c r="RHR51"/>
      <c r="RHS51"/>
      <c r="RHT51"/>
      <c r="RHU51"/>
      <c r="RHV51"/>
      <c r="RHW51"/>
      <c r="RHX51"/>
      <c r="RHY51"/>
      <c r="RHZ51"/>
      <c r="RIA51"/>
      <c r="RIB51"/>
      <c r="RIC51"/>
      <c r="RID51"/>
      <c r="RIE51"/>
      <c r="RIF51"/>
      <c r="RIG51"/>
      <c r="RIH51"/>
      <c r="RII51"/>
      <c r="RIJ51"/>
      <c r="RIK51"/>
      <c r="RIL51"/>
      <c r="RIM51"/>
      <c r="RIN51"/>
      <c r="RIO51"/>
      <c r="RIP51"/>
      <c r="RIQ51"/>
      <c r="RIR51"/>
      <c r="RIS51"/>
      <c r="RIT51"/>
      <c r="RIU51"/>
      <c r="RIV51"/>
      <c r="RIW51"/>
      <c r="RIX51"/>
      <c r="RIY51"/>
      <c r="RIZ51"/>
      <c r="RJA51"/>
      <c r="RJB51"/>
      <c r="RJC51"/>
      <c r="RJD51"/>
      <c r="RJE51"/>
      <c r="RJF51"/>
      <c r="RJG51"/>
      <c r="RJH51"/>
      <c r="RJI51"/>
      <c r="RJJ51"/>
      <c r="RJK51"/>
      <c r="RJL51"/>
      <c r="RJM51"/>
      <c r="RJN51"/>
      <c r="RJO51"/>
      <c r="RJP51"/>
      <c r="RJQ51"/>
      <c r="RJR51"/>
      <c r="RJS51"/>
      <c r="RJT51"/>
      <c r="RJU51"/>
      <c r="RJV51"/>
      <c r="RJW51"/>
      <c r="RJX51"/>
      <c r="RJY51"/>
      <c r="RJZ51"/>
      <c r="RKA51"/>
      <c r="RKB51"/>
      <c r="RKC51"/>
      <c r="RKD51"/>
      <c r="RKE51"/>
      <c r="RKF51"/>
      <c r="RKG51"/>
      <c r="RKH51"/>
      <c r="RKI51"/>
      <c r="RKJ51"/>
      <c r="RKK51"/>
      <c r="RKL51"/>
      <c r="RKM51"/>
      <c r="RKN51"/>
      <c r="RKO51"/>
      <c r="RKP51"/>
      <c r="RKQ51"/>
      <c r="RKR51"/>
      <c r="RKS51"/>
      <c r="RKT51"/>
      <c r="RKU51"/>
      <c r="RKV51"/>
      <c r="RKW51"/>
      <c r="RKX51"/>
      <c r="RKY51"/>
      <c r="RKZ51"/>
      <c r="RLA51"/>
      <c r="RLB51"/>
      <c r="RLC51"/>
      <c r="RLD51"/>
      <c r="RLE51"/>
      <c r="RLF51"/>
      <c r="RLG51"/>
      <c r="RLH51"/>
      <c r="RLI51"/>
      <c r="RLJ51"/>
      <c r="RLK51"/>
      <c r="RLL51"/>
      <c r="RLM51"/>
      <c r="RLN51"/>
      <c r="RLO51"/>
      <c r="RLP51"/>
      <c r="RLQ51"/>
      <c r="RLR51"/>
      <c r="RLS51"/>
      <c r="RLT51"/>
      <c r="RLU51"/>
      <c r="RLV51"/>
      <c r="RLW51"/>
      <c r="RLX51"/>
      <c r="RLY51"/>
      <c r="RLZ51"/>
      <c r="RMA51"/>
      <c r="RMB51"/>
      <c r="RMC51"/>
      <c r="RMD51"/>
      <c r="RME51"/>
      <c r="RMF51"/>
      <c r="RMG51"/>
      <c r="RMH51"/>
      <c r="RMI51"/>
      <c r="RMJ51"/>
      <c r="RMK51"/>
      <c r="RML51"/>
      <c r="RMM51"/>
      <c r="RMN51"/>
      <c r="RMO51"/>
      <c r="RMP51"/>
      <c r="RMQ51"/>
      <c r="RMR51"/>
      <c r="RMS51"/>
      <c r="RMT51"/>
      <c r="RMU51"/>
      <c r="RMV51"/>
      <c r="RMW51"/>
      <c r="RMX51"/>
      <c r="RMY51"/>
      <c r="RMZ51"/>
      <c r="RNA51"/>
      <c r="RNB51"/>
      <c r="RNC51"/>
      <c r="RND51"/>
      <c r="RNE51"/>
      <c r="RNF51"/>
      <c r="RNG51"/>
      <c r="RNH51"/>
      <c r="RNI51"/>
      <c r="RNJ51"/>
      <c r="RNK51"/>
      <c r="RNL51"/>
      <c r="RNM51"/>
      <c r="RNN51"/>
      <c r="RNO51"/>
      <c r="RNP51"/>
      <c r="RNQ51"/>
      <c r="RNR51"/>
      <c r="RNS51"/>
      <c r="RNT51"/>
      <c r="RNU51"/>
      <c r="RNV51"/>
      <c r="RNW51"/>
      <c r="RNX51"/>
      <c r="RNY51"/>
      <c r="RNZ51"/>
      <c r="ROA51"/>
      <c r="ROB51"/>
      <c r="ROC51"/>
      <c r="ROD51"/>
      <c r="ROE51"/>
      <c r="ROF51"/>
      <c r="ROG51"/>
      <c r="ROH51"/>
      <c r="ROI51"/>
      <c r="ROJ51"/>
      <c r="ROK51"/>
      <c r="ROL51"/>
      <c r="ROM51"/>
      <c r="RON51"/>
      <c r="ROO51"/>
      <c r="ROP51"/>
      <c r="ROQ51"/>
      <c r="ROR51"/>
      <c r="ROS51"/>
      <c r="ROT51"/>
      <c r="ROU51"/>
      <c r="ROV51"/>
      <c r="ROW51"/>
      <c r="ROX51"/>
      <c r="ROY51"/>
      <c r="ROZ51"/>
      <c r="RPA51"/>
      <c r="RPB51"/>
      <c r="RPC51"/>
      <c r="RPD51"/>
      <c r="RPE51"/>
      <c r="RPF51"/>
      <c r="RPG51"/>
      <c r="RPH51"/>
      <c r="RPI51"/>
      <c r="RPJ51"/>
      <c r="RPK51"/>
      <c r="RPL51"/>
      <c r="RPM51"/>
      <c r="RPN51"/>
      <c r="RPO51"/>
      <c r="RPP51"/>
      <c r="RPQ51"/>
      <c r="RPR51"/>
      <c r="RPS51"/>
      <c r="RPT51"/>
      <c r="RPU51"/>
      <c r="RPV51"/>
      <c r="RPW51"/>
      <c r="RPX51"/>
      <c r="RPY51"/>
      <c r="RPZ51"/>
      <c r="RQA51"/>
      <c r="RQB51"/>
      <c r="RQC51"/>
      <c r="RQD51"/>
      <c r="RQE51"/>
      <c r="RQF51"/>
      <c r="RQG51"/>
      <c r="RQH51"/>
      <c r="RQI51"/>
      <c r="RQJ51"/>
      <c r="RQK51"/>
      <c r="RQL51"/>
      <c r="RQM51"/>
      <c r="RQN51"/>
      <c r="RQO51"/>
      <c r="RQP51"/>
      <c r="RQQ51"/>
      <c r="RQR51"/>
      <c r="RQS51"/>
      <c r="RQT51"/>
      <c r="RQU51"/>
      <c r="RQV51"/>
      <c r="RQW51"/>
      <c r="RQX51"/>
      <c r="RQY51"/>
      <c r="RQZ51"/>
      <c r="RRA51"/>
      <c r="RRB51"/>
      <c r="RRC51"/>
      <c r="RRD51"/>
      <c r="RRE51"/>
      <c r="RRF51"/>
      <c r="RRG51"/>
      <c r="RRH51"/>
      <c r="RRI51"/>
      <c r="RRJ51"/>
      <c r="RRK51"/>
      <c r="RRL51"/>
      <c r="RRM51"/>
      <c r="RRN51"/>
      <c r="RRO51"/>
      <c r="RRP51"/>
      <c r="RRQ51"/>
      <c r="RRR51"/>
      <c r="RRS51"/>
      <c r="RRT51"/>
      <c r="RRU51"/>
      <c r="RRV51"/>
      <c r="RRW51"/>
      <c r="RRX51"/>
      <c r="RRY51"/>
      <c r="RRZ51"/>
      <c r="RSA51"/>
      <c r="RSB51"/>
      <c r="RSC51"/>
      <c r="RSD51"/>
      <c r="RSE51"/>
      <c r="RSF51"/>
      <c r="RSG51"/>
      <c r="RSH51"/>
      <c r="RSI51"/>
      <c r="RSJ51"/>
      <c r="RSK51"/>
      <c r="RSL51"/>
      <c r="RSM51"/>
      <c r="RSN51"/>
      <c r="RSO51"/>
      <c r="RSP51"/>
      <c r="RSQ51"/>
      <c r="RSR51"/>
      <c r="RSS51"/>
      <c r="RST51"/>
      <c r="RSU51"/>
      <c r="RSV51"/>
      <c r="RSW51"/>
      <c r="RSX51"/>
      <c r="RSY51"/>
      <c r="RSZ51"/>
      <c r="RTA51"/>
      <c r="RTB51"/>
      <c r="RTC51"/>
      <c r="RTD51"/>
      <c r="RTE51"/>
      <c r="RTF51"/>
      <c r="RTG51"/>
      <c r="RTH51"/>
      <c r="RTI51"/>
      <c r="RTJ51"/>
      <c r="RTK51"/>
      <c r="RTL51"/>
      <c r="RTM51"/>
      <c r="RTN51"/>
      <c r="RTO51"/>
      <c r="RTP51"/>
      <c r="RTQ51"/>
      <c r="RTR51"/>
      <c r="RTS51"/>
      <c r="RTT51"/>
      <c r="RTU51"/>
      <c r="RTV51"/>
      <c r="RTW51"/>
      <c r="RTX51"/>
      <c r="RTY51"/>
      <c r="RTZ51"/>
      <c r="RUA51"/>
      <c r="RUB51"/>
      <c r="RUC51"/>
      <c r="RUD51"/>
      <c r="RUE51"/>
      <c r="RUF51"/>
      <c r="RUG51"/>
      <c r="RUH51"/>
      <c r="RUI51"/>
      <c r="RUJ51"/>
      <c r="RUK51"/>
      <c r="RUL51"/>
      <c r="RUM51"/>
      <c r="RUN51"/>
      <c r="RUO51"/>
      <c r="RUP51"/>
      <c r="RUQ51"/>
      <c r="RUR51"/>
      <c r="RUS51"/>
      <c r="RUT51"/>
      <c r="RUU51"/>
      <c r="RUV51"/>
      <c r="RUW51"/>
      <c r="RUX51"/>
      <c r="RUY51"/>
      <c r="RUZ51"/>
      <c r="RVA51"/>
      <c r="RVB51"/>
      <c r="RVC51"/>
      <c r="RVD51"/>
      <c r="RVE51"/>
      <c r="RVF51"/>
      <c r="RVG51"/>
      <c r="RVH51"/>
      <c r="RVI51"/>
      <c r="RVJ51"/>
      <c r="RVK51"/>
      <c r="RVL51"/>
      <c r="RVM51"/>
      <c r="RVN51"/>
      <c r="RVO51"/>
      <c r="RVP51"/>
      <c r="RVQ51"/>
      <c r="RVR51"/>
      <c r="RVS51"/>
      <c r="RVT51"/>
      <c r="RVU51"/>
      <c r="RVV51"/>
      <c r="RVW51"/>
      <c r="RVX51"/>
      <c r="RVY51"/>
      <c r="RVZ51"/>
      <c r="RWA51"/>
      <c r="RWB51"/>
      <c r="RWC51"/>
      <c r="RWD51"/>
      <c r="RWE51"/>
      <c r="RWF51"/>
      <c r="RWG51"/>
      <c r="RWH51"/>
      <c r="RWI51"/>
      <c r="RWJ51"/>
      <c r="RWK51"/>
      <c r="RWL51"/>
      <c r="RWM51"/>
      <c r="RWN51"/>
      <c r="RWO51"/>
      <c r="RWP51"/>
      <c r="RWQ51"/>
      <c r="RWR51"/>
      <c r="RWS51"/>
      <c r="RWT51"/>
      <c r="RWU51"/>
      <c r="RWV51"/>
      <c r="RWW51"/>
      <c r="RWX51"/>
      <c r="RWY51"/>
      <c r="RWZ51"/>
      <c r="RXA51"/>
      <c r="RXB51"/>
      <c r="RXC51"/>
      <c r="RXD51"/>
      <c r="RXE51"/>
      <c r="RXF51"/>
      <c r="RXG51"/>
      <c r="RXH51"/>
      <c r="RXI51"/>
      <c r="RXJ51"/>
      <c r="RXK51"/>
      <c r="RXL51"/>
      <c r="RXM51"/>
      <c r="RXN51"/>
      <c r="RXO51"/>
      <c r="RXP51"/>
      <c r="RXQ51"/>
      <c r="RXR51"/>
      <c r="RXS51"/>
      <c r="RXT51"/>
      <c r="RXU51"/>
      <c r="RXV51"/>
      <c r="RXW51"/>
      <c r="RXX51"/>
      <c r="RXY51"/>
      <c r="RXZ51"/>
      <c r="RYA51"/>
      <c r="RYB51"/>
      <c r="RYC51"/>
      <c r="RYD51"/>
      <c r="RYE51"/>
      <c r="RYF51"/>
      <c r="RYG51"/>
      <c r="RYH51"/>
      <c r="RYI51"/>
      <c r="RYJ51"/>
      <c r="RYK51"/>
      <c r="RYL51"/>
      <c r="RYM51"/>
      <c r="RYN51"/>
      <c r="RYO51"/>
      <c r="RYP51"/>
      <c r="RYQ51"/>
      <c r="RYR51"/>
      <c r="RYS51"/>
      <c r="RYT51"/>
      <c r="RYU51"/>
      <c r="RYV51"/>
      <c r="RYW51"/>
      <c r="RYX51"/>
      <c r="RYY51"/>
      <c r="RYZ51"/>
      <c r="RZA51"/>
      <c r="RZB51"/>
      <c r="RZC51"/>
      <c r="RZD51"/>
      <c r="RZE51"/>
      <c r="RZF51"/>
      <c r="RZG51"/>
      <c r="RZH51"/>
      <c r="RZI51"/>
      <c r="RZJ51"/>
      <c r="RZK51"/>
      <c r="RZL51"/>
      <c r="RZM51"/>
      <c r="RZN51"/>
      <c r="RZO51"/>
      <c r="RZP51"/>
      <c r="RZQ51"/>
      <c r="RZR51"/>
      <c r="RZS51"/>
      <c r="RZT51"/>
      <c r="RZU51"/>
      <c r="RZV51"/>
      <c r="RZW51"/>
      <c r="RZX51"/>
      <c r="RZY51"/>
      <c r="RZZ51"/>
      <c r="SAA51"/>
      <c r="SAB51"/>
      <c r="SAC51"/>
      <c r="SAD51"/>
      <c r="SAE51"/>
      <c r="SAF51"/>
      <c r="SAG51"/>
      <c r="SAH51"/>
      <c r="SAI51"/>
      <c r="SAJ51"/>
      <c r="SAK51"/>
      <c r="SAL51"/>
      <c r="SAM51"/>
      <c r="SAN51"/>
      <c r="SAO51"/>
      <c r="SAP51"/>
      <c r="SAQ51"/>
      <c r="SAR51"/>
      <c r="SAS51"/>
      <c r="SAT51"/>
      <c r="SAU51"/>
      <c r="SAV51"/>
      <c r="SAW51"/>
      <c r="SAX51"/>
      <c r="SAY51"/>
      <c r="SAZ51"/>
      <c r="SBA51"/>
      <c r="SBB51"/>
      <c r="SBC51"/>
      <c r="SBD51"/>
      <c r="SBE51"/>
      <c r="SBF51"/>
      <c r="SBG51"/>
      <c r="SBH51"/>
      <c r="SBI51"/>
      <c r="SBJ51"/>
      <c r="SBK51"/>
      <c r="SBL51"/>
      <c r="SBM51"/>
      <c r="SBN51"/>
      <c r="SBO51"/>
      <c r="SBP51"/>
      <c r="SBQ51"/>
      <c r="SBR51"/>
      <c r="SBS51"/>
      <c r="SBT51"/>
      <c r="SBU51"/>
      <c r="SBV51"/>
      <c r="SBW51"/>
      <c r="SBX51"/>
      <c r="SBY51"/>
      <c r="SBZ51"/>
      <c r="SCA51"/>
      <c r="SCB51"/>
      <c r="SCC51"/>
      <c r="SCD51"/>
      <c r="SCE51"/>
      <c r="SCF51"/>
      <c r="SCG51"/>
      <c r="SCH51"/>
      <c r="SCI51"/>
      <c r="SCJ51"/>
      <c r="SCK51"/>
      <c r="SCL51"/>
      <c r="SCM51"/>
      <c r="SCN51"/>
      <c r="SCO51"/>
      <c r="SCP51"/>
      <c r="SCQ51"/>
      <c r="SCR51"/>
      <c r="SCS51"/>
      <c r="SCT51"/>
      <c r="SCU51"/>
      <c r="SCV51"/>
      <c r="SCW51"/>
      <c r="SCX51"/>
      <c r="SCY51"/>
      <c r="SCZ51"/>
      <c r="SDA51"/>
      <c r="SDB51"/>
      <c r="SDC51"/>
      <c r="SDD51"/>
      <c r="SDE51"/>
      <c r="SDF51"/>
      <c r="SDG51"/>
      <c r="SDH51"/>
      <c r="SDI51"/>
      <c r="SDJ51"/>
      <c r="SDK51"/>
      <c r="SDL51"/>
      <c r="SDM51"/>
      <c r="SDN51"/>
      <c r="SDO51"/>
      <c r="SDP51"/>
      <c r="SDQ51"/>
      <c r="SDR51"/>
      <c r="SDS51"/>
      <c r="SDT51"/>
      <c r="SDU51"/>
      <c r="SDV51"/>
      <c r="SDW51"/>
      <c r="SDX51"/>
      <c r="SDY51"/>
      <c r="SDZ51"/>
      <c r="SEA51"/>
      <c r="SEB51"/>
      <c r="SEC51"/>
      <c r="SED51"/>
      <c r="SEE51"/>
      <c r="SEF51"/>
      <c r="SEG51"/>
      <c r="SEH51"/>
      <c r="SEI51"/>
      <c r="SEJ51"/>
      <c r="SEK51"/>
      <c r="SEL51"/>
      <c r="SEM51"/>
      <c r="SEN51"/>
      <c r="SEO51"/>
      <c r="SEP51"/>
      <c r="SEQ51"/>
      <c r="SER51"/>
      <c r="SES51"/>
      <c r="SET51"/>
      <c r="SEU51"/>
      <c r="SEV51"/>
      <c r="SEW51"/>
      <c r="SEX51"/>
      <c r="SEY51"/>
      <c r="SEZ51"/>
      <c r="SFA51"/>
      <c r="SFB51"/>
      <c r="SFC51"/>
      <c r="SFD51"/>
      <c r="SFE51"/>
      <c r="SFF51"/>
      <c r="SFG51"/>
      <c r="SFH51"/>
      <c r="SFI51"/>
      <c r="SFJ51"/>
      <c r="SFK51"/>
      <c r="SFL51"/>
      <c r="SFM51"/>
      <c r="SFN51"/>
      <c r="SFO51"/>
      <c r="SFP51"/>
      <c r="SFQ51"/>
      <c r="SFR51"/>
      <c r="SFS51"/>
      <c r="SFT51"/>
      <c r="SFU51"/>
      <c r="SFV51"/>
      <c r="SFW51"/>
      <c r="SFX51"/>
      <c r="SFY51"/>
      <c r="SFZ51"/>
      <c r="SGA51"/>
      <c r="SGB51"/>
      <c r="SGC51"/>
      <c r="SGD51"/>
      <c r="SGE51"/>
      <c r="SGF51"/>
      <c r="SGG51"/>
      <c r="SGH51"/>
      <c r="SGI51"/>
      <c r="SGJ51"/>
      <c r="SGK51"/>
      <c r="SGL51"/>
      <c r="SGM51"/>
      <c r="SGN51"/>
      <c r="SGO51"/>
      <c r="SGP51"/>
      <c r="SGQ51"/>
      <c r="SGR51"/>
      <c r="SGS51"/>
      <c r="SGT51"/>
      <c r="SGU51"/>
      <c r="SGV51"/>
      <c r="SGW51"/>
      <c r="SGX51"/>
      <c r="SGY51"/>
      <c r="SGZ51"/>
      <c r="SHA51"/>
      <c r="SHB51"/>
      <c r="SHC51"/>
      <c r="SHD51"/>
      <c r="SHE51"/>
      <c r="SHF51"/>
      <c r="SHG51"/>
      <c r="SHH51"/>
      <c r="SHI51"/>
      <c r="SHJ51"/>
      <c r="SHK51"/>
      <c r="SHL51"/>
      <c r="SHM51"/>
      <c r="SHN51"/>
      <c r="SHO51"/>
      <c r="SHP51"/>
      <c r="SHQ51"/>
      <c r="SHR51"/>
      <c r="SHS51"/>
      <c r="SHT51"/>
      <c r="SHU51"/>
      <c r="SHV51"/>
      <c r="SHW51"/>
      <c r="SHX51"/>
      <c r="SHY51"/>
      <c r="SHZ51"/>
      <c r="SIA51"/>
      <c r="SIB51"/>
      <c r="SIC51"/>
      <c r="SID51"/>
      <c r="SIE51"/>
      <c r="SIF51"/>
      <c r="SIG51"/>
      <c r="SIH51"/>
      <c r="SII51"/>
      <c r="SIJ51"/>
      <c r="SIK51"/>
      <c r="SIL51"/>
      <c r="SIM51"/>
      <c r="SIN51"/>
      <c r="SIO51"/>
      <c r="SIP51"/>
      <c r="SIQ51"/>
      <c r="SIR51"/>
      <c r="SIS51"/>
      <c r="SIT51"/>
      <c r="SIU51"/>
      <c r="SIV51"/>
      <c r="SIW51"/>
      <c r="SIX51"/>
      <c r="SIY51"/>
      <c r="SIZ51"/>
      <c r="SJA51"/>
      <c r="SJB51"/>
      <c r="SJC51"/>
      <c r="SJD51"/>
      <c r="SJE51"/>
      <c r="SJF51"/>
      <c r="SJG51"/>
      <c r="SJH51"/>
      <c r="SJI51"/>
      <c r="SJJ51"/>
      <c r="SJK51"/>
      <c r="SJL51"/>
      <c r="SJM51"/>
      <c r="SJN51"/>
      <c r="SJO51"/>
      <c r="SJP51"/>
      <c r="SJQ51"/>
      <c r="SJR51"/>
      <c r="SJS51"/>
      <c r="SJT51"/>
      <c r="SJU51"/>
      <c r="SJV51"/>
      <c r="SJW51"/>
      <c r="SJX51"/>
      <c r="SJY51"/>
      <c r="SJZ51"/>
      <c r="SKA51"/>
      <c r="SKB51"/>
      <c r="SKC51"/>
      <c r="SKD51"/>
      <c r="SKE51"/>
      <c r="SKF51"/>
      <c r="SKG51"/>
      <c r="SKH51"/>
      <c r="SKI51"/>
      <c r="SKJ51"/>
      <c r="SKK51"/>
      <c r="SKL51"/>
      <c r="SKM51"/>
      <c r="SKN51"/>
      <c r="SKO51"/>
      <c r="SKP51"/>
      <c r="SKQ51"/>
      <c r="SKR51"/>
      <c r="SKS51"/>
      <c r="SKT51"/>
      <c r="SKU51"/>
      <c r="SKV51"/>
      <c r="SKW51"/>
      <c r="SKX51"/>
      <c r="SKY51"/>
      <c r="SKZ51"/>
      <c r="SLA51"/>
      <c r="SLB51"/>
      <c r="SLC51"/>
      <c r="SLD51"/>
      <c r="SLE51"/>
      <c r="SLF51"/>
      <c r="SLG51"/>
      <c r="SLH51"/>
      <c r="SLI51"/>
      <c r="SLJ51"/>
      <c r="SLK51"/>
      <c r="SLL51"/>
      <c r="SLM51"/>
      <c r="SLN51"/>
      <c r="SLO51"/>
      <c r="SLP51"/>
      <c r="SLQ51"/>
      <c r="SLR51"/>
      <c r="SLS51"/>
      <c r="SLT51"/>
      <c r="SLU51"/>
      <c r="SLV51"/>
      <c r="SLW51"/>
      <c r="SLX51"/>
      <c r="SLY51"/>
      <c r="SLZ51"/>
      <c r="SMA51"/>
      <c r="SMB51"/>
      <c r="SMC51"/>
      <c r="SMD51"/>
      <c r="SME51"/>
      <c r="SMF51"/>
      <c r="SMG51"/>
      <c r="SMH51"/>
      <c r="SMI51"/>
      <c r="SMJ51"/>
      <c r="SMK51"/>
      <c r="SML51"/>
      <c r="SMM51"/>
      <c r="SMN51"/>
      <c r="SMO51"/>
      <c r="SMP51"/>
      <c r="SMQ51"/>
      <c r="SMR51"/>
      <c r="SMS51"/>
      <c r="SMT51"/>
      <c r="SMU51"/>
      <c r="SMV51"/>
      <c r="SMW51"/>
      <c r="SMX51"/>
      <c r="SMY51"/>
      <c r="SMZ51"/>
      <c r="SNA51"/>
      <c r="SNB51"/>
      <c r="SNC51"/>
      <c r="SND51"/>
      <c r="SNE51"/>
      <c r="SNF51"/>
      <c r="SNG51"/>
      <c r="SNH51"/>
      <c r="SNI51"/>
      <c r="SNJ51"/>
      <c r="SNK51"/>
      <c r="SNL51"/>
      <c r="SNM51"/>
      <c r="SNN51"/>
      <c r="SNO51"/>
      <c r="SNP51"/>
      <c r="SNQ51"/>
      <c r="SNR51"/>
      <c r="SNS51"/>
      <c r="SNT51"/>
      <c r="SNU51"/>
      <c r="SNV51"/>
      <c r="SNW51"/>
      <c r="SNX51"/>
      <c r="SNY51"/>
      <c r="SNZ51"/>
      <c r="SOA51"/>
      <c r="SOB51"/>
      <c r="SOC51"/>
      <c r="SOD51"/>
      <c r="SOE51"/>
      <c r="SOF51"/>
      <c r="SOG51"/>
      <c r="SOH51"/>
      <c r="SOI51"/>
      <c r="SOJ51"/>
      <c r="SOK51"/>
      <c r="SOL51"/>
      <c r="SOM51"/>
      <c r="SON51"/>
      <c r="SOO51"/>
      <c r="SOP51"/>
      <c r="SOQ51"/>
      <c r="SOR51"/>
      <c r="SOS51"/>
      <c r="SOT51"/>
      <c r="SOU51"/>
      <c r="SOV51"/>
      <c r="SOW51"/>
      <c r="SOX51"/>
      <c r="SOY51"/>
      <c r="SOZ51"/>
      <c r="SPA51"/>
      <c r="SPB51"/>
      <c r="SPC51"/>
      <c r="SPD51"/>
      <c r="SPE51"/>
      <c r="SPF51"/>
      <c r="SPG51"/>
      <c r="SPH51"/>
      <c r="SPI51"/>
      <c r="SPJ51"/>
      <c r="SPK51"/>
      <c r="SPL51"/>
      <c r="SPM51"/>
      <c r="SPN51"/>
      <c r="SPO51"/>
      <c r="SPP51"/>
      <c r="SPQ51"/>
      <c r="SPR51"/>
      <c r="SPS51"/>
      <c r="SPT51"/>
      <c r="SPU51"/>
      <c r="SPV51"/>
      <c r="SPW51"/>
      <c r="SPX51"/>
      <c r="SPY51"/>
      <c r="SPZ51"/>
      <c r="SQA51"/>
      <c r="SQB51"/>
      <c r="SQC51"/>
      <c r="SQD51"/>
      <c r="SQE51"/>
      <c r="SQF51"/>
      <c r="SQG51"/>
      <c r="SQH51"/>
      <c r="SQI51"/>
      <c r="SQJ51"/>
      <c r="SQK51"/>
      <c r="SQL51"/>
      <c r="SQM51"/>
      <c r="SQN51"/>
      <c r="SQO51"/>
      <c r="SQP51"/>
      <c r="SQQ51"/>
      <c r="SQR51"/>
      <c r="SQS51"/>
      <c r="SQT51"/>
      <c r="SQU51"/>
      <c r="SQV51"/>
      <c r="SQW51"/>
      <c r="SQX51"/>
      <c r="SQY51"/>
      <c r="SQZ51"/>
      <c r="SRA51"/>
      <c r="SRB51"/>
      <c r="SRC51"/>
      <c r="SRD51"/>
      <c r="SRE51"/>
      <c r="SRF51"/>
      <c r="SRG51"/>
      <c r="SRH51"/>
      <c r="SRI51"/>
      <c r="SRJ51"/>
      <c r="SRK51"/>
      <c r="SRL51"/>
      <c r="SRM51"/>
      <c r="SRN51"/>
      <c r="SRO51"/>
      <c r="SRP51"/>
      <c r="SRQ51"/>
      <c r="SRR51"/>
      <c r="SRS51"/>
      <c r="SRT51"/>
      <c r="SRU51"/>
      <c r="SRV51"/>
      <c r="SRW51"/>
      <c r="SRX51"/>
      <c r="SRY51"/>
      <c r="SRZ51"/>
      <c r="SSA51"/>
      <c r="SSB51"/>
      <c r="SSC51"/>
      <c r="SSD51"/>
      <c r="SSE51"/>
      <c r="SSF51"/>
      <c r="SSG51"/>
      <c r="SSH51"/>
      <c r="SSI51"/>
      <c r="SSJ51"/>
      <c r="SSK51"/>
      <c r="SSL51"/>
      <c r="SSM51"/>
      <c r="SSN51"/>
      <c r="SSO51"/>
      <c r="SSP51"/>
      <c r="SSQ51"/>
      <c r="SSR51"/>
      <c r="SSS51"/>
      <c r="SST51"/>
      <c r="SSU51"/>
      <c r="SSV51"/>
      <c r="SSW51"/>
      <c r="SSX51"/>
      <c r="SSY51"/>
      <c r="SSZ51"/>
      <c r="STA51"/>
      <c r="STB51"/>
      <c r="STC51"/>
      <c r="STD51"/>
      <c r="STE51"/>
      <c r="STF51"/>
      <c r="STG51"/>
      <c r="STH51"/>
      <c r="STI51"/>
      <c r="STJ51"/>
      <c r="STK51"/>
      <c r="STL51"/>
      <c r="STM51"/>
      <c r="STN51"/>
      <c r="STO51"/>
      <c r="STP51"/>
      <c r="STQ51"/>
      <c r="STR51"/>
      <c r="STS51"/>
      <c r="STT51"/>
      <c r="STU51"/>
      <c r="STV51"/>
      <c r="STW51"/>
      <c r="STX51"/>
      <c r="STY51"/>
      <c r="STZ51"/>
      <c r="SUA51"/>
      <c r="SUB51"/>
      <c r="SUC51"/>
      <c r="SUD51"/>
      <c r="SUE51"/>
      <c r="SUF51"/>
      <c r="SUG51"/>
      <c r="SUH51"/>
      <c r="SUI51"/>
      <c r="SUJ51"/>
      <c r="SUK51"/>
      <c r="SUL51"/>
      <c r="SUM51"/>
      <c r="SUN51"/>
      <c r="SUO51"/>
      <c r="SUP51"/>
      <c r="SUQ51"/>
      <c r="SUR51"/>
      <c r="SUS51"/>
      <c r="SUT51"/>
      <c r="SUU51"/>
      <c r="SUV51"/>
      <c r="SUW51"/>
      <c r="SUX51"/>
      <c r="SUY51"/>
      <c r="SUZ51"/>
      <c r="SVA51"/>
      <c r="SVB51"/>
      <c r="SVC51"/>
      <c r="SVD51"/>
      <c r="SVE51"/>
      <c r="SVF51"/>
      <c r="SVG51"/>
      <c r="SVH51"/>
      <c r="SVI51"/>
      <c r="SVJ51"/>
      <c r="SVK51"/>
      <c r="SVL51"/>
      <c r="SVM51"/>
      <c r="SVN51"/>
      <c r="SVO51"/>
      <c r="SVP51"/>
      <c r="SVQ51"/>
      <c r="SVR51"/>
      <c r="SVS51"/>
      <c r="SVT51"/>
      <c r="SVU51"/>
      <c r="SVV51"/>
      <c r="SVW51"/>
      <c r="SVX51"/>
      <c r="SVY51"/>
      <c r="SVZ51"/>
      <c r="SWA51"/>
      <c r="SWB51"/>
      <c r="SWC51"/>
      <c r="SWD51"/>
      <c r="SWE51"/>
      <c r="SWF51"/>
      <c r="SWG51"/>
      <c r="SWH51"/>
      <c r="SWI51"/>
      <c r="SWJ51"/>
      <c r="SWK51"/>
      <c r="SWL51"/>
      <c r="SWM51"/>
      <c r="SWN51"/>
      <c r="SWO51"/>
      <c r="SWP51"/>
      <c r="SWQ51"/>
      <c r="SWR51"/>
      <c r="SWS51"/>
      <c r="SWT51"/>
      <c r="SWU51"/>
      <c r="SWV51"/>
      <c r="SWW51"/>
      <c r="SWX51"/>
      <c r="SWY51"/>
      <c r="SWZ51"/>
      <c r="SXA51"/>
      <c r="SXB51"/>
      <c r="SXC51"/>
      <c r="SXD51"/>
      <c r="SXE51"/>
      <c r="SXF51"/>
      <c r="SXG51"/>
      <c r="SXH51"/>
      <c r="SXI51"/>
      <c r="SXJ51"/>
      <c r="SXK51"/>
      <c r="SXL51"/>
      <c r="SXM51"/>
      <c r="SXN51"/>
      <c r="SXO51"/>
      <c r="SXP51"/>
      <c r="SXQ51"/>
      <c r="SXR51"/>
      <c r="SXS51"/>
      <c r="SXT51"/>
      <c r="SXU51"/>
      <c r="SXV51"/>
      <c r="SXW51"/>
      <c r="SXX51"/>
      <c r="SXY51"/>
      <c r="SXZ51"/>
      <c r="SYA51"/>
      <c r="SYB51"/>
      <c r="SYC51"/>
      <c r="SYD51"/>
      <c r="SYE51"/>
      <c r="SYF51"/>
      <c r="SYG51"/>
      <c r="SYH51"/>
      <c r="SYI51"/>
      <c r="SYJ51"/>
      <c r="SYK51"/>
      <c r="SYL51"/>
      <c r="SYM51"/>
      <c r="SYN51"/>
      <c r="SYO51"/>
      <c r="SYP51"/>
      <c r="SYQ51"/>
      <c r="SYR51"/>
      <c r="SYS51"/>
      <c r="SYT51"/>
      <c r="SYU51"/>
      <c r="SYV51"/>
      <c r="SYW51"/>
      <c r="SYX51"/>
      <c r="SYY51"/>
      <c r="SYZ51"/>
      <c r="SZA51"/>
      <c r="SZB51"/>
      <c r="SZC51"/>
      <c r="SZD51"/>
      <c r="SZE51"/>
      <c r="SZF51"/>
      <c r="SZG51"/>
      <c r="SZH51"/>
      <c r="SZI51"/>
      <c r="SZJ51"/>
      <c r="SZK51"/>
      <c r="SZL51"/>
      <c r="SZM51"/>
      <c r="SZN51"/>
      <c r="SZO51"/>
      <c r="SZP51"/>
      <c r="SZQ51"/>
      <c r="SZR51"/>
      <c r="SZS51"/>
      <c r="SZT51"/>
      <c r="SZU51"/>
      <c r="SZV51"/>
      <c r="SZW51"/>
      <c r="SZX51"/>
      <c r="SZY51"/>
      <c r="SZZ51"/>
      <c r="TAA51"/>
      <c r="TAB51"/>
      <c r="TAC51"/>
      <c r="TAD51"/>
      <c r="TAE51"/>
      <c r="TAF51"/>
      <c r="TAG51"/>
      <c r="TAH51"/>
      <c r="TAI51"/>
      <c r="TAJ51"/>
      <c r="TAK51"/>
      <c r="TAL51"/>
      <c r="TAM51"/>
      <c r="TAN51"/>
      <c r="TAO51"/>
      <c r="TAP51"/>
      <c r="TAQ51"/>
      <c r="TAR51"/>
      <c r="TAS51"/>
      <c r="TAT51"/>
      <c r="TAU51"/>
      <c r="TAV51"/>
      <c r="TAW51"/>
      <c r="TAX51"/>
      <c r="TAY51"/>
      <c r="TAZ51"/>
      <c r="TBA51"/>
      <c r="TBB51"/>
      <c r="TBC51"/>
      <c r="TBD51"/>
      <c r="TBE51"/>
      <c r="TBF51"/>
      <c r="TBG51"/>
      <c r="TBH51"/>
      <c r="TBI51"/>
      <c r="TBJ51"/>
      <c r="TBK51"/>
      <c r="TBL51"/>
      <c r="TBM51"/>
      <c r="TBN51"/>
      <c r="TBO51"/>
      <c r="TBP51"/>
      <c r="TBQ51"/>
      <c r="TBR51"/>
      <c r="TBS51"/>
      <c r="TBT51"/>
      <c r="TBU51"/>
      <c r="TBV51"/>
      <c r="TBW51"/>
      <c r="TBX51"/>
      <c r="TBY51"/>
      <c r="TBZ51"/>
      <c r="TCA51"/>
      <c r="TCB51"/>
      <c r="TCC51"/>
      <c r="TCD51"/>
      <c r="TCE51"/>
      <c r="TCF51"/>
      <c r="TCG51"/>
      <c r="TCH51"/>
      <c r="TCI51"/>
      <c r="TCJ51"/>
      <c r="TCK51"/>
      <c r="TCL51"/>
      <c r="TCM51"/>
      <c r="TCN51"/>
      <c r="TCO51"/>
      <c r="TCP51"/>
      <c r="TCQ51"/>
      <c r="TCR51"/>
      <c r="TCS51"/>
      <c r="TCT51"/>
      <c r="TCU51"/>
      <c r="TCV51"/>
      <c r="TCW51"/>
      <c r="TCX51"/>
      <c r="TCY51"/>
      <c r="TCZ51"/>
      <c r="TDA51"/>
      <c r="TDB51"/>
      <c r="TDC51"/>
      <c r="TDD51"/>
      <c r="TDE51"/>
      <c r="TDF51"/>
      <c r="TDG51"/>
      <c r="TDH51"/>
      <c r="TDI51"/>
      <c r="TDJ51"/>
      <c r="TDK51"/>
      <c r="TDL51"/>
      <c r="TDM51"/>
      <c r="TDN51"/>
      <c r="TDO51"/>
      <c r="TDP51"/>
      <c r="TDQ51"/>
      <c r="TDR51"/>
      <c r="TDS51"/>
      <c r="TDT51"/>
      <c r="TDU51"/>
      <c r="TDV51"/>
      <c r="TDW51"/>
      <c r="TDX51"/>
      <c r="TDY51"/>
      <c r="TDZ51"/>
      <c r="TEA51"/>
      <c r="TEB51"/>
      <c r="TEC51"/>
      <c r="TED51"/>
      <c r="TEE51"/>
      <c r="TEF51"/>
      <c r="TEG51"/>
      <c r="TEH51"/>
      <c r="TEI51"/>
      <c r="TEJ51"/>
      <c r="TEK51"/>
      <c r="TEL51"/>
      <c r="TEM51"/>
      <c r="TEN51"/>
      <c r="TEO51"/>
      <c r="TEP51"/>
      <c r="TEQ51"/>
      <c r="TER51"/>
      <c r="TES51"/>
      <c r="TET51"/>
      <c r="TEU51"/>
      <c r="TEV51"/>
      <c r="TEW51"/>
      <c r="TEX51"/>
      <c r="TEY51"/>
      <c r="TEZ51"/>
      <c r="TFA51"/>
      <c r="TFB51"/>
      <c r="TFC51"/>
      <c r="TFD51"/>
      <c r="TFE51"/>
      <c r="TFF51"/>
      <c r="TFG51"/>
      <c r="TFH51"/>
      <c r="TFI51"/>
      <c r="TFJ51"/>
      <c r="TFK51"/>
      <c r="TFL51"/>
      <c r="TFM51"/>
      <c r="TFN51"/>
      <c r="TFO51"/>
      <c r="TFP51"/>
      <c r="TFQ51"/>
      <c r="TFR51"/>
      <c r="TFS51"/>
      <c r="TFT51"/>
      <c r="TFU51"/>
      <c r="TFV51"/>
      <c r="TFW51"/>
      <c r="TFX51"/>
      <c r="TFY51"/>
      <c r="TFZ51"/>
      <c r="TGA51"/>
      <c r="TGB51"/>
      <c r="TGC51"/>
      <c r="TGD51"/>
      <c r="TGE51"/>
      <c r="TGF51"/>
      <c r="TGG51"/>
      <c r="TGH51"/>
      <c r="TGI51"/>
      <c r="TGJ51"/>
      <c r="TGK51"/>
      <c r="TGL51"/>
      <c r="TGM51"/>
      <c r="TGN51"/>
      <c r="TGO51"/>
      <c r="TGP51"/>
      <c r="TGQ51"/>
      <c r="TGR51"/>
      <c r="TGS51"/>
      <c r="TGT51"/>
      <c r="TGU51"/>
      <c r="TGV51"/>
      <c r="TGW51"/>
      <c r="TGX51"/>
      <c r="TGY51"/>
      <c r="TGZ51"/>
      <c r="THA51"/>
      <c r="THB51"/>
      <c r="THC51"/>
      <c r="THD51"/>
      <c r="THE51"/>
      <c r="THF51"/>
      <c r="THG51"/>
      <c r="THH51"/>
      <c r="THI51"/>
      <c r="THJ51"/>
      <c r="THK51"/>
      <c r="THL51"/>
      <c r="THM51"/>
      <c r="THN51"/>
      <c r="THO51"/>
      <c r="THP51"/>
      <c r="THQ51"/>
      <c r="THR51"/>
      <c r="THS51"/>
      <c r="THT51"/>
      <c r="THU51"/>
      <c r="THV51"/>
      <c r="THW51"/>
      <c r="THX51"/>
      <c r="THY51"/>
      <c r="THZ51"/>
      <c r="TIA51"/>
      <c r="TIB51"/>
      <c r="TIC51"/>
      <c r="TID51"/>
      <c r="TIE51"/>
      <c r="TIF51"/>
      <c r="TIG51"/>
      <c r="TIH51"/>
      <c r="TII51"/>
      <c r="TIJ51"/>
      <c r="TIK51"/>
      <c r="TIL51"/>
      <c r="TIM51"/>
      <c r="TIN51"/>
      <c r="TIO51"/>
      <c r="TIP51"/>
      <c r="TIQ51"/>
      <c r="TIR51"/>
      <c r="TIS51"/>
      <c r="TIT51"/>
      <c r="TIU51"/>
      <c r="TIV51"/>
      <c r="TIW51"/>
      <c r="TIX51"/>
      <c r="TIY51"/>
      <c r="TIZ51"/>
      <c r="TJA51"/>
      <c r="TJB51"/>
      <c r="TJC51"/>
      <c r="TJD51"/>
      <c r="TJE51"/>
      <c r="TJF51"/>
      <c r="TJG51"/>
      <c r="TJH51"/>
      <c r="TJI51"/>
      <c r="TJJ51"/>
      <c r="TJK51"/>
      <c r="TJL51"/>
      <c r="TJM51"/>
      <c r="TJN51"/>
      <c r="TJO51"/>
      <c r="TJP51"/>
      <c r="TJQ51"/>
      <c r="TJR51"/>
      <c r="TJS51"/>
      <c r="TJT51"/>
      <c r="TJU51"/>
      <c r="TJV51"/>
      <c r="TJW51"/>
      <c r="TJX51"/>
      <c r="TJY51"/>
      <c r="TJZ51"/>
      <c r="TKA51"/>
      <c r="TKB51"/>
      <c r="TKC51"/>
      <c r="TKD51"/>
      <c r="TKE51"/>
      <c r="TKF51"/>
      <c r="TKG51"/>
      <c r="TKH51"/>
      <c r="TKI51"/>
      <c r="TKJ51"/>
      <c r="TKK51"/>
      <c r="TKL51"/>
      <c r="TKM51"/>
      <c r="TKN51"/>
      <c r="TKO51"/>
      <c r="TKP51"/>
      <c r="TKQ51"/>
      <c r="TKR51"/>
      <c r="TKS51"/>
      <c r="TKT51"/>
      <c r="TKU51"/>
      <c r="TKV51"/>
      <c r="TKW51"/>
      <c r="TKX51"/>
      <c r="TKY51"/>
      <c r="TKZ51"/>
      <c r="TLA51"/>
      <c r="TLB51"/>
      <c r="TLC51"/>
      <c r="TLD51"/>
      <c r="TLE51"/>
      <c r="TLF51"/>
      <c r="TLG51"/>
      <c r="TLH51"/>
      <c r="TLI51"/>
      <c r="TLJ51"/>
      <c r="TLK51"/>
      <c r="TLL51"/>
      <c r="TLM51"/>
      <c r="TLN51"/>
      <c r="TLO51"/>
      <c r="TLP51"/>
      <c r="TLQ51"/>
      <c r="TLR51"/>
      <c r="TLS51"/>
      <c r="TLT51"/>
      <c r="TLU51"/>
      <c r="TLV51"/>
      <c r="TLW51"/>
      <c r="TLX51"/>
      <c r="TLY51"/>
      <c r="TLZ51"/>
      <c r="TMA51"/>
      <c r="TMB51"/>
      <c r="TMC51"/>
      <c r="TMD51"/>
      <c r="TME51"/>
      <c r="TMF51"/>
      <c r="TMG51"/>
      <c r="TMH51"/>
      <c r="TMI51"/>
      <c r="TMJ51"/>
      <c r="TMK51"/>
      <c r="TML51"/>
      <c r="TMM51"/>
      <c r="TMN51"/>
      <c r="TMO51"/>
      <c r="TMP51"/>
      <c r="TMQ51"/>
      <c r="TMR51"/>
      <c r="TMS51"/>
      <c r="TMT51"/>
      <c r="TMU51"/>
      <c r="TMV51"/>
      <c r="TMW51"/>
      <c r="TMX51"/>
      <c r="TMY51"/>
      <c r="TMZ51"/>
      <c r="TNA51"/>
      <c r="TNB51"/>
      <c r="TNC51"/>
      <c r="TND51"/>
      <c r="TNE51"/>
      <c r="TNF51"/>
      <c r="TNG51"/>
      <c r="TNH51"/>
      <c r="TNI51"/>
      <c r="TNJ51"/>
      <c r="TNK51"/>
      <c r="TNL51"/>
      <c r="TNM51"/>
      <c r="TNN51"/>
      <c r="TNO51"/>
      <c r="TNP51"/>
      <c r="TNQ51"/>
      <c r="TNR51"/>
      <c r="TNS51"/>
      <c r="TNT51"/>
      <c r="TNU51"/>
      <c r="TNV51"/>
      <c r="TNW51"/>
      <c r="TNX51"/>
      <c r="TNY51"/>
      <c r="TNZ51"/>
      <c r="TOA51"/>
      <c r="TOB51"/>
      <c r="TOC51"/>
      <c r="TOD51"/>
      <c r="TOE51"/>
      <c r="TOF51"/>
      <c r="TOG51"/>
      <c r="TOH51"/>
      <c r="TOI51"/>
      <c r="TOJ51"/>
      <c r="TOK51"/>
      <c r="TOL51"/>
      <c r="TOM51"/>
      <c r="TON51"/>
      <c r="TOO51"/>
      <c r="TOP51"/>
      <c r="TOQ51"/>
      <c r="TOR51"/>
      <c r="TOS51"/>
      <c r="TOT51"/>
      <c r="TOU51"/>
      <c r="TOV51"/>
      <c r="TOW51"/>
      <c r="TOX51"/>
      <c r="TOY51"/>
      <c r="TOZ51"/>
      <c r="TPA51"/>
      <c r="TPB51"/>
      <c r="TPC51"/>
      <c r="TPD51"/>
      <c r="TPE51"/>
      <c r="TPF51"/>
      <c r="TPG51"/>
      <c r="TPH51"/>
      <c r="TPI51"/>
      <c r="TPJ51"/>
      <c r="TPK51"/>
      <c r="TPL51"/>
      <c r="TPM51"/>
      <c r="TPN51"/>
      <c r="TPO51"/>
      <c r="TPP51"/>
      <c r="TPQ51"/>
      <c r="TPR51"/>
      <c r="TPS51"/>
      <c r="TPT51"/>
      <c r="TPU51"/>
      <c r="TPV51"/>
      <c r="TPW51"/>
      <c r="TPX51"/>
      <c r="TPY51"/>
      <c r="TPZ51"/>
      <c r="TQA51"/>
      <c r="TQB51"/>
      <c r="TQC51"/>
      <c r="TQD51"/>
      <c r="TQE51"/>
      <c r="TQF51"/>
      <c r="TQG51"/>
      <c r="TQH51"/>
      <c r="TQI51"/>
      <c r="TQJ51"/>
      <c r="TQK51"/>
      <c r="TQL51"/>
      <c r="TQM51"/>
      <c r="TQN51"/>
      <c r="TQO51"/>
      <c r="TQP51"/>
      <c r="TQQ51"/>
      <c r="TQR51"/>
      <c r="TQS51"/>
      <c r="TQT51"/>
      <c r="TQU51"/>
      <c r="TQV51"/>
      <c r="TQW51"/>
      <c r="TQX51"/>
      <c r="TQY51"/>
      <c r="TQZ51"/>
      <c r="TRA51"/>
      <c r="TRB51"/>
      <c r="TRC51"/>
      <c r="TRD51"/>
      <c r="TRE51"/>
      <c r="TRF51"/>
      <c r="TRG51"/>
      <c r="TRH51"/>
      <c r="TRI51"/>
      <c r="TRJ51"/>
      <c r="TRK51"/>
      <c r="TRL51"/>
      <c r="TRM51"/>
      <c r="TRN51"/>
      <c r="TRO51"/>
      <c r="TRP51"/>
      <c r="TRQ51"/>
      <c r="TRR51"/>
      <c r="TRS51"/>
      <c r="TRT51"/>
      <c r="TRU51"/>
      <c r="TRV51"/>
      <c r="TRW51"/>
      <c r="TRX51"/>
      <c r="TRY51"/>
      <c r="TRZ51"/>
      <c r="TSA51"/>
      <c r="TSB51"/>
      <c r="TSC51"/>
      <c r="TSD51"/>
      <c r="TSE51"/>
      <c r="TSF51"/>
      <c r="TSG51"/>
      <c r="TSH51"/>
      <c r="TSI51"/>
      <c r="TSJ51"/>
      <c r="TSK51"/>
      <c r="TSL51"/>
      <c r="TSM51"/>
      <c r="TSN51"/>
      <c r="TSO51"/>
      <c r="TSP51"/>
      <c r="TSQ51"/>
      <c r="TSR51"/>
      <c r="TSS51"/>
      <c r="TST51"/>
      <c r="TSU51"/>
      <c r="TSV51"/>
      <c r="TSW51"/>
      <c r="TSX51"/>
      <c r="TSY51"/>
      <c r="TSZ51"/>
      <c r="TTA51"/>
      <c r="TTB51"/>
      <c r="TTC51"/>
      <c r="TTD51"/>
      <c r="TTE51"/>
      <c r="TTF51"/>
      <c r="TTG51"/>
      <c r="TTH51"/>
      <c r="TTI51"/>
      <c r="TTJ51"/>
      <c r="TTK51"/>
      <c r="TTL51"/>
      <c r="TTM51"/>
      <c r="TTN51"/>
      <c r="TTO51"/>
      <c r="TTP51"/>
      <c r="TTQ51"/>
      <c r="TTR51"/>
      <c r="TTS51"/>
      <c r="TTT51"/>
      <c r="TTU51"/>
      <c r="TTV51"/>
      <c r="TTW51"/>
      <c r="TTX51"/>
      <c r="TTY51"/>
      <c r="TTZ51"/>
      <c r="TUA51"/>
      <c r="TUB51"/>
      <c r="TUC51"/>
      <c r="TUD51"/>
      <c r="TUE51"/>
      <c r="TUF51"/>
      <c r="TUG51"/>
      <c r="TUH51"/>
      <c r="TUI51"/>
      <c r="TUJ51"/>
      <c r="TUK51"/>
      <c r="TUL51"/>
      <c r="TUM51"/>
      <c r="TUN51"/>
      <c r="TUO51"/>
      <c r="TUP51"/>
      <c r="TUQ51"/>
      <c r="TUR51"/>
      <c r="TUS51"/>
      <c r="TUT51"/>
      <c r="TUU51"/>
      <c r="TUV51"/>
      <c r="TUW51"/>
      <c r="TUX51"/>
      <c r="TUY51"/>
      <c r="TUZ51"/>
      <c r="TVA51"/>
      <c r="TVB51"/>
      <c r="TVC51"/>
      <c r="TVD51"/>
      <c r="TVE51"/>
      <c r="TVF51"/>
      <c r="TVG51"/>
      <c r="TVH51"/>
      <c r="TVI51"/>
      <c r="TVJ51"/>
      <c r="TVK51"/>
      <c r="TVL51"/>
      <c r="TVM51"/>
      <c r="TVN51"/>
      <c r="TVO51"/>
      <c r="TVP51"/>
      <c r="TVQ51"/>
      <c r="TVR51"/>
      <c r="TVS51"/>
      <c r="TVT51"/>
      <c r="TVU51"/>
      <c r="TVV51"/>
      <c r="TVW51"/>
      <c r="TVX51"/>
      <c r="TVY51"/>
      <c r="TVZ51"/>
      <c r="TWA51"/>
      <c r="TWB51"/>
      <c r="TWC51"/>
      <c r="TWD51"/>
      <c r="TWE51"/>
      <c r="TWF51"/>
      <c r="TWG51"/>
      <c r="TWH51"/>
      <c r="TWI51"/>
      <c r="TWJ51"/>
      <c r="TWK51"/>
      <c r="TWL51"/>
      <c r="TWM51"/>
      <c r="TWN51"/>
      <c r="TWO51"/>
      <c r="TWP51"/>
      <c r="TWQ51"/>
      <c r="TWR51"/>
      <c r="TWS51"/>
      <c r="TWT51"/>
      <c r="TWU51"/>
      <c r="TWV51"/>
      <c r="TWW51"/>
      <c r="TWX51"/>
      <c r="TWY51"/>
      <c r="TWZ51"/>
      <c r="TXA51"/>
      <c r="TXB51"/>
      <c r="TXC51"/>
      <c r="TXD51"/>
      <c r="TXE51"/>
      <c r="TXF51"/>
      <c r="TXG51"/>
      <c r="TXH51"/>
      <c r="TXI51"/>
      <c r="TXJ51"/>
      <c r="TXK51"/>
      <c r="TXL51"/>
      <c r="TXM51"/>
      <c r="TXN51"/>
      <c r="TXO51"/>
      <c r="TXP51"/>
      <c r="TXQ51"/>
      <c r="TXR51"/>
      <c r="TXS51"/>
      <c r="TXT51"/>
      <c r="TXU51"/>
      <c r="TXV51"/>
      <c r="TXW51"/>
      <c r="TXX51"/>
      <c r="TXY51"/>
      <c r="TXZ51"/>
      <c r="TYA51"/>
      <c r="TYB51"/>
      <c r="TYC51"/>
      <c r="TYD51"/>
      <c r="TYE51"/>
      <c r="TYF51"/>
      <c r="TYG51"/>
      <c r="TYH51"/>
      <c r="TYI51"/>
      <c r="TYJ51"/>
      <c r="TYK51"/>
      <c r="TYL51"/>
      <c r="TYM51"/>
      <c r="TYN51"/>
      <c r="TYO51"/>
      <c r="TYP51"/>
      <c r="TYQ51"/>
      <c r="TYR51"/>
      <c r="TYS51"/>
      <c r="TYT51"/>
      <c r="TYU51"/>
      <c r="TYV51"/>
      <c r="TYW51"/>
      <c r="TYX51"/>
      <c r="TYY51"/>
      <c r="TYZ51"/>
      <c r="TZA51"/>
      <c r="TZB51"/>
      <c r="TZC51"/>
      <c r="TZD51"/>
      <c r="TZE51"/>
      <c r="TZF51"/>
      <c r="TZG51"/>
      <c r="TZH51"/>
      <c r="TZI51"/>
      <c r="TZJ51"/>
      <c r="TZK51"/>
      <c r="TZL51"/>
      <c r="TZM51"/>
      <c r="TZN51"/>
      <c r="TZO51"/>
      <c r="TZP51"/>
      <c r="TZQ51"/>
      <c r="TZR51"/>
      <c r="TZS51"/>
      <c r="TZT51"/>
      <c r="TZU51"/>
      <c r="TZV51"/>
      <c r="TZW51"/>
      <c r="TZX51"/>
      <c r="TZY51"/>
      <c r="TZZ51"/>
      <c r="UAA51"/>
      <c r="UAB51"/>
      <c r="UAC51"/>
      <c r="UAD51"/>
      <c r="UAE51"/>
      <c r="UAF51"/>
      <c r="UAG51"/>
      <c r="UAH51"/>
      <c r="UAI51"/>
      <c r="UAJ51"/>
      <c r="UAK51"/>
      <c r="UAL51"/>
      <c r="UAM51"/>
      <c r="UAN51"/>
      <c r="UAO51"/>
      <c r="UAP51"/>
      <c r="UAQ51"/>
      <c r="UAR51"/>
      <c r="UAS51"/>
      <c r="UAT51"/>
      <c r="UAU51"/>
      <c r="UAV51"/>
      <c r="UAW51"/>
      <c r="UAX51"/>
      <c r="UAY51"/>
      <c r="UAZ51"/>
      <c r="UBA51"/>
      <c r="UBB51"/>
      <c r="UBC51"/>
      <c r="UBD51"/>
      <c r="UBE51"/>
      <c r="UBF51"/>
      <c r="UBG51"/>
      <c r="UBH51"/>
      <c r="UBI51"/>
      <c r="UBJ51"/>
      <c r="UBK51"/>
      <c r="UBL51"/>
      <c r="UBM51"/>
      <c r="UBN51"/>
      <c r="UBO51"/>
      <c r="UBP51"/>
      <c r="UBQ51"/>
      <c r="UBR51"/>
      <c r="UBS51"/>
      <c r="UBT51"/>
      <c r="UBU51"/>
      <c r="UBV51"/>
      <c r="UBW51"/>
      <c r="UBX51"/>
      <c r="UBY51"/>
      <c r="UBZ51"/>
      <c r="UCA51"/>
      <c r="UCB51"/>
      <c r="UCC51"/>
      <c r="UCD51"/>
      <c r="UCE51"/>
      <c r="UCF51"/>
      <c r="UCG51"/>
      <c r="UCH51"/>
      <c r="UCI51"/>
      <c r="UCJ51"/>
      <c r="UCK51"/>
      <c r="UCL51"/>
      <c r="UCM51"/>
      <c r="UCN51"/>
      <c r="UCO51"/>
      <c r="UCP51"/>
      <c r="UCQ51"/>
      <c r="UCR51"/>
      <c r="UCS51"/>
      <c r="UCT51"/>
      <c r="UCU51"/>
      <c r="UCV51"/>
      <c r="UCW51"/>
      <c r="UCX51"/>
      <c r="UCY51"/>
      <c r="UCZ51"/>
      <c r="UDA51"/>
      <c r="UDB51"/>
      <c r="UDC51"/>
      <c r="UDD51"/>
      <c r="UDE51"/>
      <c r="UDF51"/>
      <c r="UDG51"/>
      <c r="UDH51"/>
      <c r="UDI51"/>
      <c r="UDJ51"/>
      <c r="UDK51"/>
      <c r="UDL51"/>
      <c r="UDM51"/>
      <c r="UDN51"/>
      <c r="UDO51"/>
      <c r="UDP51"/>
      <c r="UDQ51"/>
      <c r="UDR51"/>
      <c r="UDS51"/>
      <c r="UDT51"/>
      <c r="UDU51"/>
      <c r="UDV51"/>
      <c r="UDW51"/>
      <c r="UDX51"/>
      <c r="UDY51"/>
      <c r="UDZ51"/>
      <c r="UEA51"/>
      <c r="UEB51"/>
      <c r="UEC51"/>
      <c r="UED51"/>
      <c r="UEE51"/>
      <c r="UEF51"/>
      <c r="UEG51"/>
      <c r="UEH51"/>
      <c r="UEI51"/>
      <c r="UEJ51"/>
      <c r="UEK51"/>
      <c r="UEL51"/>
      <c r="UEM51"/>
      <c r="UEN51"/>
      <c r="UEO51"/>
      <c r="UEP51"/>
      <c r="UEQ51"/>
      <c r="UER51"/>
      <c r="UES51"/>
      <c r="UET51"/>
      <c r="UEU51"/>
      <c r="UEV51"/>
      <c r="UEW51"/>
      <c r="UEX51"/>
      <c r="UEY51"/>
      <c r="UEZ51"/>
      <c r="UFA51"/>
      <c r="UFB51"/>
      <c r="UFC51"/>
      <c r="UFD51"/>
      <c r="UFE51"/>
      <c r="UFF51"/>
      <c r="UFG51"/>
      <c r="UFH51"/>
      <c r="UFI51"/>
      <c r="UFJ51"/>
      <c r="UFK51"/>
      <c r="UFL51"/>
      <c r="UFM51"/>
      <c r="UFN51"/>
      <c r="UFO51"/>
      <c r="UFP51"/>
      <c r="UFQ51"/>
      <c r="UFR51"/>
      <c r="UFS51"/>
      <c r="UFT51"/>
      <c r="UFU51"/>
      <c r="UFV51"/>
      <c r="UFW51"/>
      <c r="UFX51"/>
      <c r="UFY51"/>
      <c r="UFZ51"/>
      <c r="UGA51"/>
      <c r="UGB51"/>
      <c r="UGC51"/>
      <c r="UGD51"/>
      <c r="UGE51"/>
      <c r="UGF51"/>
      <c r="UGG51"/>
      <c r="UGH51"/>
      <c r="UGI51"/>
      <c r="UGJ51"/>
      <c r="UGK51"/>
      <c r="UGL51"/>
      <c r="UGM51"/>
      <c r="UGN51"/>
      <c r="UGO51"/>
      <c r="UGP51"/>
      <c r="UGQ51"/>
      <c r="UGR51"/>
      <c r="UGS51"/>
      <c r="UGT51"/>
      <c r="UGU51"/>
      <c r="UGV51"/>
      <c r="UGW51"/>
      <c r="UGX51"/>
      <c r="UGY51"/>
      <c r="UGZ51"/>
      <c r="UHA51"/>
      <c r="UHB51"/>
      <c r="UHC51"/>
      <c r="UHD51"/>
      <c r="UHE51"/>
      <c r="UHF51"/>
      <c r="UHG51"/>
      <c r="UHH51"/>
      <c r="UHI51"/>
      <c r="UHJ51"/>
      <c r="UHK51"/>
      <c r="UHL51"/>
      <c r="UHM51"/>
      <c r="UHN51"/>
      <c r="UHO51"/>
      <c r="UHP51"/>
      <c r="UHQ51"/>
      <c r="UHR51"/>
      <c r="UHS51"/>
      <c r="UHT51"/>
      <c r="UHU51"/>
      <c r="UHV51"/>
      <c r="UHW51"/>
      <c r="UHX51"/>
      <c r="UHY51"/>
      <c r="UHZ51"/>
      <c r="UIA51"/>
      <c r="UIB51"/>
      <c r="UIC51"/>
      <c r="UID51"/>
      <c r="UIE51"/>
      <c r="UIF51"/>
      <c r="UIG51"/>
      <c r="UIH51"/>
      <c r="UII51"/>
      <c r="UIJ51"/>
      <c r="UIK51"/>
      <c r="UIL51"/>
      <c r="UIM51"/>
      <c r="UIN51"/>
      <c r="UIO51"/>
      <c r="UIP51"/>
      <c r="UIQ51"/>
      <c r="UIR51"/>
      <c r="UIS51"/>
      <c r="UIT51"/>
      <c r="UIU51"/>
      <c r="UIV51"/>
      <c r="UIW51"/>
      <c r="UIX51"/>
      <c r="UIY51"/>
      <c r="UIZ51"/>
      <c r="UJA51"/>
      <c r="UJB51"/>
      <c r="UJC51"/>
      <c r="UJD51"/>
      <c r="UJE51"/>
      <c r="UJF51"/>
      <c r="UJG51"/>
      <c r="UJH51"/>
      <c r="UJI51"/>
      <c r="UJJ51"/>
      <c r="UJK51"/>
      <c r="UJL51"/>
      <c r="UJM51"/>
      <c r="UJN51"/>
      <c r="UJO51"/>
      <c r="UJP51"/>
      <c r="UJQ51"/>
      <c r="UJR51"/>
      <c r="UJS51"/>
      <c r="UJT51"/>
      <c r="UJU51"/>
      <c r="UJV51"/>
      <c r="UJW51"/>
      <c r="UJX51"/>
      <c r="UJY51"/>
      <c r="UJZ51"/>
      <c r="UKA51"/>
      <c r="UKB51"/>
      <c r="UKC51"/>
      <c r="UKD51"/>
      <c r="UKE51"/>
      <c r="UKF51"/>
      <c r="UKG51"/>
      <c r="UKH51"/>
      <c r="UKI51"/>
      <c r="UKJ51"/>
      <c r="UKK51"/>
      <c r="UKL51"/>
      <c r="UKM51"/>
      <c r="UKN51"/>
      <c r="UKO51"/>
      <c r="UKP51"/>
      <c r="UKQ51"/>
      <c r="UKR51"/>
      <c r="UKS51"/>
      <c r="UKT51"/>
      <c r="UKU51"/>
      <c r="UKV51"/>
      <c r="UKW51"/>
      <c r="UKX51"/>
      <c r="UKY51"/>
      <c r="UKZ51"/>
      <c r="ULA51"/>
      <c r="ULB51"/>
      <c r="ULC51"/>
      <c r="ULD51"/>
      <c r="ULE51"/>
      <c r="ULF51"/>
      <c r="ULG51"/>
      <c r="ULH51"/>
      <c r="ULI51"/>
      <c r="ULJ51"/>
      <c r="ULK51"/>
      <c r="ULL51"/>
      <c r="ULM51"/>
      <c r="ULN51"/>
      <c r="ULO51"/>
      <c r="ULP51"/>
      <c r="ULQ51"/>
      <c r="ULR51"/>
      <c r="ULS51"/>
      <c r="ULT51"/>
      <c r="ULU51"/>
      <c r="ULV51"/>
      <c r="ULW51"/>
      <c r="ULX51"/>
      <c r="ULY51"/>
      <c r="ULZ51"/>
      <c r="UMA51"/>
      <c r="UMB51"/>
      <c r="UMC51"/>
      <c r="UMD51"/>
      <c r="UME51"/>
      <c r="UMF51"/>
      <c r="UMG51"/>
      <c r="UMH51"/>
      <c r="UMI51"/>
      <c r="UMJ51"/>
      <c r="UMK51"/>
      <c r="UML51"/>
      <c r="UMM51"/>
      <c r="UMN51"/>
      <c r="UMO51"/>
      <c r="UMP51"/>
      <c r="UMQ51"/>
      <c r="UMR51"/>
      <c r="UMS51"/>
      <c r="UMT51"/>
      <c r="UMU51"/>
      <c r="UMV51"/>
      <c r="UMW51"/>
      <c r="UMX51"/>
      <c r="UMY51"/>
      <c r="UMZ51"/>
      <c r="UNA51"/>
      <c r="UNB51"/>
      <c r="UNC51"/>
      <c r="UND51"/>
      <c r="UNE51"/>
      <c r="UNF51"/>
      <c r="UNG51"/>
      <c r="UNH51"/>
      <c r="UNI51"/>
      <c r="UNJ51"/>
      <c r="UNK51"/>
      <c r="UNL51"/>
      <c r="UNM51"/>
      <c r="UNN51"/>
      <c r="UNO51"/>
      <c r="UNP51"/>
      <c r="UNQ51"/>
      <c r="UNR51"/>
      <c r="UNS51"/>
      <c r="UNT51"/>
      <c r="UNU51"/>
      <c r="UNV51"/>
      <c r="UNW51"/>
      <c r="UNX51"/>
      <c r="UNY51"/>
      <c r="UNZ51"/>
      <c r="UOA51"/>
      <c r="UOB51"/>
      <c r="UOC51"/>
      <c r="UOD51"/>
      <c r="UOE51"/>
      <c r="UOF51"/>
      <c r="UOG51"/>
      <c r="UOH51"/>
      <c r="UOI51"/>
      <c r="UOJ51"/>
      <c r="UOK51"/>
      <c r="UOL51"/>
      <c r="UOM51"/>
      <c r="UON51"/>
      <c r="UOO51"/>
      <c r="UOP51"/>
      <c r="UOQ51"/>
      <c r="UOR51"/>
      <c r="UOS51"/>
      <c r="UOT51"/>
      <c r="UOU51"/>
      <c r="UOV51"/>
      <c r="UOW51"/>
      <c r="UOX51"/>
      <c r="UOY51"/>
      <c r="UOZ51"/>
      <c r="UPA51"/>
      <c r="UPB51"/>
      <c r="UPC51"/>
      <c r="UPD51"/>
      <c r="UPE51"/>
      <c r="UPF51"/>
      <c r="UPG51"/>
      <c r="UPH51"/>
      <c r="UPI51"/>
      <c r="UPJ51"/>
      <c r="UPK51"/>
      <c r="UPL51"/>
      <c r="UPM51"/>
      <c r="UPN51"/>
      <c r="UPO51"/>
      <c r="UPP51"/>
      <c r="UPQ51"/>
      <c r="UPR51"/>
      <c r="UPS51"/>
      <c r="UPT51"/>
      <c r="UPU51"/>
      <c r="UPV51"/>
      <c r="UPW51"/>
      <c r="UPX51"/>
      <c r="UPY51"/>
      <c r="UPZ51"/>
      <c r="UQA51"/>
      <c r="UQB51"/>
      <c r="UQC51"/>
      <c r="UQD51"/>
      <c r="UQE51"/>
      <c r="UQF51"/>
      <c r="UQG51"/>
      <c r="UQH51"/>
      <c r="UQI51"/>
      <c r="UQJ51"/>
      <c r="UQK51"/>
      <c r="UQL51"/>
      <c r="UQM51"/>
      <c r="UQN51"/>
      <c r="UQO51"/>
      <c r="UQP51"/>
      <c r="UQQ51"/>
      <c r="UQR51"/>
      <c r="UQS51"/>
      <c r="UQT51"/>
      <c r="UQU51"/>
      <c r="UQV51"/>
      <c r="UQW51"/>
      <c r="UQX51"/>
      <c r="UQY51"/>
      <c r="UQZ51"/>
      <c r="URA51"/>
      <c r="URB51"/>
      <c r="URC51"/>
      <c r="URD51"/>
      <c r="URE51"/>
      <c r="URF51"/>
      <c r="URG51"/>
      <c r="URH51"/>
      <c r="URI51"/>
      <c r="URJ51"/>
      <c r="URK51"/>
      <c r="URL51"/>
      <c r="URM51"/>
      <c r="URN51"/>
      <c r="URO51"/>
      <c r="URP51"/>
      <c r="URQ51"/>
      <c r="URR51"/>
      <c r="URS51"/>
      <c r="URT51"/>
      <c r="URU51"/>
      <c r="URV51"/>
      <c r="URW51"/>
      <c r="URX51"/>
      <c r="URY51"/>
      <c r="URZ51"/>
      <c r="USA51"/>
      <c r="USB51"/>
      <c r="USC51"/>
      <c r="USD51"/>
      <c r="USE51"/>
      <c r="USF51"/>
      <c r="USG51"/>
      <c r="USH51"/>
      <c r="USI51"/>
      <c r="USJ51"/>
      <c r="USK51"/>
      <c r="USL51"/>
      <c r="USM51"/>
      <c r="USN51"/>
      <c r="USO51"/>
      <c r="USP51"/>
      <c r="USQ51"/>
      <c r="USR51"/>
      <c r="USS51"/>
      <c r="UST51"/>
      <c r="USU51"/>
      <c r="USV51"/>
      <c r="USW51"/>
      <c r="USX51"/>
      <c r="USY51"/>
      <c r="USZ51"/>
      <c r="UTA51"/>
      <c r="UTB51"/>
      <c r="UTC51"/>
      <c r="UTD51"/>
      <c r="UTE51"/>
      <c r="UTF51"/>
      <c r="UTG51"/>
      <c r="UTH51"/>
      <c r="UTI51"/>
      <c r="UTJ51"/>
      <c r="UTK51"/>
      <c r="UTL51"/>
      <c r="UTM51"/>
      <c r="UTN51"/>
      <c r="UTO51"/>
      <c r="UTP51"/>
      <c r="UTQ51"/>
      <c r="UTR51"/>
      <c r="UTS51"/>
      <c r="UTT51"/>
      <c r="UTU51"/>
      <c r="UTV51"/>
      <c r="UTW51"/>
      <c r="UTX51"/>
      <c r="UTY51"/>
      <c r="UTZ51"/>
      <c r="UUA51"/>
      <c r="UUB51"/>
      <c r="UUC51"/>
      <c r="UUD51"/>
      <c r="UUE51"/>
      <c r="UUF51"/>
      <c r="UUG51"/>
      <c r="UUH51"/>
      <c r="UUI51"/>
      <c r="UUJ51"/>
      <c r="UUK51"/>
      <c r="UUL51"/>
      <c r="UUM51"/>
      <c r="UUN51"/>
      <c r="UUO51"/>
      <c r="UUP51"/>
      <c r="UUQ51"/>
      <c r="UUR51"/>
      <c r="UUS51"/>
      <c r="UUT51"/>
      <c r="UUU51"/>
      <c r="UUV51"/>
      <c r="UUW51"/>
      <c r="UUX51"/>
      <c r="UUY51"/>
      <c r="UUZ51"/>
      <c r="UVA51"/>
      <c r="UVB51"/>
      <c r="UVC51"/>
      <c r="UVD51"/>
      <c r="UVE51"/>
      <c r="UVF51"/>
      <c r="UVG51"/>
      <c r="UVH51"/>
      <c r="UVI51"/>
      <c r="UVJ51"/>
      <c r="UVK51"/>
      <c r="UVL51"/>
      <c r="UVM51"/>
      <c r="UVN51"/>
      <c r="UVO51"/>
      <c r="UVP51"/>
      <c r="UVQ51"/>
      <c r="UVR51"/>
      <c r="UVS51"/>
      <c r="UVT51"/>
      <c r="UVU51"/>
      <c r="UVV51"/>
      <c r="UVW51"/>
      <c r="UVX51"/>
      <c r="UVY51"/>
      <c r="UVZ51"/>
      <c r="UWA51"/>
      <c r="UWB51"/>
      <c r="UWC51"/>
      <c r="UWD51"/>
      <c r="UWE51"/>
      <c r="UWF51"/>
      <c r="UWG51"/>
      <c r="UWH51"/>
      <c r="UWI51"/>
      <c r="UWJ51"/>
      <c r="UWK51"/>
      <c r="UWL51"/>
      <c r="UWM51"/>
      <c r="UWN51"/>
      <c r="UWO51"/>
      <c r="UWP51"/>
      <c r="UWQ51"/>
      <c r="UWR51"/>
      <c r="UWS51"/>
      <c r="UWT51"/>
      <c r="UWU51"/>
      <c r="UWV51"/>
      <c r="UWW51"/>
      <c r="UWX51"/>
      <c r="UWY51"/>
      <c r="UWZ51"/>
      <c r="UXA51"/>
      <c r="UXB51"/>
      <c r="UXC51"/>
      <c r="UXD51"/>
      <c r="UXE51"/>
      <c r="UXF51"/>
      <c r="UXG51"/>
      <c r="UXH51"/>
      <c r="UXI51"/>
      <c r="UXJ51"/>
      <c r="UXK51"/>
      <c r="UXL51"/>
      <c r="UXM51"/>
      <c r="UXN51"/>
      <c r="UXO51"/>
      <c r="UXP51"/>
      <c r="UXQ51"/>
      <c r="UXR51"/>
      <c r="UXS51"/>
      <c r="UXT51"/>
      <c r="UXU51"/>
      <c r="UXV51"/>
      <c r="UXW51"/>
      <c r="UXX51"/>
      <c r="UXY51"/>
      <c r="UXZ51"/>
      <c r="UYA51"/>
      <c r="UYB51"/>
      <c r="UYC51"/>
      <c r="UYD51"/>
      <c r="UYE51"/>
      <c r="UYF51"/>
      <c r="UYG51"/>
      <c r="UYH51"/>
      <c r="UYI51"/>
      <c r="UYJ51"/>
      <c r="UYK51"/>
      <c r="UYL51"/>
      <c r="UYM51"/>
      <c r="UYN51"/>
      <c r="UYO51"/>
      <c r="UYP51"/>
      <c r="UYQ51"/>
      <c r="UYR51"/>
      <c r="UYS51"/>
      <c r="UYT51"/>
      <c r="UYU51"/>
      <c r="UYV51"/>
      <c r="UYW51"/>
      <c r="UYX51"/>
      <c r="UYY51"/>
      <c r="UYZ51"/>
      <c r="UZA51"/>
      <c r="UZB51"/>
      <c r="UZC51"/>
      <c r="UZD51"/>
      <c r="UZE51"/>
      <c r="UZF51"/>
      <c r="UZG51"/>
      <c r="UZH51"/>
      <c r="UZI51"/>
      <c r="UZJ51"/>
      <c r="UZK51"/>
      <c r="UZL51"/>
      <c r="UZM51"/>
      <c r="UZN51"/>
      <c r="UZO51"/>
      <c r="UZP51"/>
      <c r="UZQ51"/>
      <c r="UZR51"/>
      <c r="UZS51"/>
      <c r="UZT51"/>
      <c r="UZU51"/>
      <c r="UZV51"/>
      <c r="UZW51"/>
      <c r="UZX51"/>
      <c r="UZY51"/>
      <c r="UZZ51"/>
      <c r="VAA51"/>
      <c r="VAB51"/>
      <c r="VAC51"/>
      <c r="VAD51"/>
      <c r="VAE51"/>
      <c r="VAF51"/>
      <c r="VAG51"/>
      <c r="VAH51"/>
      <c r="VAI51"/>
      <c r="VAJ51"/>
      <c r="VAK51"/>
      <c r="VAL51"/>
      <c r="VAM51"/>
      <c r="VAN51"/>
      <c r="VAO51"/>
      <c r="VAP51"/>
      <c r="VAQ51"/>
      <c r="VAR51"/>
      <c r="VAS51"/>
      <c r="VAT51"/>
      <c r="VAU51"/>
      <c r="VAV51"/>
      <c r="VAW51"/>
      <c r="VAX51"/>
      <c r="VAY51"/>
      <c r="VAZ51"/>
      <c r="VBA51"/>
      <c r="VBB51"/>
      <c r="VBC51"/>
      <c r="VBD51"/>
      <c r="VBE51"/>
      <c r="VBF51"/>
      <c r="VBG51"/>
      <c r="VBH51"/>
      <c r="VBI51"/>
      <c r="VBJ51"/>
      <c r="VBK51"/>
      <c r="VBL51"/>
      <c r="VBM51"/>
      <c r="VBN51"/>
      <c r="VBO51"/>
      <c r="VBP51"/>
      <c r="VBQ51"/>
      <c r="VBR51"/>
      <c r="VBS51"/>
      <c r="VBT51"/>
      <c r="VBU51"/>
      <c r="VBV51"/>
      <c r="VBW51"/>
      <c r="VBX51"/>
      <c r="VBY51"/>
      <c r="VBZ51"/>
      <c r="VCA51"/>
      <c r="VCB51"/>
      <c r="VCC51"/>
      <c r="VCD51"/>
      <c r="VCE51"/>
      <c r="VCF51"/>
      <c r="VCG51"/>
      <c r="VCH51"/>
      <c r="VCI51"/>
      <c r="VCJ51"/>
      <c r="VCK51"/>
      <c r="VCL51"/>
      <c r="VCM51"/>
      <c r="VCN51"/>
      <c r="VCO51"/>
      <c r="VCP51"/>
      <c r="VCQ51"/>
      <c r="VCR51"/>
      <c r="VCS51"/>
      <c r="VCT51"/>
      <c r="VCU51"/>
      <c r="VCV51"/>
      <c r="VCW51"/>
      <c r="VCX51"/>
      <c r="VCY51"/>
      <c r="VCZ51"/>
      <c r="VDA51"/>
      <c r="VDB51"/>
      <c r="VDC51"/>
      <c r="VDD51"/>
      <c r="VDE51"/>
      <c r="VDF51"/>
      <c r="VDG51"/>
      <c r="VDH51"/>
      <c r="VDI51"/>
      <c r="VDJ51"/>
      <c r="VDK51"/>
      <c r="VDL51"/>
      <c r="VDM51"/>
      <c r="VDN51"/>
      <c r="VDO51"/>
      <c r="VDP51"/>
      <c r="VDQ51"/>
      <c r="VDR51"/>
      <c r="VDS51"/>
      <c r="VDT51"/>
      <c r="VDU51"/>
      <c r="VDV51"/>
      <c r="VDW51"/>
      <c r="VDX51"/>
      <c r="VDY51"/>
      <c r="VDZ51"/>
      <c r="VEA51"/>
      <c r="VEB51"/>
      <c r="VEC51"/>
      <c r="VED51"/>
      <c r="VEE51"/>
      <c r="VEF51"/>
      <c r="VEG51"/>
      <c r="VEH51"/>
      <c r="VEI51"/>
      <c r="VEJ51"/>
      <c r="VEK51"/>
      <c r="VEL51"/>
      <c r="VEM51"/>
      <c r="VEN51"/>
      <c r="VEO51"/>
      <c r="VEP51"/>
      <c r="VEQ51"/>
      <c r="VER51"/>
      <c r="VES51"/>
      <c r="VET51"/>
      <c r="VEU51"/>
      <c r="VEV51"/>
      <c r="VEW51"/>
      <c r="VEX51"/>
      <c r="VEY51"/>
      <c r="VEZ51"/>
      <c r="VFA51"/>
      <c r="VFB51"/>
      <c r="VFC51"/>
      <c r="VFD51"/>
      <c r="VFE51"/>
      <c r="VFF51"/>
      <c r="VFG51"/>
      <c r="VFH51"/>
      <c r="VFI51"/>
      <c r="VFJ51"/>
      <c r="VFK51"/>
      <c r="VFL51"/>
      <c r="VFM51"/>
      <c r="VFN51"/>
      <c r="VFO51"/>
      <c r="VFP51"/>
      <c r="VFQ51"/>
      <c r="VFR51"/>
      <c r="VFS51"/>
      <c r="VFT51"/>
      <c r="VFU51"/>
      <c r="VFV51"/>
      <c r="VFW51"/>
      <c r="VFX51"/>
      <c r="VFY51"/>
      <c r="VFZ51"/>
      <c r="VGA51"/>
      <c r="VGB51"/>
      <c r="VGC51"/>
      <c r="VGD51"/>
      <c r="VGE51"/>
      <c r="VGF51"/>
      <c r="VGG51"/>
      <c r="VGH51"/>
      <c r="VGI51"/>
      <c r="VGJ51"/>
      <c r="VGK51"/>
      <c r="VGL51"/>
      <c r="VGM51"/>
      <c r="VGN51"/>
      <c r="VGO51"/>
      <c r="VGP51"/>
      <c r="VGQ51"/>
      <c r="VGR51"/>
      <c r="VGS51"/>
      <c r="VGT51"/>
      <c r="VGU51"/>
      <c r="VGV51"/>
      <c r="VGW51"/>
      <c r="VGX51"/>
      <c r="VGY51"/>
      <c r="VGZ51"/>
      <c r="VHA51"/>
      <c r="VHB51"/>
      <c r="VHC51"/>
      <c r="VHD51"/>
      <c r="VHE51"/>
      <c r="VHF51"/>
      <c r="VHG51"/>
      <c r="VHH51"/>
      <c r="VHI51"/>
      <c r="VHJ51"/>
      <c r="VHK51"/>
      <c r="VHL51"/>
      <c r="VHM51"/>
      <c r="VHN51"/>
      <c r="VHO51"/>
      <c r="VHP51"/>
      <c r="VHQ51"/>
      <c r="VHR51"/>
      <c r="VHS51"/>
      <c r="VHT51"/>
      <c r="VHU51"/>
      <c r="VHV51"/>
      <c r="VHW51"/>
      <c r="VHX51"/>
      <c r="VHY51"/>
      <c r="VHZ51"/>
      <c r="VIA51"/>
      <c r="VIB51"/>
      <c r="VIC51"/>
      <c r="VID51"/>
      <c r="VIE51"/>
      <c r="VIF51"/>
      <c r="VIG51"/>
      <c r="VIH51"/>
      <c r="VII51"/>
      <c r="VIJ51"/>
      <c r="VIK51"/>
      <c r="VIL51"/>
      <c r="VIM51"/>
      <c r="VIN51"/>
      <c r="VIO51"/>
      <c r="VIP51"/>
      <c r="VIQ51"/>
      <c r="VIR51"/>
      <c r="VIS51"/>
      <c r="VIT51"/>
      <c r="VIU51"/>
      <c r="VIV51"/>
      <c r="VIW51"/>
      <c r="VIX51"/>
      <c r="VIY51"/>
      <c r="VIZ51"/>
      <c r="VJA51"/>
      <c r="VJB51"/>
      <c r="VJC51"/>
      <c r="VJD51"/>
      <c r="VJE51"/>
      <c r="VJF51"/>
      <c r="VJG51"/>
      <c r="VJH51"/>
      <c r="VJI51"/>
      <c r="VJJ51"/>
      <c r="VJK51"/>
      <c r="VJL51"/>
      <c r="VJM51"/>
      <c r="VJN51"/>
      <c r="VJO51"/>
      <c r="VJP51"/>
      <c r="VJQ51"/>
      <c r="VJR51"/>
      <c r="VJS51"/>
      <c r="VJT51"/>
      <c r="VJU51"/>
      <c r="VJV51"/>
      <c r="VJW51"/>
      <c r="VJX51"/>
      <c r="VJY51"/>
      <c r="VJZ51"/>
      <c r="VKA51"/>
      <c r="VKB51"/>
      <c r="VKC51"/>
      <c r="VKD51"/>
      <c r="VKE51"/>
      <c r="VKF51"/>
      <c r="VKG51"/>
      <c r="VKH51"/>
      <c r="VKI51"/>
      <c r="VKJ51"/>
      <c r="VKK51"/>
      <c r="VKL51"/>
      <c r="VKM51"/>
      <c r="VKN51"/>
      <c r="VKO51"/>
      <c r="VKP51"/>
      <c r="VKQ51"/>
      <c r="VKR51"/>
      <c r="VKS51"/>
      <c r="VKT51"/>
      <c r="VKU51"/>
      <c r="VKV51"/>
      <c r="VKW51"/>
      <c r="VKX51"/>
      <c r="VKY51"/>
      <c r="VKZ51"/>
      <c r="VLA51"/>
      <c r="VLB51"/>
      <c r="VLC51"/>
      <c r="VLD51"/>
      <c r="VLE51"/>
      <c r="VLF51"/>
      <c r="VLG51"/>
      <c r="VLH51"/>
      <c r="VLI51"/>
      <c r="VLJ51"/>
      <c r="VLK51"/>
      <c r="VLL51"/>
      <c r="VLM51"/>
      <c r="VLN51"/>
      <c r="VLO51"/>
      <c r="VLP51"/>
      <c r="VLQ51"/>
      <c r="VLR51"/>
      <c r="VLS51"/>
      <c r="VLT51"/>
      <c r="VLU51"/>
      <c r="VLV51"/>
      <c r="VLW51"/>
      <c r="VLX51"/>
      <c r="VLY51"/>
      <c r="VLZ51"/>
      <c r="VMA51"/>
      <c r="VMB51"/>
      <c r="VMC51"/>
      <c r="VMD51"/>
      <c r="VME51"/>
      <c r="VMF51"/>
      <c r="VMG51"/>
      <c r="VMH51"/>
      <c r="VMI51"/>
      <c r="VMJ51"/>
      <c r="VMK51"/>
      <c r="VML51"/>
      <c r="VMM51"/>
      <c r="VMN51"/>
      <c r="VMO51"/>
      <c r="VMP51"/>
      <c r="VMQ51"/>
      <c r="VMR51"/>
      <c r="VMS51"/>
      <c r="VMT51"/>
      <c r="VMU51"/>
      <c r="VMV51"/>
      <c r="VMW51"/>
      <c r="VMX51"/>
      <c r="VMY51"/>
      <c r="VMZ51"/>
      <c r="VNA51"/>
      <c r="VNB51"/>
      <c r="VNC51"/>
      <c r="VND51"/>
      <c r="VNE51"/>
      <c r="VNF51"/>
      <c r="VNG51"/>
      <c r="VNH51"/>
      <c r="VNI51"/>
      <c r="VNJ51"/>
      <c r="VNK51"/>
      <c r="VNL51"/>
      <c r="VNM51"/>
      <c r="VNN51"/>
      <c r="VNO51"/>
      <c r="VNP51"/>
      <c r="VNQ51"/>
      <c r="VNR51"/>
      <c r="VNS51"/>
      <c r="VNT51"/>
      <c r="VNU51"/>
      <c r="VNV51"/>
      <c r="VNW51"/>
      <c r="VNX51"/>
      <c r="VNY51"/>
      <c r="VNZ51"/>
      <c r="VOA51"/>
      <c r="VOB51"/>
      <c r="VOC51"/>
      <c r="VOD51"/>
      <c r="VOE51"/>
      <c r="VOF51"/>
      <c r="VOG51"/>
      <c r="VOH51"/>
      <c r="VOI51"/>
      <c r="VOJ51"/>
      <c r="VOK51"/>
      <c r="VOL51"/>
      <c r="VOM51"/>
      <c r="VON51"/>
      <c r="VOO51"/>
      <c r="VOP51"/>
      <c r="VOQ51"/>
      <c r="VOR51"/>
      <c r="VOS51"/>
      <c r="VOT51"/>
      <c r="VOU51"/>
      <c r="VOV51"/>
      <c r="VOW51"/>
      <c r="VOX51"/>
      <c r="VOY51"/>
      <c r="VOZ51"/>
      <c r="VPA51"/>
      <c r="VPB51"/>
      <c r="VPC51"/>
      <c r="VPD51"/>
      <c r="VPE51"/>
      <c r="VPF51"/>
      <c r="VPG51"/>
      <c r="VPH51"/>
      <c r="VPI51"/>
      <c r="VPJ51"/>
      <c r="VPK51"/>
      <c r="VPL51"/>
      <c r="VPM51"/>
      <c r="VPN51"/>
      <c r="VPO51"/>
      <c r="VPP51"/>
      <c r="VPQ51"/>
      <c r="VPR51"/>
      <c r="VPS51"/>
      <c r="VPT51"/>
      <c r="VPU51"/>
      <c r="VPV51"/>
      <c r="VPW51"/>
      <c r="VPX51"/>
      <c r="VPY51"/>
      <c r="VPZ51"/>
      <c r="VQA51"/>
      <c r="VQB51"/>
      <c r="VQC51"/>
      <c r="VQD51"/>
      <c r="VQE51"/>
      <c r="VQF51"/>
      <c r="VQG51"/>
      <c r="VQH51"/>
      <c r="VQI51"/>
      <c r="VQJ51"/>
      <c r="VQK51"/>
      <c r="VQL51"/>
      <c r="VQM51"/>
      <c r="VQN51"/>
      <c r="VQO51"/>
      <c r="VQP51"/>
      <c r="VQQ51"/>
      <c r="VQR51"/>
      <c r="VQS51"/>
      <c r="VQT51"/>
      <c r="VQU51"/>
      <c r="VQV51"/>
      <c r="VQW51"/>
      <c r="VQX51"/>
      <c r="VQY51"/>
      <c r="VQZ51"/>
      <c r="VRA51"/>
      <c r="VRB51"/>
      <c r="VRC51"/>
      <c r="VRD51"/>
      <c r="VRE51"/>
      <c r="VRF51"/>
      <c r="VRG51"/>
      <c r="VRH51"/>
      <c r="VRI51"/>
      <c r="VRJ51"/>
      <c r="VRK51"/>
      <c r="VRL51"/>
      <c r="VRM51"/>
      <c r="VRN51"/>
      <c r="VRO51"/>
      <c r="VRP51"/>
      <c r="VRQ51"/>
      <c r="VRR51"/>
      <c r="VRS51"/>
      <c r="VRT51"/>
      <c r="VRU51"/>
      <c r="VRV51"/>
      <c r="VRW51"/>
      <c r="VRX51"/>
      <c r="VRY51"/>
      <c r="VRZ51"/>
      <c r="VSA51"/>
      <c r="VSB51"/>
      <c r="VSC51"/>
      <c r="VSD51"/>
      <c r="VSE51"/>
      <c r="VSF51"/>
      <c r="VSG51"/>
      <c r="VSH51"/>
      <c r="VSI51"/>
      <c r="VSJ51"/>
      <c r="VSK51"/>
      <c r="VSL51"/>
      <c r="VSM51"/>
      <c r="VSN51"/>
      <c r="VSO51"/>
      <c r="VSP51"/>
      <c r="VSQ51"/>
      <c r="VSR51"/>
      <c r="VSS51"/>
      <c r="VST51"/>
      <c r="VSU51"/>
      <c r="VSV51"/>
      <c r="VSW51"/>
      <c r="VSX51"/>
      <c r="VSY51"/>
      <c r="VSZ51"/>
      <c r="VTA51"/>
      <c r="VTB51"/>
      <c r="VTC51"/>
      <c r="VTD51"/>
      <c r="VTE51"/>
      <c r="VTF51"/>
      <c r="VTG51"/>
      <c r="VTH51"/>
      <c r="VTI51"/>
      <c r="VTJ51"/>
      <c r="VTK51"/>
      <c r="VTL51"/>
      <c r="VTM51"/>
      <c r="VTN51"/>
      <c r="VTO51"/>
      <c r="VTP51"/>
      <c r="VTQ51"/>
      <c r="VTR51"/>
      <c r="VTS51"/>
      <c r="VTT51"/>
      <c r="VTU51"/>
      <c r="VTV51"/>
      <c r="VTW51"/>
      <c r="VTX51"/>
      <c r="VTY51"/>
      <c r="VTZ51"/>
      <c r="VUA51"/>
      <c r="VUB51"/>
      <c r="VUC51"/>
      <c r="VUD51"/>
      <c r="VUE51"/>
      <c r="VUF51"/>
      <c r="VUG51"/>
      <c r="VUH51"/>
      <c r="VUI51"/>
      <c r="VUJ51"/>
      <c r="VUK51"/>
      <c r="VUL51"/>
      <c r="VUM51"/>
      <c r="VUN51"/>
      <c r="VUO51"/>
      <c r="VUP51"/>
      <c r="VUQ51"/>
      <c r="VUR51"/>
      <c r="VUS51"/>
      <c r="VUT51"/>
      <c r="VUU51"/>
      <c r="VUV51"/>
      <c r="VUW51"/>
      <c r="VUX51"/>
      <c r="VUY51"/>
      <c r="VUZ51"/>
      <c r="VVA51"/>
      <c r="VVB51"/>
      <c r="VVC51"/>
      <c r="VVD51"/>
      <c r="VVE51"/>
      <c r="VVF51"/>
      <c r="VVG51"/>
      <c r="VVH51"/>
      <c r="VVI51"/>
      <c r="VVJ51"/>
      <c r="VVK51"/>
      <c r="VVL51"/>
      <c r="VVM51"/>
      <c r="VVN51"/>
      <c r="VVO51"/>
      <c r="VVP51"/>
      <c r="VVQ51"/>
      <c r="VVR51"/>
      <c r="VVS51"/>
      <c r="VVT51"/>
      <c r="VVU51"/>
      <c r="VVV51"/>
      <c r="VVW51"/>
      <c r="VVX51"/>
      <c r="VVY51"/>
      <c r="VVZ51"/>
      <c r="VWA51"/>
      <c r="VWB51"/>
      <c r="VWC51"/>
      <c r="VWD51"/>
      <c r="VWE51"/>
      <c r="VWF51"/>
      <c r="VWG51"/>
      <c r="VWH51"/>
      <c r="VWI51"/>
      <c r="VWJ51"/>
      <c r="VWK51"/>
      <c r="VWL51"/>
      <c r="VWM51"/>
      <c r="VWN51"/>
      <c r="VWO51"/>
      <c r="VWP51"/>
      <c r="VWQ51"/>
      <c r="VWR51"/>
      <c r="VWS51"/>
      <c r="VWT51"/>
      <c r="VWU51"/>
      <c r="VWV51"/>
      <c r="VWW51"/>
      <c r="VWX51"/>
      <c r="VWY51"/>
      <c r="VWZ51"/>
      <c r="VXA51"/>
      <c r="VXB51"/>
      <c r="VXC51"/>
      <c r="VXD51"/>
      <c r="VXE51"/>
      <c r="VXF51"/>
      <c r="VXG51"/>
      <c r="VXH51"/>
      <c r="VXI51"/>
      <c r="VXJ51"/>
      <c r="VXK51"/>
      <c r="VXL51"/>
      <c r="VXM51"/>
      <c r="VXN51"/>
      <c r="VXO51"/>
      <c r="VXP51"/>
      <c r="VXQ51"/>
      <c r="VXR51"/>
      <c r="VXS51"/>
      <c r="VXT51"/>
      <c r="VXU51"/>
      <c r="VXV51"/>
      <c r="VXW51"/>
      <c r="VXX51"/>
      <c r="VXY51"/>
      <c r="VXZ51"/>
      <c r="VYA51"/>
      <c r="VYB51"/>
      <c r="VYC51"/>
      <c r="VYD51"/>
      <c r="VYE51"/>
      <c r="VYF51"/>
      <c r="VYG51"/>
      <c r="VYH51"/>
      <c r="VYI51"/>
      <c r="VYJ51"/>
      <c r="VYK51"/>
      <c r="VYL51"/>
      <c r="VYM51"/>
      <c r="VYN51"/>
      <c r="VYO51"/>
      <c r="VYP51"/>
      <c r="VYQ51"/>
      <c r="VYR51"/>
      <c r="VYS51"/>
      <c r="VYT51"/>
      <c r="VYU51"/>
      <c r="VYV51"/>
      <c r="VYW51"/>
      <c r="VYX51"/>
      <c r="VYY51"/>
      <c r="VYZ51"/>
      <c r="VZA51"/>
      <c r="VZB51"/>
      <c r="VZC51"/>
      <c r="VZD51"/>
      <c r="VZE51"/>
      <c r="VZF51"/>
      <c r="VZG51"/>
      <c r="VZH51"/>
      <c r="VZI51"/>
      <c r="VZJ51"/>
      <c r="VZK51"/>
      <c r="VZL51"/>
      <c r="VZM51"/>
      <c r="VZN51"/>
      <c r="VZO51"/>
      <c r="VZP51"/>
      <c r="VZQ51"/>
      <c r="VZR51"/>
      <c r="VZS51"/>
      <c r="VZT51"/>
      <c r="VZU51"/>
      <c r="VZV51"/>
      <c r="VZW51"/>
      <c r="VZX51"/>
      <c r="VZY51"/>
      <c r="VZZ51"/>
      <c r="WAA51"/>
      <c r="WAB51"/>
      <c r="WAC51"/>
      <c r="WAD51"/>
      <c r="WAE51"/>
      <c r="WAF51"/>
      <c r="WAG51"/>
      <c r="WAH51"/>
      <c r="WAI51"/>
      <c r="WAJ51"/>
      <c r="WAK51"/>
      <c r="WAL51"/>
      <c r="WAM51"/>
      <c r="WAN51"/>
      <c r="WAO51"/>
      <c r="WAP51"/>
      <c r="WAQ51"/>
      <c r="WAR51"/>
      <c r="WAS51"/>
      <c r="WAT51"/>
      <c r="WAU51"/>
      <c r="WAV51"/>
      <c r="WAW51"/>
      <c r="WAX51"/>
      <c r="WAY51"/>
      <c r="WAZ51"/>
      <c r="WBA51"/>
      <c r="WBB51"/>
      <c r="WBC51"/>
      <c r="WBD51"/>
      <c r="WBE51"/>
      <c r="WBF51"/>
      <c r="WBG51"/>
      <c r="WBH51"/>
      <c r="WBI51"/>
      <c r="WBJ51"/>
      <c r="WBK51"/>
      <c r="WBL51"/>
      <c r="WBM51"/>
      <c r="WBN51"/>
      <c r="WBO51"/>
      <c r="WBP51"/>
      <c r="WBQ51"/>
      <c r="WBR51"/>
      <c r="WBS51"/>
      <c r="WBT51"/>
      <c r="WBU51"/>
      <c r="WBV51"/>
      <c r="WBW51"/>
      <c r="WBX51"/>
      <c r="WBY51"/>
      <c r="WBZ51"/>
      <c r="WCA51"/>
      <c r="WCB51"/>
      <c r="WCC51"/>
      <c r="WCD51"/>
      <c r="WCE51"/>
      <c r="WCF51"/>
      <c r="WCG51"/>
      <c r="WCH51"/>
      <c r="WCI51"/>
      <c r="WCJ51"/>
      <c r="WCK51"/>
      <c r="WCL51"/>
      <c r="WCM51"/>
      <c r="WCN51"/>
      <c r="WCO51"/>
      <c r="WCP51"/>
      <c r="WCQ51"/>
      <c r="WCR51"/>
      <c r="WCS51"/>
      <c r="WCT51"/>
      <c r="WCU51"/>
      <c r="WCV51"/>
      <c r="WCW51"/>
      <c r="WCX51"/>
      <c r="WCY51"/>
      <c r="WCZ51"/>
      <c r="WDA51"/>
      <c r="WDB51"/>
      <c r="WDC51"/>
      <c r="WDD51"/>
      <c r="WDE51"/>
      <c r="WDF51"/>
      <c r="WDG51"/>
      <c r="WDH51"/>
      <c r="WDI51"/>
      <c r="WDJ51"/>
      <c r="WDK51"/>
      <c r="WDL51"/>
      <c r="WDM51"/>
      <c r="WDN51"/>
      <c r="WDO51"/>
      <c r="WDP51"/>
      <c r="WDQ51"/>
      <c r="WDR51"/>
      <c r="WDS51"/>
      <c r="WDT51"/>
      <c r="WDU51"/>
      <c r="WDV51"/>
      <c r="WDW51"/>
      <c r="WDX51"/>
      <c r="WDY51"/>
      <c r="WDZ51"/>
      <c r="WEA51"/>
      <c r="WEB51"/>
      <c r="WEC51"/>
      <c r="WED51"/>
      <c r="WEE51"/>
      <c r="WEF51"/>
      <c r="WEG51"/>
      <c r="WEH51"/>
      <c r="WEI51"/>
      <c r="WEJ51"/>
      <c r="WEK51"/>
      <c r="WEL51"/>
      <c r="WEM51"/>
      <c r="WEN51"/>
      <c r="WEO51"/>
      <c r="WEP51"/>
      <c r="WEQ51"/>
      <c r="WER51"/>
      <c r="WES51"/>
      <c r="WET51"/>
      <c r="WEU51"/>
      <c r="WEV51"/>
      <c r="WEW51"/>
      <c r="WEX51"/>
      <c r="WEY51"/>
      <c r="WEZ51"/>
      <c r="WFA51"/>
      <c r="WFB51"/>
      <c r="WFC51"/>
      <c r="WFD51"/>
      <c r="WFE51"/>
      <c r="WFF51"/>
      <c r="WFG51"/>
      <c r="WFH51"/>
      <c r="WFI51"/>
      <c r="WFJ51"/>
      <c r="WFK51"/>
      <c r="WFL51"/>
      <c r="WFM51"/>
      <c r="WFN51"/>
      <c r="WFO51"/>
      <c r="WFP51"/>
      <c r="WFQ51"/>
      <c r="WFR51"/>
      <c r="WFS51"/>
      <c r="WFT51"/>
      <c r="WFU51"/>
      <c r="WFV51"/>
      <c r="WFW51"/>
      <c r="WFX51"/>
      <c r="WFY51"/>
      <c r="WFZ51"/>
      <c r="WGA51"/>
      <c r="WGB51"/>
      <c r="WGC51"/>
      <c r="WGD51"/>
      <c r="WGE51"/>
      <c r="WGF51"/>
      <c r="WGG51"/>
      <c r="WGH51"/>
      <c r="WGI51"/>
      <c r="WGJ51"/>
      <c r="WGK51"/>
      <c r="WGL51"/>
      <c r="WGM51"/>
      <c r="WGN51"/>
      <c r="WGO51"/>
      <c r="WGP51"/>
      <c r="WGQ51"/>
      <c r="WGR51"/>
      <c r="WGS51"/>
      <c r="WGT51"/>
      <c r="WGU51"/>
      <c r="WGV51"/>
      <c r="WGW51"/>
      <c r="WGX51"/>
      <c r="WGY51"/>
      <c r="WGZ51"/>
      <c r="WHA51"/>
      <c r="WHB51"/>
      <c r="WHC51"/>
      <c r="WHD51"/>
      <c r="WHE51"/>
      <c r="WHF51"/>
      <c r="WHG51"/>
      <c r="WHH51"/>
      <c r="WHI51"/>
      <c r="WHJ51"/>
      <c r="WHK51"/>
      <c r="WHL51"/>
      <c r="WHM51"/>
      <c r="WHN51"/>
      <c r="WHO51"/>
      <c r="WHP51"/>
      <c r="WHQ51"/>
      <c r="WHR51"/>
      <c r="WHS51"/>
      <c r="WHT51"/>
      <c r="WHU51"/>
      <c r="WHV51"/>
      <c r="WHW51"/>
      <c r="WHX51"/>
      <c r="WHY51"/>
      <c r="WHZ51"/>
      <c r="WIA51"/>
      <c r="WIB51"/>
      <c r="WIC51"/>
      <c r="WID51"/>
      <c r="WIE51"/>
      <c r="WIF51"/>
      <c r="WIG51"/>
      <c r="WIH51"/>
      <c r="WII51"/>
      <c r="WIJ51"/>
      <c r="WIK51"/>
      <c r="WIL51"/>
      <c r="WIM51"/>
      <c r="WIN51"/>
      <c r="WIO51"/>
      <c r="WIP51"/>
      <c r="WIQ51"/>
      <c r="WIR51"/>
      <c r="WIS51"/>
      <c r="WIT51"/>
      <c r="WIU51"/>
      <c r="WIV51"/>
      <c r="WIW51"/>
      <c r="WIX51"/>
      <c r="WIY51"/>
      <c r="WIZ51"/>
      <c r="WJA51"/>
      <c r="WJB51"/>
      <c r="WJC51"/>
      <c r="WJD51"/>
      <c r="WJE51"/>
      <c r="WJF51"/>
      <c r="WJG51"/>
      <c r="WJH51"/>
      <c r="WJI51"/>
      <c r="WJJ51"/>
      <c r="WJK51"/>
      <c r="WJL51"/>
      <c r="WJM51"/>
      <c r="WJN51"/>
      <c r="WJO51"/>
      <c r="WJP51"/>
      <c r="WJQ51"/>
      <c r="WJR51"/>
      <c r="WJS51"/>
      <c r="WJT51"/>
      <c r="WJU51"/>
      <c r="WJV51"/>
      <c r="WJW51"/>
      <c r="WJX51"/>
      <c r="WJY51"/>
      <c r="WJZ51"/>
      <c r="WKA51"/>
      <c r="WKB51"/>
      <c r="WKC51"/>
      <c r="WKD51"/>
      <c r="WKE51"/>
      <c r="WKF51"/>
      <c r="WKG51"/>
      <c r="WKH51"/>
      <c r="WKI51"/>
      <c r="WKJ51"/>
      <c r="WKK51"/>
      <c r="WKL51"/>
      <c r="WKM51"/>
      <c r="WKN51"/>
      <c r="WKO51"/>
      <c r="WKP51"/>
      <c r="WKQ51"/>
      <c r="WKR51"/>
      <c r="WKS51"/>
      <c r="WKT51"/>
      <c r="WKU51"/>
      <c r="WKV51"/>
      <c r="WKW51"/>
      <c r="WKX51"/>
      <c r="WKY51"/>
      <c r="WKZ51"/>
      <c r="WLA51"/>
      <c r="WLB51"/>
      <c r="WLC51"/>
      <c r="WLD51"/>
      <c r="WLE51"/>
      <c r="WLF51"/>
      <c r="WLG51"/>
      <c r="WLH51"/>
      <c r="WLI51"/>
      <c r="WLJ51"/>
      <c r="WLK51"/>
      <c r="WLL51"/>
      <c r="WLM51"/>
      <c r="WLN51"/>
      <c r="WLO51"/>
      <c r="WLP51"/>
      <c r="WLQ51"/>
      <c r="WLR51"/>
      <c r="WLS51"/>
      <c r="WLT51"/>
      <c r="WLU51"/>
      <c r="WLV51"/>
      <c r="WLW51"/>
      <c r="WLX51"/>
      <c r="WLY51"/>
      <c r="WLZ51"/>
      <c r="WMA51"/>
      <c r="WMB51"/>
      <c r="WMC51"/>
      <c r="WMD51"/>
      <c r="WME51"/>
      <c r="WMF51"/>
      <c r="WMG51"/>
      <c r="WMH51"/>
      <c r="WMI51"/>
      <c r="WMJ51"/>
      <c r="WMK51"/>
      <c r="WML51"/>
      <c r="WMM51"/>
      <c r="WMN51"/>
      <c r="WMO51"/>
      <c r="WMP51"/>
      <c r="WMQ51"/>
      <c r="WMR51"/>
      <c r="WMS51"/>
      <c r="WMT51"/>
      <c r="WMU51"/>
      <c r="WMV51"/>
      <c r="WMW51"/>
      <c r="WMX51"/>
      <c r="WMY51"/>
      <c r="WMZ51"/>
      <c r="WNA51"/>
      <c r="WNB51"/>
      <c r="WNC51"/>
      <c r="WND51"/>
      <c r="WNE51"/>
      <c r="WNF51"/>
      <c r="WNG51"/>
      <c r="WNH51"/>
      <c r="WNI51"/>
      <c r="WNJ51"/>
      <c r="WNK51"/>
      <c r="WNL51"/>
      <c r="WNM51"/>
      <c r="WNN51"/>
      <c r="WNO51"/>
      <c r="WNP51"/>
      <c r="WNQ51"/>
      <c r="WNR51"/>
      <c r="WNS51"/>
      <c r="WNT51"/>
      <c r="WNU51"/>
      <c r="WNV51"/>
      <c r="WNW51"/>
      <c r="WNX51"/>
      <c r="WNY51"/>
      <c r="WNZ51"/>
      <c r="WOA51"/>
      <c r="WOB51"/>
      <c r="WOC51"/>
      <c r="WOD51"/>
      <c r="WOE51"/>
      <c r="WOF51"/>
      <c r="WOG51"/>
      <c r="WOH51"/>
      <c r="WOI51"/>
      <c r="WOJ51"/>
      <c r="WOK51"/>
      <c r="WOL51"/>
      <c r="WOM51"/>
      <c r="WON51"/>
      <c r="WOO51"/>
      <c r="WOP51"/>
      <c r="WOQ51"/>
      <c r="WOR51"/>
      <c r="WOS51"/>
      <c r="WOT51"/>
      <c r="WOU51"/>
      <c r="WOV51"/>
      <c r="WOW51"/>
      <c r="WOX51"/>
      <c r="WOY51"/>
      <c r="WOZ51"/>
      <c r="WPA51"/>
      <c r="WPB51"/>
      <c r="WPC51"/>
      <c r="WPD51"/>
      <c r="WPE51"/>
      <c r="WPF51"/>
      <c r="WPG51"/>
      <c r="WPH51"/>
      <c r="WPI51"/>
      <c r="WPJ51"/>
      <c r="WPK51"/>
      <c r="WPL51"/>
      <c r="WPM51"/>
      <c r="WPN51"/>
      <c r="WPO51"/>
      <c r="WPP51"/>
      <c r="WPQ51"/>
      <c r="WPR51"/>
      <c r="WPS51"/>
      <c r="WPT51"/>
      <c r="WPU51"/>
      <c r="WPV51"/>
      <c r="WPW51"/>
      <c r="WPX51"/>
      <c r="WPY51"/>
      <c r="WPZ51"/>
      <c r="WQA51"/>
      <c r="WQB51"/>
      <c r="WQC51"/>
      <c r="WQD51"/>
      <c r="WQE51"/>
      <c r="WQF51"/>
      <c r="WQG51"/>
      <c r="WQH51"/>
      <c r="WQI51"/>
      <c r="WQJ51"/>
      <c r="WQK51"/>
      <c r="WQL51"/>
      <c r="WQM51"/>
      <c r="WQN51"/>
      <c r="WQO51"/>
      <c r="WQP51"/>
      <c r="WQQ51"/>
      <c r="WQR51"/>
      <c r="WQS51"/>
      <c r="WQT51"/>
      <c r="WQU51"/>
      <c r="WQV51"/>
      <c r="WQW51"/>
      <c r="WQX51"/>
      <c r="WQY51"/>
      <c r="WQZ51"/>
      <c r="WRA51"/>
      <c r="WRB51"/>
      <c r="WRC51"/>
      <c r="WRD51"/>
      <c r="WRE51"/>
      <c r="WRF51"/>
      <c r="WRG51"/>
      <c r="WRH51"/>
      <c r="WRI51"/>
      <c r="WRJ51"/>
      <c r="WRK51"/>
      <c r="WRL51"/>
      <c r="WRM51"/>
      <c r="WRN51"/>
      <c r="WRO51"/>
      <c r="WRP51"/>
      <c r="WRQ51"/>
      <c r="WRR51"/>
      <c r="WRS51"/>
      <c r="WRT51"/>
      <c r="WRU51"/>
      <c r="WRV51"/>
      <c r="WRW51"/>
      <c r="WRX51"/>
      <c r="WRY51"/>
      <c r="WRZ51"/>
      <c r="WSA51"/>
      <c r="WSB51"/>
      <c r="WSC51"/>
      <c r="WSD51"/>
      <c r="WSE51"/>
      <c r="WSF51"/>
      <c r="WSG51"/>
      <c r="WSH51"/>
      <c r="WSI51"/>
      <c r="WSJ51"/>
      <c r="WSK51"/>
      <c r="WSL51"/>
      <c r="WSM51"/>
      <c r="WSN51"/>
      <c r="WSO51"/>
      <c r="WSP51"/>
      <c r="WSQ51"/>
      <c r="WSR51"/>
      <c r="WSS51"/>
      <c r="WST51"/>
      <c r="WSU51"/>
      <c r="WSV51"/>
      <c r="WSW51"/>
      <c r="WSX51"/>
      <c r="WSY51"/>
      <c r="WSZ51"/>
      <c r="WTA51"/>
      <c r="WTB51"/>
      <c r="WTC51"/>
      <c r="WTD51"/>
      <c r="WTE51"/>
      <c r="WTF51"/>
      <c r="WTG51"/>
      <c r="WTH51"/>
      <c r="WTI51"/>
      <c r="WTJ51"/>
      <c r="WTK51"/>
      <c r="WTL51"/>
      <c r="WTM51"/>
      <c r="WTN51"/>
      <c r="WTO51"/>
      <c r="WTP51"/>
      <c r="WTQ51"/>
      <c r="WTR51"/>
      <c r="WTS51"/>
      <c r="WTT51"/>
      <c r="WTU51"/>
      <c r="WTV51"/>
      <c r="WTW51"/>
      <c r="WTX51"/>
      <c r="WTY51"/>
      <c r="WTZ51"/>
      <c r="WUA51"/>
      <c r="WUB51"/>
      <c r="WUC51"/>
      <c r="WUD51"/>
      <c r="WUE51"/>
      <c r="WUF51"/>
      <c r="WUG51"/>
      <c r="WUH51"/>
      <c r="WUI51"/>
      <c r="WUJ51"/>
      <c r="WUK51"/>
      <c r="WUL51"/>
      <c r="WUM51"/>
      <c r="WUN51"/>
      <c r="WUO51"/>
      <c r="WUP51"/>
      <c r="WUQ51"/>
      <c r="WUR51"/>
      <c r="WUS51"/>
      <c r="WUT51"/>
      <c r="WUU51"/>
      <c r="WUV51"/>
      <c r="WUW51"/>
      <c r="WUX51"/>
      <c r="WUY51"/>
      <c r="WUZ51"/>
      <c r="WVA51"/>
      <c r="WVB51"/>
      <c r="WVC51"/>
      <c r="WVD51"/>
      <c r="WVE51"/>
      <c r="WVF51"/>
      <c r="WVG51"/>
      <c r="WVH51"/>
      <c r="WVI51"/>
      <c r="WVJ51"/>
      <c r="WVK51"/>
      <c r="WVL51"/>
      <c r="WVM51"/>
      <c r="WVN51"/>
      <c r="WVO51"/>
      <c r="WVP51"/>
      <c r="WVQ51"/>
      <c r="WVR51"/>
      <c r="WVS51"/>
      <c r="WVT51"/>
      <c r="WVU51"/>
      <c r="WVV51"/>
      <c r="WVW51"/>
      <c r="WVX51"/>
      <c r="WVY51"/>
      <c r="WVZ51"/>
      <c r="WWA51"/>
      <c r="WWB51"/>
      <c r="WWC51"/>
      <c r="WWD51"/>
      <c r="WWE51"/>
      <c r="WWF51"/>
      <c r="WWG51"/>
      <c r="WWH51"/>
      <c r="WWI51"/>
      <c r="WWJ51"/>
      <c r="WWK51"/>
      <c r="WWL51"/>
      <c r="WWM51"/>
      <c r="WWN51"/>
      <c r="WWO51"/>
      <c r="WWP51"/>
      <c r="WWQ51"/>
      <c r="WWR51"/>
      <c r="WWS51"/>
      <c r="WWT51"/>
      <c r="WWU51"/>
      <c r="WWV51"/>
      <c r="WWW51"/>
      <c r="WWX51"/>
      <c r="WWY51"/>
      <c r="WWZ51"/>
      <c r="WXA51"/>
      <c r="WXB51"/>
      <c r="WXC51"/>
      <c r="WXD51"/>
      <c r="WXE51"/>
      <c r="WXF51"/>
      <c r="WXG51"/>
      <c r="WXH51"/>
      <c r="WXI51"/>
      <c r="WXJ51"/>
      <c r="WXK51"/>
      <c r="WXL51"/>
      <c r="WXM51"/>
      <c r="WXN51"/>
      <c r="WXO51"/>
      <c r="WXP51"/>
      <c r="WXQ51"/>
      <c r="WXR51"/>
      <c r="WXS51"/>
      <c r="WXT51"/>
      <c r="WXU51"/>
      <c r="WXV51"/>
      <c r="WXW51"/>
      <c r="WXX51"/>
      <c r="WXY51"/>
      <c r="WXZ51"/>
      <c r="WYA51"/>
      <c r="WYB51"/>
      <c r="WYC51"/>
      <c r="WYD51"/>
      <c r="WYE51"/>
      <c r="WYF51"/>
      <c r="WYG51"/>
      <c r="WYH51"/>
      <c r="WYI51"/>
      <c r="WYJ51"/>
      <c r="WYK51"/>
      <c r="WYL51"/>
      <c r="WYM51"/>
      <c r="WYN51"/>
      <c r="WYO51"/>
      <c r="WYP51"/>
      <c r="WYQ51"/>
      <c r="WYR51"/>
      <c r="WYS51"/>
      <c r="WYT51"/>
      <c r="WYU51"/>
      <c r="WYV51"/>
      <c r="WYW51"/>
      <c r="WYX51"/>
      <c r="WYY51"/>
      <c r="WYZ51"/>
      <c r="WZA51"/>
      <c r="WZB51"/>
      <c r="WZC51"/>
      <c r="WZD51"/>
      <c r="WZE51"/>
      <c r="WZF51"/>
      <c r="WZG51"/>
      <c r="WZH51"/>
      <c r="WZI51"/>
      <c r="WZJ51"/>
      <c r="WZK51"/>
      <c r="WZL51"/>
      <c r="WZM51"/>
      <c r="WZN51"/>
      <c r="WZO51"/>
      <c r="WZP51"/>
      <c r="WZQ51"/>
      <c r="WZR51"/>
      <c r="WZS51"/>
      <c r="WZT51"/>
      <c r="WZU51"/>
      <c r="WZV51"/>
      <c r="WZW51"/>
      <c r="WZX51"/>
      <c r="WZY51"/>
      <c r="WZZ51"/>
      <c r="XAA51"/>
      <c r="XAB51"/>
      <c r="XAC51"/>
      <c r="XAD51"/>
      <c r="XAE51"/>
      <c r="XAF51"/>
      <c r="XAG51"/>
      <c r="XAH51"/>
      <c r="XAI51"/>
      <c r="XAJ51"/>
      <c r="XAK51"/>
      <c r="XAL51"/>
      <c r="XAM51"/>
      <c r="XAN51"/>
      <c r="XAO51"/>
      <c r="XAP51"/>
      <c r="XAQ51"/>
      <c r="XAR51"/>
      <c r="XAS51"/>
      <c r="XAT51"/>
      <c r="XAU51"/>
      <c r="XAV51"/>
      <c r="XAW51"/>
      <c r="XAX51"/>
      <c r="XAY51"/>
      <c r="XAZ51"/>
      <c r="XBA51"/>
      <c r="XBB51"/>
      <c r="XBC51"/>
      <c r="XBD51"/>
      <c r="XBE51"/>
      <c r="XBF51"/>
      <c r="XBG51"/>
      <c r="XBH51"/>
      <c r="XBI51"/>
      <c r="XBJ51"/>
      <c r="XBK51"/>
      <c r="XBL51"/>
      <c r="XBM51"/>
      <c r="XBN51"/>
      <c r="XBO51"/>
      <c r="XBP51"/>
      <c r="XBQ51"/>
      <c r="XBR51"/>
      <c r="XBS51"/>
      <c r="XBT51"/>
      <c r="XBU51"/>
      <c r="XBV51"/>
      <c r="XBW51"/>
      <c r="XBX51"/>
      <c r="XBY51"/>
      <c r="XBZ51"/>
      <c r="XCA51"/>
      <c r="XCB51"/>
      <c r="XCC51"/>
      <c r="XCD51"/>
      <c r="XCE51"/>
      <c r="XCF51"/>
      <c r="XCG51"/>
      <c r="XCH51"/>
      <c r="XCI51"/>
      <c r="XCJ51"/>
      <c r="XCK51"/>
      <c r="XCL51"/>
      <c r="XCM51"/>
      <c r="XCN51"/>
      <c r="XCO51"/>
      <c r="XCP51"/>
      <c r="XCQ51"/>
      <c r="XCR51"/>
      <c r="XCS51"/>
      <c r="XCT51"/>
      <c r="XCU51"/>
      <c r="XCV51"/>
      <c r="XCW51"/>
      <c r="XCX51"/>
      <c r="XCY51"/>
      <c r="XCZ51"/>
      <c r="XDA51"/>
      <c r="XDB51"/>
      <c r="XDC51"/>
      <c r="XDD51"/>
      <c r="XDE51"/>
      <c r="XDF51"/>
      <c r="XDG51"/>
      <c r="XDH51"/>
      <c r="XDI51"/>
      <c r="XDJ51"/>
      <c r="XDK51"/>
      <c r="XDL51"/>
      <c r="XDM51"/>
      <c r="XDN51"/>
      <c r="XDO51"/>
      <c r="XDP51"/>
      <c r="XDQ51"/>
      <c r="XDR51"/>
      <c r="XDS51"/>
      <c r="XDT51"/>
      <c r="XDU51"/>
      <c r="XDV51"/>
      <c r="XDW51"/>
      <c r="XDX51"/>
      <c r="XDY51"/>
      <c r="XDZ51"/>
      <c r="XEA51"/>
      <c r="XEB51"/>
      <c r="XEC51"/>
      <c r="XED51"/>
      <c r="XEE51"/>
      <c r="XEF51"/>
      <c r="XEG51"/>
      <c r="XEH51"/>
      <c r="XEI51"/>
      <c r="XEJ51"/>
      <c r="XEK51"/>
      <c r="XEL51"/>
      <c r="XEM51"/>
      <c r="XEN51"/>
      <c r="XEO51"/>
      <c r="XEP51"/>
      <c r="XEQ51"/>
      <c r="XER51"/>
      <c r="XES51"/>
      <c r="XET51"/>
      <c r="XEU51"/>
      <c r="XEV51"/>
      <c r="XEW51"/>
      <c r="XEX51"/>
      <c r="XEY51"/>
      <c r="XEZ51"/>
      <c r="XFA51"/>
      <c r="XFB51"/>
      <c r="XFC51"/>
      <c r="XFD51"/>
    </row>
    <row r="52" spans="2:16384" ht="15" hidden="1" customHeight="1">
      <c r="AF52"/>
      <c r="AG52"/>
      <c r="AH52"/>
      <c r="AI52"/>
      <c r="AJ52"/>
      <c r="AK52"/>
      <c r="AL52"/>
      <c r="AM52"/>
      <c r="AN52"/>
      <c r="AO52"/>
      <c r="AP52"/>
      <c r="AQ52"/>
      <c r="AR52"/>
      <c r="AS52"/>
      <c r="AT52"/>
      <c r="AU52"/>
      <c r="AV52"/>
      <c r="AW52"/>
      <c r="AX52"/>
      <c r="AY52"/>
      <c r="AZ52"/>
      <c r="BA52"/>
      <c r="BB52"/>
      <c r="BC52"/>
      <c r="BD52"/>
      <c r="BE52"/>
      <c r="BF52"/>
      <c r="BG52"/>
      <c r="BH52"/>
      <c r="BI52"/>
      <c r="BJ52"/>
      <c r="BK52"/>
      <c r="BL52"/>
      <c r="BM52"/>
      <c r="BN52"/>
      <c r="BO52"/>
      <c r="BP52"/>
      <c r="BQ52"/>
      <c r="BR52"/>
      <c r="BS52"/>
      <c r="BT52"/>
      <c r="BU52"/>
      <c r="BV52"/>
      <c r="BW52"/>
      <c r="BX52"/>
      <c r="BY52"/>
      <c r="BZ52"/>
      <c r="CA52"/>
      <c r="CB52"/>
      <c r="CC52"/>
      <c r="CD52"/>
      <c r="CE52"/>
      <c r="CF52"/>
      <c r="CG52"/>
      <c r="CH52"/>
      <c r="CI52"/>
      <c r="CJ52"/>
      <c r="CK52"/>
      <c r="CL52"/>
      <c r="CM52"/>
      <c r="CN52"/>
      <c r="CO52"/>
      <c r="CP52"/>
      <c r="CQ52"/>
      <c r="CR52"/>
      <c r="CS52"/>
      <c r="CT52"/>
      <c r="CU52"/>
      <c r="CV52"/>
      <c r="CW52"/>
      <c r="CX52"/>
      <c r="CY52"/>
      <c r="CZ52"/>
      <c r="DA52"/>
      <c r="DB52"/>
      <c r="DC52"/>
      <c r="DD52"/>
      <c r="DE52"/>
      <c r="DF52"/>
      <c r="DG52"/>
      <c r="DH52"/>
      <c r="DI52"/>
      <c r="DJ52"/>
      <c r="DK52"/>
      <c r="DL52"/>
      <c r="DM52"/>
      <c r="DN52"/>
      <c r="DO52"/>
      <c r="DP52"/>
      <c r="DQ52"/>
      <c r="DR52"/>
      <c r="DS52"/>
      <c r="DT52"/>
      <c r="DU52"/>
      <c r="DV52"/>
      <c r="DW52"/>
      <c r="DX52"/>
      <c r="DY52"/>
      <c r="DZ52"/>
      <c r="EA52"/>
      <c r="EB52"/>
      <c r="EC52"/>
      <c r="ED52"/>
      <c r="EE52"/>
      <c r="EF52"/>
      <c r="EG52"/>
      <c r="EH52"/>
      <c r="EI52"/>
      <c r="EJ52"/>
      <c r="EK52"/>
      <c r="EL52"/>
      <c r="EM52"/>
      <c r="EN52"/>
      <c r="EO52"/>
      <c r="EP52"/>
      <c r="EQ52"/>
      <c r="ER52"/>
      <c r="ES52"/>
      <c r="ET52"/>
      <c r="EU52"/>
      <c r="EV52"/>
      <c r="EW52"/>
      <c r="EX52"/>
      <c r="EY52"/>
      <c r="EZ52"/>
      <c r="FA52"/>
      <c r="FB52"/>
      <c r="FC52"/>
      <c r="FD52"/>
      <c r="FE52"/>
      <c r="FF52"/>
      <c r="FG52"/>
      <c r="FH52"/>
      <c r="FI52"/>
      <c r="FJ52"/>
      <c r="FK52"/>
      <c r="FL52"/>
      <c r="FM52"/>
      <c r="FN52"/>
      <c r="FO52"/>
      <c r="FP52"/>
      <c r="FQ52"/>
      <c r="FR52"/>
      <c r="FS52"/>
      <c r="FT52"/>
      <c r="FU52"/>
      <c r="FV52"/>
      <c r="FW52"/>
      <c r="FX52"/>
      <c r="FY52"/>
      <c r="FZ52"/>
      <c r="GA52"/>
      <c r="GB52"/>
      <c r="GC52"/>
      <c r="GD52"/>
      <c r="GE52"/>
      <c r="GF52"/>
      <c r="GG52"/>
      <c r="GH52"/>
      <c r="GI52"/>
      <c r="GJ52"/>
      <c r="GK52"/>
      <c r="GL52"/>
      <c r="GM52"/>
      <c r="GN52"/>
      <c r="GO52"/>
      <c r="GP52"/>
      <c r="GQ52"/>
      <c r="GR52"/>
      <c r="GS52"/>
      <c r="GT52"/>
      <c r="GU52"/>
      <c r="GV52"/>
      <c r="GW52"/>
      <c r="GX52"/>
      <c r="GY52"/>
      <c r="GZ52"/>
      <c r="HA52"/>
      <c r="HB52"/>
      <c r="HC52"/>
      <c r="HD52"/>
      <c r="HE52"/>
      <c r="HF52"/>
      <c r="HG52"/>
      <c r="HH52"/>
      <c r="HI52"/>
      <c r="HJ52"/>
      <c r="HK52"/>
      <c r="HL52"/>
      <c r="HM52"/>
      <c r="HN52"/>
      <c r="HO52"/>
      <c r="HP52"/>
      <c r="HQ52"/>
      <c r="HR52"/>
      <c r="HS52"/>
      <c r="HT52"/>
      <c r="HU52"/>
      <c r="HV52"/>
      <c r="HW52"/>
      <c r="HX52"/>
      <c r="HY52"/>
      <c r="HZ52"/>
      <c r="IA52"/>
      <c r="IB52"/>
      <c r="IC52"/>
      <c r="ID52"/>
      <c r="IE52"/>
      <c r="IF52"/>
      <c r="IG52"/>
      <c r="IH52"/>
      <c r="II52"/>
      <c r="IJ52"/>
      <c r="IK52"/>
      <c r="IL52"/>
      <c r="IM52"/>
      <c r="IN52"/>
      <c r="IO52"/>
      <c r="IP52"/>
      <c r="IQ52"/>
      <c r="IR52"/>
      <c r="IS52"/>
      <c r="IT52"/>
      <c r="IU52"/>
      <c r="IV52"/>
      <c r="IW52"/>
      <c r="IX52"/>
      <c r="IY52"/>
      <c r="IZ52"/>
      <c r="JA52"/>
      <c r="JB52"/>
      <c r="JC52"/>
      <c r="JD52"/>
      <c r="JE52"/>
      <c r="JF52"/>
      <c r="JG52"/>
      <c r="JH52"/>
      <c r="JI52"/>
      <c r="JJ52"/>
      <c r="JK52"/>
      <c r="JL52"/>
      <c r="JM52"/>
      <c r="JN52"/>
      <c r="JO52"/>
      <c r="JP52"/>
      <c r="JQ52"/>
      <c r="JR52"/>
      <c r="JS52"/>
      <c r="JT52"/>
      <c r="JU52"/>
      <c r="JV52"/>
      <c r="JW52"/>
      <c r="JX52"/>
      <c r="JY52"/>
      <c r="JZ52"/>
      <c r="KA52"/>
      <c r="KB52"/>
      <c r="KC52"/>
      <c r="KD52"/>
      <c r="KE52"/>
      <c r="KF52"/>
      <c r="KG52"/>
      <c r="KH52"/>
      <c r="KI52"/>
      <c r="KJ52"/>
      <c r="KK52"/>
      <c r="KL52"/>
      <c r="KM52"/>
      <c r="KN52"/>
      <c r="KO52"/>
      <c r="KP52"/>
      <c r="KQ52"/>
      <c r="KR52"/>
      <c r="KS52"/>
      <c r="KT52"/>
      <c r="KU52"/>
      <c r="KV52"/>
      <c r="KW52"/>
      <c r="KX52"/>
      <c r="KY52"/>
      <c r="KZ52"/>
      <c r="LA52"/>
      <c r="LB52"/>
      <c r="LC52"/>
      <c r="LD52"/>
      <c r="LE52"/>
      <c r="LF52"/>
      <c r="LG52"/>
      <c r="LH52"/>
      <c r="LI52"/>
      <c r="LJ52"/>
      <c r="LK52"/>
      <c r="LL52"/>
      <c r="LM52"/>
      <c r="LN52"/>
      <c r="LO52"/>
      <c r="LP52"/>
      <c r="LQ52"/>
      <c r="LR52"/>
      <c r="LS52"/>
      <c r="LT52"/>
      <c r="LU52"/>
      <c r="LV52"/>
      <c r="LW52"/>
      <c r="LX52"/>
      <c r="LY52"/>
      <c r="LZ52"/>
      <c r="MA52"/>
      <c r="MB52"/>
      <c r="MC52"/>
      <c r="MD52"/>
      <c r="ME52"/>
      <c r="MF52"/>
      <c r="MG52"/>
      <c r="MH52"/>
      <c r="MI52"/>
      <c r="MJ52"/>
      <c r="MK52"/>
      <c r="ML52"/>
      <c r="MM52"/>
      <c r="MN52"/>
      <c r="MO52"/>
      <c r="MP52"/>
      <c r="MQ52"/>
      <c r="MR52"/>
      <c r="MS52"/>
      <c r="MT52"/>
      <c r="MU52"/>
      <c r="MV52"/>
      <c r="MW52"/>
      <c r="MX52"/>
      <c r="MY52"/>
      <c r="MZ52"/>
      <c r="NA52"/>
      <c r="NB52"/>
      <c r="NC52"/>
      <c r="ND52"/>
      <c r="NE52"/>
      <c r="NF52"/>
      <c r="NG52"/>
      <c r="NH52"/>
      <c r="NI52"/>
      <c r="NJ52"/>
      <c r="NK52"/>
      <c r="NL52"/>
      <c r="NM52"/>
      <c r="NN52"/>
      <c r="NO52"/>
      <c r="NP52"/>
      <c r="NQ52"/>
      <c r="NR52"/>
      <c r="NS52"/>
      <c r="NT52"/>
      <c r="NU52"/>
      <c r="NV52"/>
      <c r="NW52"/>
      <c r="NX52"/>
      <c r="NY52"/>
      <c r="NZ52"/>
      <c r="OA52"/>
      <c r="OB52"/>
      <c r="OC52"/>
      <c r="OD52"/>
      <c r="OE52"/>
      <c r="OF52"/>
      <c r="OG52"/>
      <c r="OH52"/>
      <c r="OI52"/>
      <c r="OJ52"/>
      <c r="OK52"/>
      <c r="OL52"/>
      <c r="OM52"/>
      <c r="ON52"/>
      <c r="OO52"/>
      <c r="OP52"/>
      <c r="OQ52"/>
      <c r="OR52"/>
      <c r="OS52"/>
      <c r="OT52"/>
      <c r="OU52"/>
      <c r="OV52"/>
      <c r="OW52"/>
      <c r="OX52"/>
      <c r="OY52"/>
      <c r="OZ52"/>
      <c r="PA52"/>
      <c r="PB52"/>
      <c r="PC52"/>
      <c r="PD52"/>
      <c r="PE52"/>
      <c r="PF52"/>
      <c r="PG52"/>
      <c r="PH52"/>
      <c r="PI52"/>
      <c r="PJ52"/>
      <c r="PK52"/>
      <c r="PL52"/>
      <c r="PM52"/>
      <c r="PN52"/>
      <c r="PO52"/>
      <c r="PP52"/>
      <c r="PQ52"/>
      <c r="PR52"/>
      <c r="PS52"/>
      <c r="PT52"/>
      <c r="PU52"/>
      <c r="PV52"/>
      <c r="PW52"/>
      <c r="PX52"/>
      <c r="PY52"/>
      <c r="PZ52"/>
      <c r="QA52"/>
      <c r="QB52"/>
      <c r="QC52"/>
      <c r="QD52"/>
      <c r="QE52"/>
      <c r="QF52"/>
      <c r="QG52"/>
      <c r="QH52"/>
      <c r="QI52"/>
      <c r="QJ52"/>
      <c r="QK52"/>
      <c r="QL52"/>
      <c r="QM52"/>
      <c r="QN52"/>
      <c r="QO52"/>
      <c r="QP52"/>
      <c r="QQ52"/>
      <c r="QR52"/>
      <c r="QS52"/>
      <c r="QT52"/>
      <c r="QU52"/>
      <c r="QV52"/>
      <c r="QW52"/>
      <c r="QX52"/>
      <c r="QY52"/>
      <c r="QZ52"/>
      <c r="RA52"/>
      <c r="RB52"/>
      <c r="RC52"/>
      <c r="RD52"/>
      <c r="RE52"/>
      <c r="RF52"/>
      <c r="RG52"/>
      <c r="RH52"/>
      <c r="RI52"/>
      <c r="RJ52"/>
      <c r="RK52"/>
      <c r="RL52"/>
      <c r="RM52"/>
      <c r="RN52"/>
      <c r="RO52"/>
      <c r="RP52"/>
      <c r="RQ52"/>
      <c r="RR52"/>
      <c r="RS52"/>
      <c r="RT52"/>
      <c r="RU52"/>
      <c r="RV52"/>
      <c r="RW52"/>
      <c r="RX52"/>
      <c r="RY52"/>
      <c r="RZ52"/>
      <c r="SA52"/>
      <c r="SB52"/>
      <c r="SC52"/>
      <c r="SD52"/>
      <c r="SE52"/>
      <c r="SF52"/>
      <c r="SG52"/>
      <c r="SH52"/>
      <c r="SI52"/>
      <c r="SJ52"/>
      <c r="SK52"/>
      <c r="SL52"/>
      <c r="SM52"/>
      <c r="SN52"/>
      <c r="SO52"/>
      <c r="SP52"/>
      <c r="SQ52"/>
      <c r="SR52"/>
      <c r="SS52"/>
      <c r="ST52"/>
      <c r="SU52"/>
      <c r="SV52"/>
      <c r="SW52"/>
      <c r="SX52"/>
      <c r="SY52"/>
      <c r="SZ52"/>
      <c r="TA52"/>
      <c r="TB52"/>
      <c r="TC52"/>
      <c r="TD52"/>
      <c r="TE52"/>
      <c r="TF52"/>
      <c r="TG52"/>
      <c r="TH52"/>
      <c r="TI52"/>
      <c r="TJ52"/>
      <c r="TK52"/>
      <c r="TL52"/>
      <c r="TM52"/>
      <c r="TN52"/>
      <c r="TO52"/>
      <c r="TP52"/>
      <c r="TQ52"/>
      <c r="TR52"/>
      <c r="TS52"/>
      <c r="TT52"/>
      <c r="TU52"/>
      <c r="TV52"/>
      <c r="TW52"/>
      <c r="TX52"/>
      <c r="TY52"/>
      <c r="TZ52"/>
      <c r="UA52"/>
      <c r="UB52"/>
      <c r="UC52"/>
      <c r="UD52"/>
      <c r="UE52"/>
      <c r="UF52"/>
      <c r="UG52"/>
      <c r="UH52"/>
      <c r="UI52"/>
      <c r="UJ52"/>
      <c r="UK52"/>
      <c r="UL52"/>
      <c r="UM52"/>
      <c r="UN52"/>
      <c r="UO52"/>
      <c r="UP52"/>
      <c r="UQ52"/>
      <c r="UR52"/>
      <c r="US52"/>
      <c r="UT52"/>
      <c r="UU52"/>
      <c r="UV52"/>
      <c r="UW52"/>
      <c r="UX52"/>
      <c r="UY52"/>
      <c r="UZ52"/>
      <c r="VA52"/>
      <c r="VB52"/>
      <c r="VC52"/>
      <c r="VD52"/>
      <c r="VE52"/>
      <c r="VF52"/>
      <c r="VG52"/>
      <c r="VH52"/>
      <c r="VI52"/>
      <c r="VJ52"/>
      <c r="VK52"/>
      <c r="VL52"/>
      <c r="VM52"/>
      <c r="VN52"/>
      <c r="VO52"/>
      <c r="VP52"/>
      <c r="VQ52"/>
      <c r="VR52"/>
      <c r="VS52"/>
      <c r="VT52"/>
      <c r="VU52"/>
      <c r="VV52"/>
      <c r="VW52"/>
      <c r="VX52"/>
      <c r="VY52"/>
      <c r="VZ52"/>
      <c r="WA52"/>
      <c r="WB52"/>
      <c r="WC52"/>
      <c r="WD52"/>
      <c r="WE52"/>
      <c r="WF52"/>
      <c r="WG52"/>
      <c r="WH52"/>
      <c r="WI52"/>
      <c r="WJ52"/>
      <c r="WK52"/>
      <c r="WL52"/>
      <c r="WM52"/>
      <c r="WN52"/>
      <c r="WO52"/>
      <c r="WP52"/>
      <c r="WQ52"/>
      <c r="WR52"/>
      <c r="WS52"/>
      <c r="WT52"/>
      <c r="WU52"/>
      <c r="WV52"/>
      <c r="WW52"/>
      <c r="WX52"/>
      <c r="WY52"/>
      <c r="WZ52"/>
      <c r="XA52"/>
      <c r="XB52"/>
      <c r="XC52"/>
      <c r="XD52"/>
      <c r="XE52"/>
      <c r="XF52"/>
      <c r="XG52"/>
      <c r="XH52"/>
      <c r="XI52"/>
      <c r="XJ52"/>
      <c r="XK52"/>
      <c r="XL52"/>
      <c r="XM52"/>
      <c r="XN52"/>
      <c r="XO52"/>
      <c r="XP52"/>
      <c r="XQ52"/>
      <c r="XR52"/>
      <c r="XS52"/>
      <c r="XT52"/>
      <c r="XU52"/>
      <c r="XV52"/>
      <c r="XW52"/>
      <c r="XX52"/>
      <c r="XY52"/>
      <c r="XZ52"/>
      <c r="YA52"/>
      <c r="YB52"/>
      <c r="YC52"/>
      <c r="YD52"/>
      <c r="YE52"/>
      <c r="YF52"/>
      <c r="YG52"/>
      <c r="YH52"/>
      <c r="YI52"/>
      <c r="YJ52"/>
      <c r="YK52"/>
      <c r="YL52"/>
      <c r="YM52"/>
      <c r="YN52"/>
      <c r="YO52"/>
      <c r="YP52"/>
      <c r="YQ52"/>
      <c r="YR52"/>
      <c r="YS52"/>
      <c r="YT52"/>
      <c r="YU52"/>
      <c r="YV52"/>
      <c r="YW52"/>
      <c r="YX52"/>
      <c r="YY52"/>
      <c r="YZ52"/>
      <c r="ZA52"/>
      <c r="ZB52"/>
      <c r="ZC52"/>
      <c r="ZD52"/>
      <c r="ZE52"/>
      <c r="ZF52"/>
      <c r="ZG52"/>
      <c r="ZH52"/>
      <c r="ZI52"/>
      <c r="ZJ52"/>
      <c r="ZK52"/>
      <c r="ZL52"/>
      <c r="ZM52"/>
      <c r="ZN52"/>
      <c r="ZO52"/>
      <c r="ZP52"/>
      <c r="ZQ52"/>
      <c r="ZR52"/>
      <c r="ZS52"/>
      <c r="ZT52"/>
      <c r="ZU52"/>
      <c r="ZV52"/>
      <c r="ZW52"/>
      <c r="ZX52"/>
      <c r="ZY52"/>
      <c r="ZZ52"/>
      <c r="AAA52"/>
      <c r="AAB52"/>
      <c r="AAC52"/>
      <c r="AAD52"/>
      <c r="AAE52"/>
      <c r="AAF52"/>
      <c r="AAG52"/>
      <c r="AAH52"/>
      <c r="AAI52"/>
      <c r="AAJ52"/>
      <c r="AAK52"/>
      <c r="AAL52"/>
      <c r="AAM52"/>
      <c r="AAN52"/>
      <c r="AAO52"/>
      <c r="AAP52"/>
      <c r="AAQ52"/>
      <c r="AAR52"/>
      <c r="AAS52"/>
      <c r="AAT52"/>
      <c r="AAU52"/>
      <c r="AAV52"/>
      <c r="AAW52"/>
      <c r="AAX52"/>
      <c r="AAY52"/>
      <c r="AAZ52"/>
      <c r="ABA52"/>
      <c r="ABB52"/>
      <c r="ABC52"/>
      <c r="ABD52"/>
      <c r="ABE52"/>
      <c r="ABF52"/>
      <c r="ABG52"/>
      <c r="ABH52"/>
      <c r="ABI52"/>
      <c r="ABJ52"/>
      <c r="ABK52"/>
      <c r="ABL52"/>
      <c r="ABM52"/>
      <c r="ABN52"/>
      <c r="ABO52"/>
      <c r="ABP52"/>
      <c r="ABQ52"/>
      <c r="ABR52"/>
      <c r="ABS52"/>
      <c r="ABT52"/>
      <c r="ABU52"/>
      <c r="ABV52"/>
      <c r="ABW52"/>
      <c r="ABX52"/>
      <c r="ABY52"/>
      <c r="ABZ52"/>
      <c r="ACA52"/>
      <c r="ACB52"/>
      <c r="ACC52"/>
      <c r="ACD52"/>
      <c r="ACE52"/>
      <c r="ACF52"/>
      <c r="ACG52"/>
      <c r="ACH52"/>
      <c r="ACI52"/>
      <c r="ACJ52"/>
      <c r="ACK52"/>
      <c r="ACL52"/>
      <c r="ACM52"/>
      <c r="ACN52"/>
      <c r="ACO52"/>
      <c r="ACP52"/>
      <c r="ACQ52"/>
      <c r="ACR52"/>
      <c r="ACS52"/>
      <c r="ACT52"/>
      <c r="ACU52"/>
      <c r="ACV52"/>
      <c r="ACW52"/>
      <c r="ACX52"/>
      <c r="ACY52"/>
      <c r="ACZ52"/>
      <c r="ADA52"/>
      <c r="ADB52"/>
      <c r="ADC52"/>
      <c r="ADD52"/>
      <c r="ADE52"/>
      <c r="ADF52"/>
      <c r="ADG52"/>
      <c r="ADH52"/>
      <c r="ADI52"/>
      <c r="ADJ52"/>
      <c r="ADK52"/>
      <c r="ADL52"/>
      <c r="ADM52"/>
      <c r="ADN52"/>
      <c r="ADO52"/>
      <c r="ADP52"/>
      <c r="ADQ52"/>
      <c r="ADR52"/>
      <c r="ADS52"/>
      <c r="ADT52"/>
      <c r="ADU52"/>
      <c r="ADV52"/>
      <c r="ADW52"/>
      <c r="ADX52"/>
      <c r="ADY52"/>
      <c r="ADZ52"/>
      <c r="AEA52"/>
      <c r="AEB52"/>
      <c r="AEC52"/>
      <c r="AED52"/>
      <c r="AEE52"/>
      <c r="AEF52"/>
      <c r="AEG52"/>
      <c r="AEH52"/>
      <c r="AEI52"/>
      <c r="AEJ52"/>
      <c r="AEK52"/>
      <c r="AEL52"/>
      <c r="AEM52"/>
      <c r="AEN52"/>
      <c r="AEO52"/>
      <c r="AEP52"/>
      <c r="AEQ52"/>
      <c r="AER52"/>
      <c r="AES52"/>
      <c r="AET52"/>
      <c r="AEU52"/>
      <c r="AEV52"/>
      <c r="AEW52"/>
      <c r="AEX52"/>
      <c r="AEY52"/>
      <c r="AEZ52"/>
      <c r="AFA52"/>
      <c r="AFB52"/>
      <c r="AFC52"/>
      <c r="AFD52"/>
      <c r="AFE52"/>
      <c r="AFF52"/>
      <c r="AFG52"/>
      <c r="AFH52"/>
      <c r="AFI52"/>
      <c r="AFJ52"/>
      <c r="AFK52"/>
      <c r="AFL52"/>
      <c r="AFM52"/>
      <c r="AFN52"/>
      <c r="AFO52"/>
      <c r="AFP52"/>
      <c r="AFQ52"/>
      <c r="AFR52"/>
      <c r="AFS52"/>
      <c r="AFT52"/>
      <c r="AFU52"/>
      <c r="AFV52"/>
      <c r="AFW52"/>
      <c r="AFX52"/>
      <c r="AFY52"/>
      <c r="AFZ52"/>
      <c r="AGA52"/>
      <c r="AGB52"/>
      <c r="AGC52"/>
      <c r="AGD52"/>
      <c r="AGE52"/>
      <c r="AGF52"/>
      <c r="AGG52"/>
      <c r="AGH52"/>
      <c r="AGI52"/>
      <c r="AGJ52"/>
      <c r="AGK52"/>
      <c r="AGL52"/>
      <c r="AGM52"/>
      <c r="AGN52"/>
      <c r="AGO52"/>
      <c r="AGP52"/>
      <c r="AGQ52"/>
      <c r="AGR52"/>
      <c r="AGS52"/>
      <c r="AGT52"/>
      <c r="AGU52"/>
      <c r="AGV52"/>
      <c r="AGW52"/>
      <c r="AGX52"/>
      <c r="AGY52"/>
      <c r="AGZ52"/>
      <c r="AHA52"/>
      <c r="AHB52"/>
      <c r="AHC52"/>
      <c r="AHD52"/>
      <c r="AHE52"/>
      <c r="AHF52"/>
      <c r="AHG52"/>
      <c r="AHH52"/>
      <c r="AHI52"/>
      <c r="AHJ52"/>
      <c r="AHK52"/>
      <c r="AHL52"/>
      <c r="AHM52"/>
      <c r="AHN52"/>
      <c r="AHO52"/>
      <c r="AHP52"/>
      <c r="AHQ52"/>
      <c r="AHR52"/>
      <c r="AHS52"/>
      <c r="AHT52"/>
      <c r="AHU52"/>
      <c r="AHV52"/>
      <c r="AHW52"/>
      <c r="AHX52"/>
      <c r="AHY52"/>
      <c r="AHZ52"/>
      <c r="AIA52"/>
      <c r="AIB52"/>
      <c r="AIC52"/>
      <c r="AID52"/>
      <c r="AIE52"/>
      <c r="AIF52"/>
      <c r="AIG52"/>
      <c r="AIH52"/>
      <c r="AII52"/>
      <c r="AIJ52"/>
      <c r="AIK52"/>
      <c r="AIL52"/>
      <c r="AIM52"/>
      <c r="AIN52"/>
      <c r="AIO52"/>
      <c r="AIP52"/>
      <c r="AIQ52"/>
      <c r="AIR52"/>
      <c r="AIS52"/>
      <c r="AIT52"/>
      <c r="AIU52"/>
      <c r="AIV52"/>
      <c r="AIW52"/>
      <c r="AIX52"/>
      <c r="AIY52"/>
      <c r="AIZ52"/>
      <c r="AJA52"/>
      <c r="AJB52"/>
      <c r="AJC52"/>
      <c r="AJD52"/>
      <c r="AJE52"/>
      <c r="AJF52"/>
      <c r="AJG52"/>
      <c r="AJH52"/>
      <c r="AJI52"/>
      <c r="AJJ52"/>
      <c r="AJK52"/>
      <c r="AJL52"/>
      <c r="AJM52"/>
      <c r="AJN52"/>
      <c r="AJO52"/>
      <c r="AJP52"/>
      <c r="AJQ52"/>
      <c r="AJR52"/>
      <c r="AJS52"/>
      <c r="AJT52"/>
      <c r="AJU52"/>
      <c r="AJV52"/>
      <c r="AJW52"/>
      <c r="AJX52"/>
      <c r="AJY52"/>
      <c r="AJZ52"/>
      <c r="AKA52"/>
      <c r="AKB52"/>
      <c r="AKC52"/>
      <c r="AKD52"/>
      <c r="AKE52"/>
      <c r="AKF52"/>
      <c r="AKG52"/>
      <c r="AKH52"/>
      <c r="AKI52"/>
      <c r="AKJ52"/>
      <c r="AKK52"/>
      <c r="AKL52"/>
      <c r="AKM52"/>
      <c r="AKN52"/>
      <c r="AKO52"/>
      <c r="AKP52"/>
      <c r="AKQ52"/>
      <c r="AKR52"/>
      <c r="AKS52"/>
      <c r="AKT52"/>
      <c r="AKU52"/>
      <c r="AKV52"/>
      <c r="AKW52"/>
      <c r="AKX52"/>
      <c r="AKY52"/>
      <c r="AKZ52"/>
      <c r="ALA52"/>
      <c r="ALB52"/>
      <c r="ALC52"/>
      <c r="ALD52"/>
      <c r="ALE52"/>
      <c r="ALF52"/>
      <c r="ALG52"/>
      <c r="ALH52"/>
      <c r="ALI52"/>
      <c r="ALJ52"/>
      <c r="ALK52"/>
      <c r="ALL52"/>
      <c r="ALM52"/>
      <c r="ALN52"/>
      <c r="ALO52"/>
      <c r="ALP52"/>
      <c r="ALQ52"/>
      <c r="ALR52"/>
      <c r="ALS52"/>
      <c r="ALT52"/>
      <c r="ALU52"/>
      <c r="ALV52"/>
      <c r="ALW52"/>
      <c r="ALX52"/>
      <c r="ALY52"/>
      <c r="ALZ52"/>
      <c r="AMA52"/>
      <c r="AMB52"/>
      <c r="AMC52"/>
      <c r="AMD52"/>
      <c r="AME52"/>
      <c r="AMF52"/>
      <c r="AMG52"/>
      <c r="AMH52"/>
      <c r="AMI52"/>
      <c r="AMJ52"/>
      <c r="AMK52"/>
      <c r="AML52"/>
      <c r="AMM52"/>
      <c r="AMN52"/>
      <c r="AMO52"/>
      <c r="AMP52"/>
      <c r="AMQ52"/>
      <c r="AMR52"/>
      <c r="AMS52"/>
      <c r="AMT52"/>
      <c r="AMU52"/>
      <c r="AMV52"/>
      <c r="AMW52"/>
      <c r="AMX52"/>
      <c r="AMY52"/>
      <c r="AMZ52"/>
      <c r="ANA52"/>
      <c r="ANB52"/>
      <c r="ANC52"/>
      <c r="AND52"/>
      <c r="ANE52"/>
      <c r="ANF52"/>
      <c r="ANG52"/>
      <c r="ANH52"/>
      <c r="ANI52"/>
      <c r="ANJ52"/>
      <c r="ANK52"/>
      <c r="ANL52"/>
      <c r="ANM52"/>
      <c r="ANN52"/>
      <c r="ANO52"/>
      <c r="ANP52"/>
      <c r="ANQ52"/>
      <c r="ANR52"/>
      <c r="ANS52"/>
      <c r="ANT52"/>
      <c r="ANU52"/>
      <c r="ANV52"/>
      <c r="ANW52"/>
      <c r="ANX52"/>
      <c r="ANY52"/>
      <c r="ANZ52"/>
      <c r="AOA52"/>
      <c r="AOB52"/>
      <c r="AOC52"/>
      <c r="AOD52"/>
      <c r="AOE52"/>
      <c r="AOF52"/>
      <c r="AOG52"/>
      <c r="AOH52"/>
      <c r="AOI52"/>
      <c r="AOJ52"/>
      <c r="AOK52"/>
      <c r="AOL52"/>
      <c r="AOM52"/>
      <c r="AON52"/>
      <c r="AOO52"/>
      <c r="AOP52"/>
      <c r="AOQ52"/>
      <c r="AOR52"/>
      <c r="AOS52"/>
      <c r="AOT52"/>
      <c r="AOU52"/>
      <c r="AOV52"/>
      <c r="AOW52"/>
      <c r="AOX52"/>
      <c r="AOY52"/>
      <c r="AOZ52"/>
      <c r="APA52"/>
      <c r="APB52"/>
      <c r="APC52"/>
      <c r="APD52"/>
      <c r="APE52"/>
      <c r="APF52"/>
      <c r="APG52"/>
      <c r="APH52"/>
      <c r="API52"/>
      <c r="APJ52"/>
      <c r="APK52"/>
      <c r="APL52"/>
      <c r="APM52"/>
      <c r="APN52"/>
      <c r="APO52"/>
      <c r="APP52"/>
      <c r="APQ52"/>
      <c r="APR52"/>
      <c r="APS52"/>
      <c r="APT52"/>
      <c r="APU52"/>
      <c r="APV52"/>
      <c r="APW52"/>
      <c r="APX52"/>
      <c r="APY52"/>
      <c r="APZ52"/>
      <c r="AQA52"/>
      <c r="AQB52"/>
      <c r="AQC52"/>
      <c r="AQD52"/>
      <c r="AQE52"/>
      <c r="AQF52"/>
      <c r="AQG52"/>
      <c r="AQH52"/>
      <c r="AQI52"/>
      <c r="AQJ52"/>
      <c r="AQK52"/>
      <c r="AQL52"/>
      <c r="AQM52"/>
      <c r="AQN52"/>
      <c r="AQO52"/>
      <c r="AQP52"/>
      <c r="AQQ52"/>
      <c r="AQR52"/>
      <c r="AQS52"/>
      <c r="AQT52"/>
      <c r="AQU52"/>
      <c r="AQV52"/>
      <c r="AQW52"/>
      <c r="AQX52"/>
      <c r="AQY52"/>
      <c r="AQZ52"/>
      <c r="ARA52"/>
      <c r="ARB52"/>
      <c r="ARC52"/>
      <c r="ARD52"/>
      <c r="ARE52"/>
      <c r="ARF52"/>
      <c r="ARG52"/>
      <c r="ARH52"/>
      <c r="ARI52"/>
      <c r="ARJ52"/>
      <c r="ARK52"/>
      <c r="ARL52"/>
      <c r="ARM52"/>
      <c r="ARN52"/>
      <c r="ARO52"/>
      <c r="ARP52"/>
      <c r="ARQ52"/>
      <c r="ARR52"/>
      <c r="ARS52"/>
      <c r="ART52"/>
      <c r="ARU52"/>
      <c r="ARV52"/>
      <c r="ARW52"/>
      <c r="ARX52"/>
      <c r="ARY52"/>
      <c r="ARZ52"/>
      <c r="ASA52"/>
      <c r="ASB52"/>
      <c r="ASC52"/>
      <c r="ASD52"/>
      <c r="ASE52"/>
      <c r="ASF52"/>
      <c r="ASG52"/>
      <c r="ASH52"/>
      <c r="ASI52"/>
      <c r="ASJ52"/>
      <c r="ASK52"/>
      <c r="ASL52"/>
      <c r="ASM52"/>
      <c r="ASN52"/>
      <c r="ASO52"/>
      <c r="ASP52"/>
      <c r="ASQ52"/>
      <c r="ASR52"/>
      <c r="ASS52"/>
      <c r="AST52"/>
      <c r="ASU52"/>
      <c r="ASV52"/>
      <c r="ASW52"/>
      <c r="ASX52"/>
      <c r="ASY52"/>
      <c r="ASZ52"/>
      <c r="ATA52"/>
      <c r="ATB52"/>
      <c r="ATC52"/>
      <c r="ATD52"/>
      <c r="ATE52"/>
      <c r="ATF52"/>
      <c r="ATG52"/>
      <c r="ATH52"/>
      <c r="ATI52"/>
      <c r="ATJ52"/>
      <c r="ATK52"/>
      <c r="ATL52"/>
      <c r="ATM52"/>
      <c r="ATN52"/>
      <c r="ATO52"/>
      <c r="ATP52"/>
      <c r="ATQ52"/>
      <c r="ATR52"/>
      <c r="ATS52"/>
      <c r="ATT52"/>
      <c r="ATU52"/>
      <c r="ATV52"/>
      <c r="ATW52"/>
      <c r="ATX52"/>
      <c r="ATY52"/>
      <c r="ATZ52"/>
      <c r="AUA52"/>
      <c r="AUB52"/>
      <c r="AUC52"/>
      <c r="AUD52"/>
      <c r="AUE52"/>
      <c r="AUF52"/>
      <c r="AUG52"/>
      <c r="AUH52"/>
      <c r="AUI52"/>
      <c r="AUJ52"/>
      <c r="AUK52"/>
      <c r="AUL52"/>
      <c r="AUM52"/>
      <c r="AUN52"/>
      <c r="AUO52"/>
      <c r="AUP52"/>
      <c r="AUQ52"/>
      <c r="AUR52"/>
      <c r="AUS52"/>
      <c r="AUT52"/>
      <c r="AUU52"/>
      <c r="AUV52"/>
      <c r="AUW52"/>
      <c r="AUX52"/>
      <c r="AUY52"/>
      <c r="AUZ52"/>
      <c r="AVA52"/>
      <c r="AVB52"/>
      <c r="AVC52"/>
      <c r="AVD52"/>
      <c r="AVE52"/>
      <c r="AVF52"/>
      <c r="AVG52"/>
      <c r="AVH52"/>
      <c r="AVI52"/>
      <c r="AVJ52"/>
      <c r="AVK52"/>
      <c r="AVL52"/>
      <c r="AVM52"/>
      <c r="AVN52"/>
      <c r="AVO52"/>
      <c r="AVP52"/>
      <c r="AVQ52"/>
      <c r="AVR52"/>
      <c r="AVS52"/>
      <c r="AVT52"/>
      <c r="AVU52"/>
      <c r="AVV52"/>
      <c r="AVW52"/>
      <c r="AVX52"/>
      <c r="AVY52"/>
      <c r="AVZ52"/>
      <c r="AWA52"/>
      <c r="AWB52"/>
      <c r="AWC52"/>
      <c r="AWD52"/>
      <c r="AWE52"/>
      <c r="AWF52"/>
      <c r="AWG52"/>
      <c r="AWH52"/>
      <c r="AWI52"/>
      <c r="AWJ52"/>
      <c r="AWK52"/>
      <c r="AWL52"/>
      <c r="AWM52"/>
      <c r="AWN52"/>
      <c r="AWO52"/>
      <c r="AWP52"/>
      <c r="AWQ52"/>
      <c r="AWR52"/>
      <c r="AWS52"/>
      <c r="AWT52"/>
      <c r="AWU52"/>
      <c r="AWV52"/>
      <c r="AWW52"/>
      <c r="AWX52"/>
      <c r="AWY52"/>
      <c r="AWZ52"/>
      <c r="AXA52"/>
      <c r="AXB52"/>
      <c r="AXC52"/>
      <c r="AXD52"/>
      <c r="AXE52"/>
      <c r="AXF52"/>
      <c r="AXG52"/>
      <c r="AXH52"/>
      <c r="AXI52"/>
      <c r="AXJ52"/>
      <c r="AXK52"/>
      <c r="AXL52"/>
      <c r="AXM52"/>
      <c r="AXN52"/>
      <c r="AXO52"/>
      <c r="AXP52"/>
      <c r="AXQ52"/>
      <c r="AXR52"/>
      <c r="AXS52"/>
      <c r="AXT52"/>
      <c r="AXU52"/>
      <c r="AXV52"/>
      <c r="AXW52"/>
      <c r="AXX52"/>
      <c r="AXY52"/>
      <c r="AXZ52"/>
      <c r="AYA52"/>
      <c r="AYB52"/>
      <c r="AYC52"/>
      <c r="AYD52"/>
      <c r="AYE52"/>
      <c r="AYF52"/>
      <c r="AYG52"/>
      <c r="AYH52"/>
      <c r="AYI52"/>
      <c r="AYJ52"/>
      <c r="AYK52"/>
      <c r="AYL52"/>
      <c r="AYM52"/>
      <c r="AYN52"/>
      <c r="AYO52"/>
      <c r="AYP52"/>
      <c r="AYQ52"/>
      <c r="AYR52"/>
      <c r="AYS52"/>
      <c r="AYT52"/>
      <c r="AYU52"/>
      <c r="AYV52"/>
      <c r="AYW52"/>
      <c r="AYX52"/>
      <c r="AYY52"/>
      <c r="AYZ52"/>
      <c r="AZA52"/>
      <c r="AZB52"/>
      <c r="AZC52"/>
      <c r="AZD52"/>
      <c r="AZE52"/>
      <c r="AZF52"/>
      <c r="AZG52"/>
      <c r="AZH52"/>
      <c r="AZI52"/>
      <c r="AZJ52"/>
      <c r="AZK52"/>
      <c r="AZL52"/>
      <c r="AZM52"/>
      <c r="AZN52"/>
      <c r="AZO52"/>
      <c r="AZP52"/>
      <c r="AZQ52"/>
      <c r="AZR52"/>
      <c r="AZS52"/>
      <c r="AZT52"/>
      <c r="AZU52"/>
      <c r="AZV52"/>
      <c r="AZW52"/>
      <c r="AZX52"/>
      <c r="AZY52"/>
      <c r="AZZ52"/>
      <c r="BAA52"/>
      <c r="BAB52"/>
      <c r="BAC52"/>
      <c r="BAD52"/>
      <c r="BAE52"/>
      <c r="BAF52"/>
      <c r="BAG52"/>
      <c r="BAH52"/>
      <c r="BAI52"/>
      <c r="BAJ52"/>
      <c r="BAK52"/>
      <c r="BAL52"/>
      <c r="BAM52"/>
      <c r="BAN52"/>
      <c r="BAO52"/>
      <c r="BAP52"/>
      <c r="BAQ52"/>
      <c r="BAR52"/>
      <c r="BAS52"/>
      <c r="BAT52"/>
      <c r="BAU52"/>
      <c r="BAV52"/>
      <c r="BAW52"/>
      <c r="BAX52"/>
      <c r="BAY52"/>
      <c r="BAZ52"/>
      <c r="BBA52"/>
      <c r="BBB52"/>
      <c r="BBC52"/>
      <c r="BBD52"/>
      <c r="BBE52"/>
      <c r="BBF52"/>
      <c r="BBG52"/>
      <c r="BBH52"/>
      <c r="BBI52"/>
      <c r="BBJ52"/>
      <c r="BBK52"/>
      <c r="BBL52"/>
      <c r="BBM52"/>
      <c r="BBN52"/>
      <c r="BBO52"/>
      <c r="BBP52"/>
      <c r="BBQ52"/>
      <c r="BBR52"/>
      <c r="BBS52"/>
      <c r="BBT52"/>
      <c r="BBU52"/>
      <c r="BBV52"/>
      <c r="BBW52"/>
      <c r="BBX52"/>
      <c r="BBY52"/>
      <c r="BBZ52"/>
      <c r="BCA52"/>
      <c r="BCB52"/>
      <c r="BCC52"/>
      <c r="BCD52"/>
      <c r="BCE52"/>
      <c r="BCF52"/>
      <c r="BCG52"/>
      <c r="BCH52"/>
      <c r="BCI52"/>
      <c r="BCJ52"/>
      <c r="BCK52"/>
      <c r="BCL52"/>
      <c r="BCM52"/>
      <c r="BCN52"/>
      <c r="BCO52"/>
      <c r="BCP52"/>
      <c r="BCQ52"/>
      <c r="BCR52"/>
      <c r="BCS52"/>
      <c r="BCT52"/>
      <c r="BCU52"/>
      <c r="BCV52"/>
      <c r="BCW52"/>
      <c r="BCX52"/>
      <c r="BCY52"/>
      <c r="BCZ52"/>
      <c r="BDA52"/>
      <c r="BDB52"/>
      <c r="BDC52"/>
      <c r="BDD52"/>
      <c r="BDE52"/>
      <c r="BDF52"/>
      <c r="BDG52"/>
      <c r="BDH52"/>
      <c r="BDI52"/>
      <c r="BDJ52"/>
      <c r="BDK52"/>
      <c r="BDL52"/>
      <c r="BDM52"/>
      <c r="BDN52"/>
      <c r="BDO52"/>
      <c r="BDP52"/>
      <c r="BDQ52"/>
      <c r="BDR52"/>
      <c r="BDS52"/>
      <c r="BDT52"/>
      <c r="BDU52"/>
      <c r="BDV52"/>
      <c r="BDW52"/>
      <c r="BDX52"/>
      <c r="BDY52"/>
      <c r="BDZ52"/>
      <c r="BEA52"/>
      <c r="BEB52"/>
      <c r="BEC52"/>
      <c r="BED52"/>
      <c r="BEE52"/>
      <c r="BEF52"/>
      <c r="BEG52"/>
      <c r="BEH52"/>
      <c r="BEI52"/>
      <c r="BEJ52"/>
      <c r="BEK52"/>
      <c r="BEL52"/>
      <c r="BEM52"/>
      <c r="BEN52"/>
      <c r="BEO52"/>
      <c r="BEP52"/>
      <c r="BEQ52"/>
      <c r="BER52"/>
      <c r="BES52"/>
      <c r="BET52"/>
      <c r="BEU52"/>
      <c r="BEV52"/>
      <c r="BEW52"/>
      <c r="BEX52"/>
      <c r="BEY52"/>
      <c r="BEZ52"/>
      <c r="BFA52"/>
      <c r="BFB52"/>
      <c r="BFC52"/>
      <c r="BFD52"/>
      <c r="BFE52"/>
      <c r="BFF52"/>
      <c r="BFG52"/>
      <c r="BFH52"/>
      <c r="BFI52"/>
      <c r="BFJ52"/>
      <c r="BFK52"/>
      <c r="BFL52"/>
      <c r="BFM52"/>
      <c r="BFN52"/>
      <c r="BFO52"/>
      <c r="BFP52"/>
      <c r="BFQ52"/>
      <c r="BFR52"/>
      <c r="BFS52"/>
      <c r="BFT52"/>
      <c r="BFU52"/>
      <c r="BFV52"/>
      <c r="BFW52"/>
      <c r="BFX52"/>
      <c r="BFY52"/>
      <c r="BFZ52"/>
      <c r="BGA52"/>
      <c r="BGB52"/>
      <c r="BGC52"/>
      <c r="BGD52"/>
      <c r="BGE52"/>
      <c r="BGF52"/>
      <c r="BGG52"/>
      <c r="BGH52"/>
      <c r="BGI52"/>
      <c r="BGJ52"/>
      <c r="BGK52"/>
      <c r="BGL52"/>
      <c r="BGM52"/>
      <c r="BGN52"/>
      <c r="BGO52"/>
      <c r="BGP52"/>
      <c r="BGQ52"/>
      <c r="BGR52"/>
      <c r="BGS52"/>
      <c r="BGT52"/>
      <c r="BGU52"/>
      <c r="BGV52"/>
      <c r="BGW52"/>
      <c r="BGX52"/>
      <c r="BGY52"/>
      <c r="BGZ52"/>
      <c r="BHA52"/>
      <c r="BHB52"/>
      <c r="BHC52"/>
      <c r="BHD52"/>
      <c r="BHE52"/>
      <c r="BHF52"/>
      <c r="BHG52"/>
      <c r="BHH52"/>
      <c r="BHI52"/>
      <c r="BHJ52"/>
      <c r="BHK52"/>
      <c r="BHL52"/>
      <c r="BHM52"/>
      <c r="BHN52"/>
      <c r="BHO52"/>
      <c r="BHP52"/>
      <c r="BHQ52"/>
      <c r="BHR52"/>
      <c r="BHS52"/>
      <c r="BHT52"/>
      <c r="BHU52"/>
      <c r="BHV52"/>
      <c r="BHW52"/>
      <c r="BHX52"/>
      <c r="BHY52"/>
      <c r="BHZ52"/>
      <c r="BIA52"/>
      <c r="BIB52"/>
      <c r="BIC52"/>
      <c r="BID52"/>
      <c r="BIE52"/>
      <c r="BIF52"/>
      <c r="BIG52"/>
      <c r="BIH52"/>
      <c r="BII52"/>
      <c r="BIJ52"/>
      <c r="BIK52"/>
      <c r="BIL52"/>
      <c r="BIM52"/>
      <c r="BIN52"/>
      <c r="BIO52"/>
      <c r="BIP52"/>
      <c r="BIQ52"/>
      <c r="BIR52"/>
      <c r="BIS52"/>
      <c r="BIT52"/>
      <c r="BIU52"/>
      <c r="BIV52"/>
      <c r="BIW52"/>
      <c r="BIX52"/>
      <c r="BIY52"/>
      <c r="BIZ52"/>
      <c r="BJA52"/>
      <c r="BJB52"/>
      <c r="BJC52"/>
      <c r="BJD52"/>
      <c r="BJE52"/>
      <c r="BJF52"/>
      <c r="BJG52"/>
      <c r="BJH52"/>
      <c r="BJI52"/>
      <c r="BJJ52"/>
      <c r="BJK52"/>
      <c r="BJL52"/>
      <c r="BJM52"/>
      <c r="BJN52"/>
      <c r="BJO52"/>
      <c r="BJP52"/>
      <c r="BJQ52"/>
      <c r="BJR52"/>
      <c r="BJS52"/>
      <c r="BJT52"/>
      <c r="BJU52"/>
      <c r="BJV52"/>
      <c r="BJW52"/>
      <c r="BJX52"/>
      <c r="BJY52"/>
      <c r="BJZ52"/>
      <c r="BKA52"/>
      <c r="BKB52"/>
      <c r="BKC52"/>
      <c r="BKD52"/>
      <c r="BKE52"/>
      <c r="BKF52"/>
      <c r="BKG52"/>
      <c r="BKH52"/>
      <c r="BKI52"/>
      <c r="BKJ52"/>
      <c r="BKK52"/>
      <c r="BKL52"/>
      <c r="BKM52"/>
      <c r="BKN52"/>
      <c r="BKO52"/>
      <c r="BKP52"/>
      <c r="BKQ52"/>
      <c r="BKR52"/>
      <c r="BKS52"/>
      <c r="BKT52"/>
      <c r="BKU52"/>
      <c r="BKV52"/>
      <c r="BKW52"/>
      <c r="BKX52"/>
      <c r="BKY52"/>
      <c r="BKZ52"/>
      <c r="BLA52"/>
      <c r="BLB52"/>
      <c r="BLC52"/>
      <c r="BLD52"/>
      <c r="BLE52"/>
      <c r="BLF52"/>
      <c r="BLG52"/>
      <c r="BLH52"/>
      <c r="BLI52"/>
      <c r="BLJ52"/>
      <c r="BLK52"/>
      <c r="BLL52"/>
      <c r="BLM52"/>
      <c r="BLN52"/>
      <c r="BLO52"/>
      <c r="BLP52"/>
      <c r="BLQ52"/>
      <c r="BLR52"/>
      <c r="BLS52"/>
      <c r="BLT52"/>
      <c r="BLU52"/>
      <c r="BLV52"/>
      <c r="BLW52"/>
      <c r="BLX52"/>
      <c r="BLY52"/>
      <c r="BLZ52"/>
      <c r="BMA52"/>
      <c r="BMB52"/>
      <c r="BMC52"/>
      <c r="BMD52"/>
      <c r="BME52"/>
      <c r="BMF52"/>
      <c r="BMG52"/>
      <c r="BMH52"/>
      <c r="BMI52"/>
      <c r="BMJ52"/>
      <c r="BMK52"/>
      <c r="BML52"/>
      <c r="BMM52"/>
      <c r="BMN52"/>
      <c r="BMO52"/>
      <c r="BMP52"/>
      <c r="BMQ52"/>
      <c r="BMR52"/>
      <c r="BMS52"/>
      <c r="BMT52"/>
      <c r="BMU52"/>
      <c r="BMV52"/>
      <c r="BMW52"/>
      <c r="BMX52"/>
      <c r="BMY52"/>
      <c r="BMZ52"/>
      <c r="BNA52"/>
      <c r="BNB52"/>
      <c r="BNC52"/>
      <c r="BND52"/>
      <c r="BNE52"/>
      <c r="BNF52"/>
      <c r="BNG52"/>
      <c r="BNH52"/>
      <c r="BNI52"/>
      <c r="BNJ52"/>
      <c r="BNK52"/>
      <c r="BNL52"/>
      <c r="BNM52"/>
      <c r="BNN52"/>
      <c r="BNO52"/>
      <c r="BNP52"/>
      <c r="BNQ52"/>
      <c r="BNR52"/>
      <c r="BNS52"/>
      <c r="BNT52"/>
      <c r="BNU52"/>
      <c r="BNV52"/>
      <c r="BNW52"/>
      <c r="BNX52"/>
      <c r="BNY52"/>
      <c r="BNZ52"/>
      <c r="BOA52"/>
      <c r="BOB52"/>
      <c r="BOC52"/>
      <c r="BOD52"/>
      <c r="BOE52"/>
      <c r="BOF52"/>
      <c r="BOG52"/>
      <c r="BOH52"/>
      <c r="BOI52"/>
      <c r="BOJ52"/>
      <c r="BOK52"/>
      <c r="BOL52"/>
      <c r="BOM52"/>
      <c r="BON52"/>
      <c r="BOO52"/>
      <c r="BOP52"/>
      <c r="BOQ52"/>
      <c r="BOR52"/>
      <c r="BOS52"/>
      <c r="BOT52"/>
      <c r="BOU52"/>
      <c r="BOV52"/>
      <c r="BOW52"/>
      <c r="BOX52"/>
      <c r="BOY52"/>
      <c r="BOZ52"/>
      <c r="BPA52"/>
      <c r="BPB52"/>
      <c r="BPC52"/>
      <c r="BPD52"/>
      <c r="BPE52"/>
      <c r="BPF52"/>
      <c r="BPG52"/>
      <c r="BPH52"/>
      <c r="BPI52"/>
      <c r="BPJ52"/>
      <c r="BPK52"/>
      <c r="BPL52"/>
      <c r="BPM52"/>
      <c r="BPN52"/>
      <c r="BPO52"/>
      <c r="BPP52"/>
      <c r="BPQ52"/>
      <c r="BPR52"/>
      <c r="BPS52"/>
      <c r="BPT52"/>
      <c r="BPU52"/>
      <c r="BPV52"/>
      <c r="BPW52"/>
      <c r="BPX52"/>
      <c r="BPY52"/>
      <c r="BPZ52"/>
      <c r="BQA52"/>
      <c r="BQB52"/>
      <c r="BQC52"/>
      <c r="BQD52"/>
      <c r="BQE52"/>
      <c r="BQF52"/>
      <c r="BQG52"/>
      <c r="BQH52"/>
      <c r="BQI52"/>
      <c r="BQJ52"/>
      <c r="BQK52"/>
      <c r="BQL52"/>
      <c r="BQM52"/>
      <c r="BQN52"/>
      <c r="BQO52"/>
      <c r="BQP52"/>
      <c r="BQQ52"/>
      <c r="BQR52"/>
      <c r="BQS52"/>
      <c r="BQT52"/>
      <c r="BQU52"/>
      <c r="BQV52"/>
      <c r="BQW52"/>
      <c r="BQX52"/>
      <c r="BQY52"/>
      <c r="BQZ52"/>
      <c r="BRA52"/>
      <c r="BRB52"/>
      <c r="BRC52"/>
      <c r="BRD52"/>
      <c r="BRE52"/>
      <c r="BRF52"/>
      <c r="BRG52"/>
      <c r="BRH52"/>
      <c r="BRI52"/>
      <c r="BRJ52"/>
      <c r="BRK52"/>
      <c r="BRL52"/>
      <c r="BRM52"/>
      <c r="BRN52"/>
      <c r="BRO52"/>
      <c r="BRP52"/>
      <c r="BRQ52"/>
      <c r="BRR52"/>
      <c r="BRS52"/>
      <c r="BRT52"/>
      <c r="BRU52"/>
      <c r="BRV52"/>
      <c r="BRW52"/>
      <c r="BRX52"/>
      <c r="BRY52"/>
      <c r="BRZ52"/>
      <c r="BSA52"/>
      <c r="BSB52"/>
      <c r="BSC52"/>
      <c r="BSD52"/>
      <c r="BSE52"/>
      <c r="BSF52"/>
      <c r="BSG52"/>
      <c r="BSH52"/>
      <c r="BSI52"/>
      <c r="BSJ52"/>
      <c r="BSK52"/>
      <c r="BSL52"/>
      <c r="BSM52"/>
      <c r="BSN52"/>
      <c r="BSO52"/>
      <c r="BSP52"/>
      <c r="BSQ52"/>
      <c r="BSR52"/>
      <c r="BSS52"/>
      <c r="BST52"/>
      <c r="BSU52"/>
      <c r="BSV52"/>
      <c r="BSW52"/>
      <c r="BSX52"/>
      <c r="BSY52"/>
      <c r="BSZ52"/>
      <c r="BTA52"/>
      <c r="BTB52"/>
      <c r="BTC52"/>
      <c r="BTD52"/>
      <c r="BTE52"/>
      <c r="BTF52"/>
      <c r="BTG52"/>
      <c r="BTH52"/>
      <c r="BTI52"/>
      <c r="BTJ52"/>
      <c r="BTK52"/>
      <c r="BTL52"/>
      <c r="BTM52"/>
      <c r="BTN52"/>
      <c r="BTO52"/>
      <c r="BTP52"/>
      <c r="BTQ52"/>
      <c r="BTR52"/>
      <c r="BTS52"/>
      <c r="BTT52"/>
      <c r="BTU52"/>
      <c r="BTV52"/>
      <c r="BTW52"/>
      <c r="BTX52"/>
      <c r="BTY52"/>
      <c r="BTZ52"/>
      <c r="BUA52"/>
      <c r="BUB52"/>
      <c r="BUC52"/>
      <c r="BUD52"/>
      <c r="BUE52"/>
      <c r="BUF52"/>
      <c r="BUG52"/>
      <c r="BUH52"/>
      <c r="BUI52"/>
      <c r="BUJ52"/>
      <c r="BUK52"/>
      <c r="BUL52"/>
      <c r="BUM52"/>
      <c r="BUN52"/>
      <c r="BUO52"/>
      <c r="BUP52"/>
      <c r="BUQ52"/>
      <c r="BUR52"/>
      <c r="BUS52"/>
      <c r="BUT52"/>
      <c r="BUU52"/>
      <c r="BUV52"/>
      <c r="BUW52"/>
      <c r="BUX52"/>
      <c r="BUY52"/>
      <c r="BUZ52"/>
      <c r="BVA52"/>
      <c r="BVB52"/>
      <c r="BVC52"/>
      <c r="BVD52"/>
      <c r="BVE52"/>
      <c r="BVF52"/>
      <c r="BVG52"/>
      <c r="BVH52"/>
      <c r="BVI52"/>
      <c r="BVJ52"/>
      <c r="BVK52"/>
      <c r="BVL52"/>
      <c r="BVM52"/>
      <c r="BVN52"/>
      <c r="BVO52"/>
      <c r="BVP52"/>
      <c r="BVQ52"/>
      <c r="BVR52"/>
      <c r="BVS52"/>
      <c r="BVT52"/>
      <c r="BVU52"/>
      <c r="BVV52"/>
      <c r="BVW52"/>
      <c r="BVX52"/>
      <c r="BVY52"/>
      <c r="BVZ52"/>
      <c r="BWA52"/>
      <c r="BWB52"/>
      <c r="BWC52"/>
      <c r="BWD52"/>
      <c r="BWE52"/>
      <c r="BWF52"/>
      <c r="BWG52"/>
      <c r="BWH52"/>
      <c r="BWI52"/>
      <c r="BWJ52"/>
      <c r="BWK52"/>
      <c r="BWL52"/>
      <c r="BWM52"/>
      <c r="BWN52"/>
      <c r="BWO52"/>
      <c r="BWP52"/>
      <c r="BWQ52"/>
      <c r="BWR52"/>
      <c r="BWS52"/>
      <c r="BWT52"/>
      <c r="BWU52"/>
      <c r="BWV52"/>
      <c r="BWW52"/>
      <c r="BWX52"/>
      <c r="BWY52"/>
      <c r="BWZ52"/>
      <c r="BXA52"/>
      <c r="BXB52"/>
      <c r="BXC52"/>
      <c r="BXD52"/>
      <c r="BXE52"/>
      <c r="BXF52"/>
      <c r="BXG52"/>
      <c r="BXH52"/>
      <c r="BXI52"/>
      <c r="BXJ52"/>
      <c r="BXK52"/>
      <c r="BXL52"/>
      <c r="BXM52"/>
      <c r="BXN52"/>
      <c r="BXO52"/>
      <c r="BXP52"/>
      <c r="BXQ52"/>
      <c r="BXR52"/>
      <c r="BXS52"/>
      <c r="BXT52"/>
      <c r="BXU52"/>
      <c r="BXV52"/>
      <c r="BXW52"/>
      <c r="BXX52"/>
      <c r="BXY52"/>
      <c r="BXZ52"/>
      <c r="BYA52"/>
      <c r="BYB52"/>
      <c r="BYC52"/>
      <c r="BYD52"/>
      <c r="BYE52"/>
      <c r="BYF52"/>
      <c r="BYG52"/>
      <c r="BYH52"/>
      <c r="BYI52"/>
      <c r="BYJ52"/>
      <c r="BYK52"/>
      <c r="BYL52"/>
      <c r="BYM52"/>
      <c r="BYN52"/>
      <c r="BYO52"/>
      <c r="BYP52"/>
      <c r="BYQ52"/>
      <c r="BYR52"/>
      <c r="BYS52"/>
      <c r="BYT52"/>
      <c r="BYU52"/>
      <c r="BYV52"/>
      <c r="BYW52"/>
      <c r="BYX52"/>
      <c r="BYY52"/>
      <c r="BYZ52"/>
      <c r="BZA52"/>
      <c r="BZB52"/>
      <c r="BZC52"/>
      <c r="BZD52"/>
      <c r="BZE52"/>
      <c r="BZF52"/>
      <c r="BZG52"/>
      <c r="BZH52"/>
      <c r="BZI52"/>
      <c r="BZJ52"/>
      <c r="BZK52"/>
      <c r="BZL52"/>
      <c r="BZM52"/>
      <c r="BZN52"/>
      <c r="BZO52"/>
      <c r="BZP52"/>
      <c r="BZQ52"/>
      <c r="BZR52"/>
      <c r="BZS52"/>
      <c r="BZT52"/>
      <c r="BZU52"/>
      <c r="BZV52"/>
      <c r="BZW52"/>
      <c r="BZX52"/>
      <c r="BZY52"/>
      <c r="BZZ52"/>
      <c r="CAA52"/>
      <c r="CAB52"/>
      <c r="CAC52"/>
      <c r="CAD52"/>
      <c r="CAE52"/>
      <c r="CAF52"/>
      <c r="CAG52"/>
      <c r="CAH52"/>
      <c r="CAI52"/>
      <c r="CAJ52"/>
      <c r="CAK52"/>
      <c r="CAL52"/>
      <c r="CAM52"/>
      <c r="CAN52"/>
      <c r="CAO52"/>
      <c r="CAP52"/>
      <c r="CAQ52"/>
      <c r="CAR52"/>
      <c r="CAS52"/>
      <c r="CAT52"/>
      <c r="CAU52"/>
      <c r="CAV52"/>
      <c r="CAW52"/>
      <c r="CAX52"/>
      <c r="CAY52"/>
      <c r="CAZ52"/>
      <c r="CBA52"/>
      <c r="CBB52"/>
      <c r="CBC52"/>
      <c r="CBD52"/>
      <c r="CBE52"/>
      <c r="CBF52"/>
      <c r="CBG52"/>
      <c r="CBH52"/>
      <c r="CBI52"/>
      <c r="CBJ52"/>
      <c r="CBK52"/>
      <c r="CBL52"/>
      <c r="CBM52"/>
      <c r="CBN52"/>
      <c r="CBO52"/>
      <c r="CBP52"/>
      <c r="CBQ52"/>
      <c r="CBR52"/>
      <c r="CBS52"/>
      <c r="CBT52"/>
      <c r="CBU52"/>
      <c r="CBV52"/>
      <c r="CBW52"/>
      <c r="CBX52"/>
      <c r="CBY52"/>
      <c r="CBZ52"/>
      <c r="CCA52"/>
      <c r="CCB52"/>
      <c r="CCC52"/>
      <c r="CCD52"/>
      <c r="CCE52"/>
      <c r="CCF52"/>
      <c r="CCG52"/>
      <c r="CCH52"/>
      <c r="CCI52"/>
      <c r="CCJ52"/>
      <c r="CCK52"/>
      <c r="CCL52"/>
      <c r="CCM52"/>
      <c r="CCN52"/>
      <c r="CCO52"/>
      <c r="CCP52"/>
      <c r="CCQ52"/>
      <c r="CCR52"/>
      <c r="CCS52"/>
      <c r="CCT52"/>
      <c r="CCU52"/>
      <c r="CCV52"/>
      <c r="CCW52"/>
      <c r="CCX52"/>
      <c r="CCY52"/>
      <c r="CCZ52"/>
      <c r="CDA52"/>
      <c r="CDB52"/>
      <c r="CDC52"/>
      <c r="CDD52"/>
      <c r="CDE52"/>
      <c r="CDF52"/>
      <c r="CDG52"/>
      <c r="CDH52"/>
      <c r="CDI52"/>
      <c r="CDJ52"/>
      <c r="CDK52"/>
      <c r="CDL52"/>
      <c r="CDM52"/>
      <c r="CDN52"/>
      <c r="CDO52"/>
      <c r="CDP52"/>
      <c r="CDQ52"/>
      <c r="CDR52"/>
      <c r="CDS52"/>
      <c r="CDT52"/>
      <c r="CDU52"/>
      <c r="CDV52"/>
      <c r="CDW52"/>
      <c r="CDX52"/>
      <c r="CDY52"/>
      <c r="CDZ52"/>
      <c r="CEA52"/>
      <c r="CEB52"/>
      <c r="CEC52"/>
      <c r="CED52"/>
      <c r="CEE52"/>
      <c r="CEF52"/>
      <c r="CEG52"/>
      <c r="CEH52"/>
      <c r="CEI52"/>
      <c r="CEJ52"/>
      <c r="CEK52"/>
      <c r="CEL52"/>
      <c r="CEM52"/>
      <c r="CEN52"/>
      <c r="CEO52"/>
      <c r="CEP52"/>
      <c r="CEQ52"/>
      <c r="CER52"/>
      <c r="CES52"/>
      <c r="CET52"/>
      <c r="CEU52"/>
      <c r="CEV52"/>
      <c r="CEW52"/>
      <c r="CEX52"/>
      <c r="CEY52"/>
      <c r="CEZ52"/>
      <c r="CFA52"/>
      <c r="CFB52"/>
      <c r="CFC52"/>
      <c r="CFD52"/>
      <c r="CFE52"/>
      <c r="CFF52"/>
      <c r="CFG52"/>
      <c r="CFH52"/>
      <c r="CFI52"/>
      <c r="CFJ52"/>
      <c r="CFK52"/>
      <c r="CFL52"/>
      <c r="CFM52"/>
      <c r="CFN52"/>
      <c r="CFO52"/>
      <c r="CFP52"/>
      <c r="CFQ52"/>
      <c r="CFR52"/>
      <c r="CFS52"/>
      <c r="CFT52"/>
      <c r="CFU52"/>
      <c r="CFV52"/>
      <c r="CFW52"/>
      <c r="CFX52"/>
      <c r="CFY52"/>
      <c r="CFZ52"/>
      <c r="CGA52"/>
      <c r="CGB52"/>
      <c r="CGC52"/>
      <c r="CGD52"/>
      <c r="CGE52"/>
      <c r="CGF52"/>
      <c r="CGG52"/>
      <c r="CGH52"/>
      <c r="CGI52"/>
      <c r="CGJ52"/>
      <c r="CGK52"/>
      <c r="CGL52"/>
      <c r="CGM52"/>
      <c r="CGN52"/>
      <c r="CGO52"/>
      <c r="CGP52"/>
      <c r="CGQ52"/>
      <c r="CGR52"/>
      <c r="CGS52"/>
      <c r="CGT52"/>
      <c r="CGU52"/>
      <c r="CGV52"/>
      <c r="CGW52"/>
      <c r="CGX52"/>
      <c r="CGY52"/>
      <c r="CGZ52"/>
      <c r="CHA52"/>
      <c r="CHB52"/>
      <c r="CHC52"/>
      <c r="CHD52"/>
      <c r="CHE52"/>
      <c r="CHF52"/>
      <c r="CHG52"/>
      <c r="CHH52"/>
      <c r="CHI52"/>
      <c r="CHJ52"/>
      <c r="CHK52"/>
      <c r="CHL52"/>
      <c r="CHM52"/>
      <c r="CHN52"/>
      <c r="CHO52"/>
      <c r="CHP52"/>
      <c r="CHQ52"/>
      <c r="CHR52"/>
      <c r="CHS52"/>
      <c r="CHT52"/>
      <c r="CHU52"/>
      <c r="CHV52"/>
      <c r="CHW52"/>
      <c r="CHX52"/>
      <c r="CHY52"/>
      <c r="CHZ52"/>
      <c r="CIA52"/>
      <c r="CIB52"/>
      <c r="CIC52"/>
      <c r="CID52"/>
      <c r="CIE52"/>
      <c r="CIF52"/>
      <c r="CIG52"/>
      <c r="CIH52"/>
      <c r="CII52"/>
      <c r="CIJ52"/>
      <c r="CIK52"/>
      <c r="CIL52"/>
      <c r="CIM52"/>
      <c r="CIN52"/>
      <c r="CIO52"/>
      <c r="CIP52"/>
      <c r="CIQ52"/>
      <c r="CIR52"/>
      <c r="CIS52"/>
      <c r="CIT52"/>
      <c r="CIU52"/>
      <c r="CIV52"/>
      <c r="CIW52"/>
      <c r="CIX52"/>
      <c r="CIY52"/>
      <c r="CIZ52"/>
      <c r="CJA52"/>
      <c r="CJB52"/>
      <c r="CJC52"/>
      <c r="CJD52"/>
      <c r="CJE52"/>
      <c r="CJF52"/>
      <c r="CJG52"/>
      <c r="CJH52"/>
      <c r="CJI52"/>
      <c r="CJJ52"/>
      <c r="CJK52"/>
      <c r="CJL52"/>
      <c r="CJM52"/>
      <c r="CJN52"/>
      <c r="CJO52"/>
      <c r="CJP52"/>
      <c r="CJQ52"/>
      <c r="CJR52"/>
      <c r="CJS52"/>
      <c r="CJT52"/>
      <c r="CJU52"/>
      <c r="CJV52"/>
      <c r="CJW52"/>
      <c r="CJX52"/>
      <c r="CJY52"/>
      <c r="CJZ52"/>
      <c r="CKA52"/>
      <c r="CKB52"/>
      <c r="CKC52"/>
      <c r="CKD52"/>
      <c r="CKE52"/>
      <c r="CKF52"/>
      <c r="CKG52"/>
      <c r="CKH52"/>
      <c r="CKI52"/>
      <c r="CKJ52"/>
      <c r="CKK52"/>
      <c r="CKL52"/>
      <c r="CKM52"/>
      <c r="CKN52"/>
      <c r="CKO52"/>
      <c r="CKP52"/>
      <c r="CKQ52"/>
      <c r="CKR52"/>
      <c r="CKS52"/>
      <c r="CKT52"/>
      <c r="CKU52"/>
      <c r="CKV52"/>
      <c r="CKW52"/>
      <c r="CKX52"/>
      <c r="CKY52"/>
      <c r="CKZ52"/>
      <c r="CLA52"/>
      <c r="CLB52"/>
      <c r="CLC52"/>
      <c r="CLD52"/>
      <c r="CLE52"/>
      <c r="CLF52"/>
      <c r="CLG52"/>
      <c r="CLH52"/>
      <c r="CLI52"/>
      <c r="CLJ52"/>
      <c r="CLK52"/>
      <c r="CLL52"/>
      <c r="CLM52"/>
      <c r="CLN52"/>
      <c r="CLO52"/>
      <c r="CLP52"/>
      <c r="CLQ52"/>
      <c r="CLR52"/>
      <c r="CLS52"/>
      <c r="CLT52"/>
      <c r="CLU52"/>
      <c r="CLV52"/>
      <c r="CLW52"/>
      <c r="CLX52"/>
      <c r="CLY52"/>
      <c r="CLZ52"/>
      <c r="CMA52"/>
      <c r="CMB52"/>
      <c r="CMC52"/>
      <c r="CMD52"/>
      <c r="CME52"/>
      <c r="CMF52"/>
      <c r="CMG52"/>
      <c r="CMH52"/>
      <c r="CMI52"/>
      <c r="CMJ52"/>
      <c r="CMK52"/>
      <c r="CML52"/>
      <c r="CMM52"/>
      <c r="CMN52"/>
      <c r="CMO52"/>
      <c r="CMP52"/>
      <c r="CMQ52"/>
      <c r="CMR52"/>
      <c r="CMS52"/>
      <c r="CMT52"/>
      <c r="CMU52"/>
      <c r="CMV52"/>
      <c r="CMW52"/>
      <c r="CMX52"/>
      <c r="CMY52"/>
      <c r="CMZ52"/>
      <c r="CNA52"/>
      <c r="CNB52"/>
      <c r="CNC52"/>
      <c r="CND52"/>
      <c r="CNE52"/>
      <c r="CNF52"/>
      <c r="CNG52"/>
      <c r="CNH52"/>
      <c r="CNI52"/>
      <c r="CNJ52"/>
      <c r="CNK52"/>
      <c r="CNL52"/>
      <c r="CNM52"/>
      <c r="CNN52"/>
      <c r="CNO52"/>
      <c r="CNP52"/>
      <c r="CNQ52"/>
      <c r="CNR52"/>
      <c r="CNS52"/>
      <c r="CNT52"/>
      <c r="CNU52"/>
      <c r="CNV52"/>
      <c r="CNW52"/>
      <c r="CNX52"/>
      <c r="CNY52"/>
      <c r="CNZ52"/>
      <c r="COA52"/>
      <c r="COB52"/>
      <c r="COC52"/>
      <c r="COD52"/>
      <c r="COE52"/>
      <c r="COF52"/>
      <c r="COG52"/>
      <c r="COH52"/>
      <c r="COI52"/>
      <c r="COJ52"/>
      <c r="COK52"/>
      <c r="COL52"/>
      <c r="COM52"/>
      <c r="CON52"/>
      <c r="COO52"/>
      <c r="COP52"/>
      <c r="COQ52"/>
      <c r="COR52"/>
      <c r="COS52"/>
      <c r="COT52"/>
      <c r="COU52"/>
      <c r="COV52"/>
      <c r="COW52"/>
      <c r="COX52"/>
      <c r="COY52"/>
      <c r="COZ52"/>
      <c r="CPA52"/>
      <c r="CPB52"/>
      <c r="CPC52"/>
      <c r="CPD52"/>
      <c r="CPE52"/>
      <c r="CPF52"/>
      <c r="CPG52"/>
      <c r="CPH52"/>
      <c r="CPI52"/>
      <c r="CPJ52"/>
      <c r="CPK52"/>
      <c r="CPL52"/>
      <c r="CPM52"/>
      <c r="CPN52"/>
      <c r="CPO52"/>
      <c r="CPP52"/>
      <c r="CPQ52"/>
      <c r="CPR52"/>
      <c r="CPS52"/>
      <c r="CPT52"/>
      <c r="CPU52"/>
      <c r="CPV52"/>
      <c r="CPW52"/>
      <c r="CPX52"/>
      <c r="CPY52"/>
      <c r="CPZ52"/>
      <c r="CQA52"/>
      <c r="CQB52"/>
      <c r="CQC52"/>
      <c r="CQD52"/>
      <c r="CQE52"/>
      <c r="CQF52"/>
      <c r="CQG52"/>
      <c r="CQH52"/>
      <c r="CQI52"/>
      <c r="CQJ52"/>
      <c r="CQK52"/>
      <c r="CQL52"/>
      <c r="CQM52"/>
      <c r="CQN52"/>
      <c r="CQO52"/>
      <c r="CQP52"/>
      <c r="CQQ52"/>
      <c r="CQR52"/>
      <c r="CQS52"/>
      <c r="CQT52"/>
      <c r="CQU52"/>
      <c r="CQV52"/>
      <c r="CQW52"/>
      <c r="CQX52"/>
      <c r="CQY52"/>
      <c r="CQZ52"/>
      <c r="CRA52"/>
      <c r="CRB52"/>
      <c r="CRC52"/>
      <c r="CRD52"/>
      <c r="CRE52"/>
      <c r="CRF52"/>
      <c r="CRG52"/>
      <c r="CRH52"/>
      <c r="CRI52"/>
      <c r="CRJ52"/>
      <c r="CRK52"/>
      <c r="CRL52"/>
      <c r="CRM52"/>
      <c r="CRN52"/>
      <c r="CRO52"/>
      <c r="CRP52"/>
      <c r="CRQ52"/>
      <c r="CRR52"/>
      <c r="CRS52"/>
      <c r="CRT52"/>
      <c r="CRU52"/>
      <c r="CRV52"/>
      <c r="CRW52"/>
      <c r="CRX52"/>
      <c r="CRY52"/>
      <c r="CRZ52"/>
      <c r="CSA52"/>
      <c r="CSB52"/>
      <c r="CSC52"/>
      <c r="CSD52"/>
      <c r="CSE52"/>
      <c r="CSF52"/>
      <c r="CSG52"/>
      <c r="CSH52"/>
      <c r="CSI52"/>
      <c r="CSJ52"/>
      <c r="CSK52"/>
      <c r="CSL52"/>
      <c r="CSM52"/>
      <c r="CSN52"/>
      <c r="CSO52"/>
      <c r="CSP52"/>
      <c r="CSQ52"/>
      <c r="CSR52"/>
      <c r="CSS52"/>
      <c r="CST52"/>
      <c r="CSU52"/>
      <c r="CSV52"/>
      <c r="CSW52"/>
      <c r="CSX52"/>
      <c r="CSY52"/>
      <c r="CSZ52"/>
      <c r="CTA52"/>
      <c r="CTB52"/>
      <c r="CTC52"/>
      <c r="CTD52"/>
      <c r="CTE52"/>
      <c r="CTF52"/>
      <c r="CTG52"/>
      <c r="CTH52"/>
      <c r="CTI52"/>
      <c r="CTJ52"/>
      <c r="CTK52"/>
      <c r="CTL52"/>
      <c r="CTM52"/>
      <c r="CTN52"/>
      <c r="CTO52"/>
      <c r="CTP52"/>
      <c r="CTQ52"/>
      <c r="CTR52"/>
      <c r="CTS52"/>
      <c r="CTT52"/>
      <c r="CTU52"/>
      <c r="CTV52"/>
      <c r="CTW52"/>
      <c r="CTX52"/>
      <c r="CTY52"/>
      <c r="CTZ52"/>
      <c r="CUA52"/>
      <c r="CUB52"/>
      <c r="CUC52"/>
      <c r="CUD52"/>
      <c r="CUE52"/>
      <c r="CUF52"/>
      <c r="CUG52"/>
      <c r="CUH52"/>
      <c r="CUI52"/>
      <c r="CUJ52"/>
      <c r="CUK52"/>
      <c r="CUL52"/>
      <c r="CUM52"/>
      <c r="CUN52"/>
      <c r="CUO52"/>
      <c r="CUP52"/>
      <c r="CUQ52"/>
      <c r="CUR52"/>
      <c r="CUS52"/>
      <c r="CUT52"/>
      <c r="CUU52"/>
      <c r="CUV52"/>
      <c r="CUW52"/>
      <c r="CUX52"/>
      <c r="CUY52"/>
      <c r="CUZ52"/>
      <c r="CVA52"/>
      <c r="CVB52"/>
      <c r="CVC52"/>
      <c r="CVD52"/>
      <c r="CVE52"/>
      <c r="CVF52"/>
      <c r="CVG52"/>
      <c r="CVH52"/>
      <c r="CVI52"/>
      <c r="CVJ52"/>
      <c r="CVK52"/>
      <c r="CVL52"/>
      <c r="CVM52"/>
      <c r="CVN52"/>
      <c r="CVO52"/>
      <c r="CVP52"/>
      <c r="CVQ52"/>
      <c r="CVR52"/>
      <c r="CVS52"/>
      <c r="CVT52"/>
      <c r="CVU52"/>
      <c r="CVV52"/>
      <c r="CVW52"/>
      <c r="CVX52"/>
      <c r="CVY52"/>
      <c r="CVZ52"/>
      <c r="CWA52"/>
      <c r="CWB52"/>
      <c r="CWC52"/>
      <c r="CWD52"/>
      <c r="CWE52"/>
      <c r="CWF52"/>
      <c r="CWG52"/>
      <c r="CWH52"/>
      <c r="CWI52"/>
      <c r="CWJ52"/>
      <c r="CWK52"/>
      <c r="CWL52"/>
      <c r="CWM52"/>
      <c r="CWN52"/>
      <c r="CWO52"/>
      <c r="CWP52"/>
      <c r="CWQ52"/>
      <c r="CWR52"/>
      <c r="CWS52"/>
      <c r="CWT52"/>
      <c r="CWU52"/>
      <c r="CWV52"/>
      <c r="CWW52"/>
      <c r="CWX52"/>
      <c r="CWY52"/>
      <c r="CWZ52"/>
      <c r="CXA52"/>
      <c r="CXB52"/>
      <c r="CXC52"/>
      <c r="CXD52"/>
      <c r="CXE52"/>
      <c r="CXF52"/>
      <c r="CXG52"/>
      <c r="CXH52"/>
      <c r="CXI52"/>
      <c r="CXJ52"/>
      <c r="CXK52"/>
      <c r="CXL52"/>
      <c r="CXM52"/>
      <c r="CXN52"/>
      <c r="CXO52"/>
      <c r="CXP52"/>
      <c r="CXQ52"/>
      <c r="CXR52"/>
      <c r="CXS52"/>
      <c r="CXT52"/>
      <c r="CXU52"/>
      <c r="CXV52"/>
      <c r="CXW52"/>
      <c r="CXX52"/>
      <c r="CXY52"/>
      <c r="CXZ52"/>
      <c r="CYA52"/>
      <c r="CYB52"/>
      <c r="CYC52"/>
      <c r="CYD52"/>
      <c r="CYE52"/>
      <c r="CYF52"/>
      <c r="CYG52"/>
      <c r="CYH52"/>
      <c r="CYI52"/>
      <c r="CYJ52"/>
      <c r="CYK52"/>
      <c r="CYL52"/>
      <c r="CYM52"/>
      <c r="CYN52"/>
      <c r="CYO52"/>
      <c r="CYP52"/>
      <c r="CYQ52"/>
      <c r="CYR52"/>
      <c r="CYS52"/>
      <c r="CYT52"/>
      <c r="CYU52"/>
      <c r="CYV52"/>
      <c r="CYW52"/>
      <c r="CYX52"/>
      <c r="CYY52"/>
      <c r="CYZ52"/>
      <c r="CZA52"/>
      <c r="CZB52"/>
      <c r="CZC52"/>
      <c r="CZD52"/>
      <c r="CZE52"/>
      <c r="CZF52"/>
      <c r="CZG52"/>
      <c r="CZH52"/>
      <c r="CZI52"/>
      <c r="CZJ52"/>
      <c r="CZK52"/>
      <c r="CZL52"/>
      <c r="CZM52"/>
      <c r="CZN52"/>
      <c r="CZO52"/>
      <c r="CZP52"/>
      <c r="CZQ52"/>
      <c r="CZR52"/>
      <c r="CZS52"/>
      <c r="CZT52"/>
      <c r="CZU52"/>
      <c r="CZV52"/>
      <c r="CZW52"/>
      <c r="CZX52"/>
      <c r="CZY52"/>
      <c r="CZZ52"/>
      <c r="DAA52"/>
      <c r="DAB52"/>
      <c r="DAC52"/>
      <c r="DAD52"/>
      <c r="DAE52"/>
      <c r="DAF52"/>
      <c r="DAG52"/>
      <c r="DAH52"/>
      <c r="DAI52"/>
      <c r="DAJ52"/>
      <c r="DAK52"/>
      <c r="DAL52"/>
      <c r="DAM52"/>
      <c r="DAN52"/>
      <c r="DAO52"/>
      <c r="DAP52"/>
      <c r="DAQ52"/>
      <c r="DAR52"/>
      <c r="DAS52"/>
      <c r="DAT52"/>
      <c r="DAU52"/>
      <c r="DAV52"/>
      <c r="DAW52"/>
      <c r="DAX52"/>
      <c r="DAY52"/>
      <c r="DAZ52"/>
      <c r="DBA52"/>
      <c r="DBB52"/>
      <c r="DBC52"/>
      <c r="DBD52"/>
      <c r="DBE52"/>
      <c r="DBF52"/>
      <c r="DBG52"/>
      <c r="DBH52"/>
      <c r="DBI52"/>
      <c r="DBJ52"/>
      <c r="DBK52"/>
      <c r="DBL52"/>
      <c r="DBM52"/>
      <c r="DBN52"/>
      <c r="DBO52"/>
      <c r="DBP52"/>
      <c r="DBQ52"/>
      <c r="DBR52"/>
      <c r="DBS52"/>
      <c r="DBT52"/>
      <c r="DBU52"/>
      <c r="DBV52"/>
      <c r="DBW52"/>
      <c r="DBX52"/>
      <c r="DBY52"/>
      <c r="DBZ52"/>
      <c r="DCA52"/>
      <c r="DCB52"/>
      <c r="DCC52"/>
      <c r="DCD52"/>
      <c r="DCE52"/>
      <c r="DCF52"/>
      <c r="DCG52"/>
      <c r="DCH52"/>
      <c r="DCI52"/>
      <c r="DCJ52"/>
      <c r="DCK52"/>
      <c r="DCL52"/>
      <c r="DCM52"/>
      <c r="DCN52"/>
      <c r="DCO52"/>
      <c r="DCP52"/>
      <c r="DCQ52"/>
      <c r="DCR52"/>
      <c r="DCS52"/>
      <c r="DCT52"/>
      <c r="DCU52"/>
      <c r="DCV52"/>
      <c r="DCW52"/>
      <c r="DCX52"/>
      <c r="DCY52"/>
      <c r="DCZ52"/>
      <c r="DDA52"/>
      <c r="DDB52"/>
      <c r="DDC52"/>
      <c r="DDD52"/>
      <c r="DDE52"/>
      <c r="DDF52"/>
      <c r="DDG52"/>
      <c r="DDH52"/>
      <c r="DDI52"/>
      <c r="DDJ52"/>
      <c r="DDK52"/>
      <c r="DDL52"/>
      <c r="DDM52"/>
      <c r="DDN52"/>
      <c r="DDO52"/>
      <c r="DDP52"/>
      <c r="DDQ52"/>
      <c r="DDR52"/>
      <c r="DDS52"/>
      <c r="DDT52"/>
      <c r="DDU52"/>
      <c r="DDV52"/>
      <c r="DDW52"/>
      <c r="DDX52"/>
      <c r="DDY52"/>
      <c r="DDZ52"/>
      <c r="DEA52"/>
      <c r="DEB52"/>
      <c r="DEC52"/>
      <c r="DED52"/>
      <c r="DEE52"/>
      <c r="DEF52"/>
      <c r="DEG52"/>
      <c r="DEH52"/>
      <c r="DEI52"/>
      <c r="DEJ52"/>
      <c r="DEK52"/>
      <c r="DEL52"/>
      <c r="DEM52"/>
      <c r="DEN52"/>
      <c r="DEO52"/>
      <c r="DEP52"/>
      <c r="DEQ52"/>
      <c r="DER52"/>
      <c r="DES52"/>
      <c r="DET52"/>
      <c r="DEU52"/>
      <c r="DEV52"/>
      <c r="DEW52"/>
      <c r="DEX52"/>
      <c r="DEY52"/>
      <c r="DEZ52"/>
      <c r="DFA52"/>
      <c r="DFB52"/>
      <c r="DFC52"/>
      <c r="DFD52"/>
      <c r="DFE52"/>
      <c r="DFF52"/>
      <c r="DFG52"/>
      <c r="DFH52"/>
      <c r="DFI52"/>
      <c r="DFJ52"/>
      <c r="DFK52"/>
      <c r="DFL52"/>
      <c r="DFM52"/>
      <c r="DFN52"/>
      <c r="DFO52"/>
      <c r="DFP52"/>
      <c r="DFQ52"/>
      <c r="DFR52"/>
      <c r="DFS52"/>
      <c r="DFT52"/>
      <c r="DFU52"/>
      <c r="DFV52"/>
      <c r="DFW52"/>
      <c r="DFX52"/>
      <c r="DFY52"/>
      <c r="DFZ52"/>
      <c r="DGA52"/>
      <c r="DGB52"/>
      <c r="DGC52"/>
      <c r="DGD52"/>
      <c r="DGE52"/>
      <c r="DGF52"/>
      <c r="DGG52"/>
      <c r="DGH52"/>
      <c r="DGI52"/>
      <c r="DGJ52"/>
      <c r="DGK52"/>
      <c r="DGL52"/>
      <c r="DGM52"/>
      <c r="DGN52"/>
      <c r="DGO52"/>
      <c r="DGP52"/>
      <c r="DGQ52"/>
      <c r="DGR52"/>
      <c r="DGS52"/>
      <c r="DGT52"/>
      <c r="DGU52"/>
      <c r="DGV52"/>
      <c r="DGW52"/>
      <c r="DGX52"/>
      <c r="DGY52"/>
      <c r="DGZ52"/>
      <c r="DHA52"/>
      <c r="DHB52"/>
      <c r="DHC52"/>
      <c r="DHD52"/>
      <c r="DHE52"/>
      <c r="DHF52"/>
      <c r="DHG52"/>
      <c r="DHH52"/>
      <c r="DHI52"/>
      <c r="DHJ52"/>
      <c r="DHK52"/>
      <c r="DHL52"/>
      <c r="DHM52"/>
      <c r="DHN52"/>
      <c r="DHO52"/>
      <c r="DHP52"/>
      <c r="DHQ52"/>
      <c r="DHR52"/>
      <c r="DHS52"/>
      <c r="DHT52"/>
      <c r="DHU52"/>
      <c r="DHV52"/>
      <c r="DHW52"/>
      <c r="DHX52"/>
      <c r="DHY52"/>
      <c r="DHZ52"/>
      <c r="DIA52"/>
      <c r="DIB52"/>
      <c r="DIC52"/>
      <c r="DID52"/>
      <c r="DIE52"/>
      <c r="DIF52"/>
      <c r="DIG52"/>
      <c r="DIH52"/>
      <c r="DII52"/>
      <c r="DIJ52"/>
      <c r="DIK52"/>
      <c r="DIL52"/>
      <c r="DIM52"/>
      <c r="DIN52"/>
      <c r="DIO52"/>
      <c r="DIP52"/>
      <c r="DIQ52"/>
      <c r="DIR52"/>
      <c r="DIS52"/>
      <c r="DIT52"/>
      <c r="DIU52"/>
      <c r="DIV52"/>
      <c r="DIW52"/>
      <c r="DIX52"/>
      <c r="DIY52"/>
      <c r="DIZ52"/>
      <c r="DJA52"/>
      <c r="DJB52"/>
      <c r="DJC52"/>
      <c r="DJD52"/>
      <c r="DJE52"/>
      <c r="DJF52"/>
      <c r="DJG52"/>
      <c r="DJH52"/>
      <c r="DJI52"/>
      <c r="DJJ52"/>
      <c r="DJK52"/>
      <c r="DJL52"/>
      <c r="DJM52"/>
      <c r="DJN52"/>
      <c r="DJO52"/>
      <c r="DJP52"/>
      <c r="DJQ52"/>
      <c r="DJR52"/>
      <c r="DJS52"/>
      <c r="DJT52"/>
      <c r="DJU52"/>
      <c r="DJV52"/>
      <c r="DJW52"/>
      <c r="DJX52"/>
      <c r="DJY52"/>
      <c r="DJZ52"/>
      <c r="DKA52"/>
      <c r="DKB52"/>
      <c r="DKC52"/>
      <c r="DKD52"/>
      <c r="DKE52"/>
      <c r="DKF52"/>
      <c r="DKG52"/>
      <c r="DKH52"/>
      <c r="DKI52"/>
      <c r="DKJ52"/>
      <c r="DKK52"/>
      <c r="DKL52"/>
      <c r="DKM52"/>
      <c r="DKN52"/>
      <c r="DKO52"/>
      <c r="DKP52"/>
      <c r="DKQ52"/>
      <c r="DKR52"/>
      <c r="DKS52"/>
      <c r="DKT52"/>
      <c r="DKU52"/>
      <c r="DKV52"/>
      <c r="DKW52"/>
      <c r="DKX52"/>
      <c r="DKY52"/>
      <c r="DKZ52"/>
      <c r="DLA52"/>
      <c r="DLB52"/>
      <c r="DLC52"/>
      <c r="DLD52"/>
      <c r="DLE52"/>
      <c r="DLF52"/>
      <c r="DLG52"/>
      <c r="DLH52"/>
      <c r="DLI52"/>
      <c r="DLJ52"/>
      <c r="DLK52"/>
      <c r="DLL52"/>
      <c r="DLM52"/>
      <c r="DLN52"/>
      <c r="DLO52"/>
      <c r="DLP52"/>
      <c r="DLQ52"/>
      <c r="DLR52"/>
      <c r="DLS52"/>
      <c r="DLT52"/>
      <c r="DLU52"/>
      <c r="DLV52"/>
      <c r="DLW52"/>
      <c r="DLX52"/>
      <c r="DLY52"/>
      <c r="DLZ52"/>
      <c r="DMA52"/>
      <c r="DMB52"/>
      <c r="DMC52"/>
      <c r="DMD52"/>
      <c r="DME52"/>
      <c r="DMF52"/>
      <c r="DMG52"/>
      <c r="DMH52"/>
      <c r="DMI52"/>
      <c r="DMJ52"/>
      <c r="DMK52"/>
      <c r="DML52"/>
      <c r="DMM52"/>
      <c r="DMN52"/>
      <c r="DMO52"/>
      <c r="DMP52"/>
      <c r="DMQ52"/>
      <c r="DMR52"/>
      <c r="DMS52"/>
      <c r="DMT52"/>
      <c r="DMU52"/>
      <c r="DMV52"/>
      <c r="DMW52"/>
      <c r="DMX52"/>
      <c r="DMY52"/>
      <c r="DMZ52"/>
      <c r="DNA52"/>
      <c r="DNB52"/>
      <c r="DNC52"/>
      <c r="DND52"/>
      <c r="DNE52"/>
      <c r="DNF52"/>
      <c r="DNG52"/>
      <c r="DNH52"/>
      <c r="DNI52"/>
      <c r="DNJ52"/>
      <c r="DNK52"/>
      <c r="DNL52"/>
      <c r="DNM52"/>
      <c r="DNN52"/>
      <c r="DNO52"/>
      <c r="DNP52"/>
      <c r="DNQ52"/>
      <c r="DNR52"/>
      <c r="DNS52"/>
      <c r="DNT52"/>
      <c r="DNU52"/>
      <c r="DNV52"/>
      <c r="DNW52"/>
      <c r="DNX52"/>
      <c r="DNY52"/>
      <c r="DNZ52"/>
      <c r="DOA52"/>
      <c r="DOB52"/>
      <c r="DOC52"/>
      <c r="DOD52"/>
      <c r="DOE52"/>
      <c r="DOF52"/>
      <c r="DOG52"/>
      <c r="DOH52"/>
      <c r="DOI52"/>
      <c r="DOJ52"/>
      <c r="DOK52"/>
      <c r="DOL52"/>
      <c r="DOM52"/>
      <c r="DON52"/>
      <c r="DOO52"/>
      <c r="DOP52"/>
      <c r="DOQ52"/>
      <c r="DOR52"/>
      <c r="DOS52"/>
      <c r="DOT52"/>
      <c r="DOU52"/>
      <c r="DOV52"/>
      <c r="DOW52"/>
      <c r="DOX52"/>
      <c r="DOY52"/>
      <c r="DOZ52"/>
      <c r="DPA52"/>
      <c r="DPB52"/>
      <c r="DPC52"/>
      <c r="DPD52"/>
      <c r="DPE52"/>
      <c r="DPF52"/>
      <c r="DPG52"/>
      <c r="DPH52"/>
      <c r="DPI52"/>
      <c r="DPJ52"/>
      <c r="DPK52"/>
      <c r="DPL52"/>
      <c r="DPM52"/>
      <c r="DPN52"/>
      <c r="DPO52"/>
      <c r="DPP52"/>
      <c r="DPQ52"/>
      <c r="DPR52"/>
      <c r="DPS52"/>
      <c r="DPT52"/>
      <c r="DPU52"/>
      <c r="DPV52"/>
      <c r="DPW52"/>
      <c r="DPX52"/>
      <c r="DPY52"/>
      <c r="DPZ52"/>
      <c r="DQA52"/>
      <c r="DQB52"/>
      <c r="DQC52"/>
      <c r="DQD52"/>
      <c r="DQE52"/>
      <c r="DQF52"/>
      <c r="DQG52"/>
      <c r="DQH52"/>
      <c r="DQI52"/>
      <c r="DQJ52"/>
      <c r="DQK52"/>
      <c r="DQL52"/>
      <c r="DQM52"/>
      <c r="DQN52"/>
      <c r="DQO52"/>
      <c r="DQP52"/>
      <c r="DQQ52"/>
      <c r="DQR52"/>
      <c r="DQS52"/>
      <c r="DQT52"/>
      <c r="DQU52"/>
      <c r="DQV52"/>
      <c r="DQW52"/>
      <c r="DQX52"/>
      <c r="DQY52"/>
      <c r="DQZ52"/>
      <c r="DRA52"/>
      <c r="DRB52"/>
      <c r="DRC52"/>
      <c r="DRD52"/>
      <c r="DRE52"/>
      <c r="DRF52"/>
      <c r="DRG52"/>
      <c r="DRH52"/>
      <c r="DRI52"/>
      <c r="DRJ52"/>
      <c r="DRK52"/>
      <c r="DRL52"/>
      <c r="DRM52"/>
      <c r="DRN52"/>
      <c r="DRO52"/>
      <c r="DRP52"/>
      <c r="DRQ52"/>
      <c r="DRR52"/>
      <c r="DRS52"/>
      <c r="DRT52"/>
      <c r="DRU52"/>
      <c r="DRV52"/>
      <c r="DRW52"/>
      <c r="DRX52"/>
      <c r="DRY52"/>
      <c r="DRZ52"/>
      <c r="DSA52"/>
      <c r="DSB52"/>
      <c r="DSC52"/>
      <c r="DSD52"/>
      <c r="DSE52"/>
      <c r="DSF52"/>
      <c r="DSG52"/>
      <c r="DSH52"/>
      <c r="DSI52"/>
      <c r="DSJ52"/>
      <c r="DSK52"/>
      <c r="DSL52"/>
      <c r="DSM52"/>
      <c r="DSN52"/>
      <c r="DSO52"/>
      <c r="DSP52"/>
      <c r="DSQ52"/>
      <c r="DSR52"/>
      <c r="DSS52"/>
      <c r="DST52"/>
      <c r="DSU52"/>
      <c r="DSV52"/>
      <c r="DSW52"/>
      <c r="DSX52"/>
      <c r="DSY52"/>
      <c r="DSZ52"/>
      <c r="DTA52"/>
      <c r="DTB52"/>
      <c r="DTC52"/>
      <c r="DTD52"/>
      <c r="DTE52"/>
      <c r="DTF52"/>
      <c r="DTG52"/>
      <c r="DTH52"/>
      <c r="DTI52"/>
      <c r="DTJ52"/>
      <c r="DTK52"/>
      <c r="DTL52"/>
      <c r="DTM52"/>
      <c r="DTN52"/>
      <c r="DTO52"/>
      <c r="DTP52"/>
      <c r="DTQ52"/>
      <c r="DTR52"/>
      <c r="DTS52"/>
      <c r="DTT52"/>
      <c r="DTU52"/>
      <c r="DTV52"/>
      <c r="DTW52"/>
      <c r="DTX52"/>
      <c r="DTY52"/>
      <c r="DTZ52"/>
      <c r="DUA52"/>
      <c r="DUB52"/>
      <c r="DUC52"/>
      <c r="DUD52"/>
      <c r="DUE52"/>
      <c r="DUF52"/>
      <c r="DUG52"/>
      <c r="DUH52"/>
      <c r="DUI52"/>
      <c r="DUJ52"/>
      <c r="DUK52"/>
      <c r="DUL52"/>
      <c r="DUM52"/>
      <c r="DUN52"/>
      <c r="DUO52"/>
      <c r="DUP52"/>
      <c r="DUQ52"/>
      <c r="DUR52"/>
      <c r="DUS52"/>
      <c r="DUT52"/>
      <c r="DUU52"/>
      <c r="DUV52"/>
      <c r="DUW52"/>
      <c r="DUX52"/>
      <c r="DUY52"/>
      <c r="DUZ52"/>
      <c r="DVA52"/>
      <c r="DVB52"/>
      <c r="DVC52"/>
      <c r="DVD52"/>
      <c r="DVE52"/>
      <c r="DVF52"/>
      <c r="DVG52"/>
      <c r="DVH52"/>
      <c r="DVI52"/>
      <c r="DVJ52"/>
      <c r="DVK52"/>
      <c r="DVL52"/>
      <c r="DVM52"/>
      <c r="DVN52"/>
      <c r="DVO52"/>
      <c r="DVP52"/>
      <c r="DVQ52"/>
      <c r="DVR52"/>
      <c r="DVS52"/>
      <c r="DVT52"/>
      <c r="DVU52"/>
      <c r="DVV52"/>
      <c r="DVW52"/>
      <c r="DVX52"/>
      <c r="DVY52"/>
      <c r="DVZ52"/>
      <c r="DWA52"/>
      <c r="DWB52"/>
      <c r="DWC52"/>
      <c r="DWD52"/>
      <c r="DWE52"/>
      <c r="DWF52"/>
      <c r="DWG52"/>
      <c r="DWH52"/>
      <c r="DWI52"/>
      <c r="DWJ52"/>
      <c r="DWK52"/>
      <c r="DWL52"/>
      <c r="DWM52"/>
      <c r="DWN52"/>
      <c r="DWO52"/>
      <c r="DWP52"/>
      <c r="DWQ52"/>
      <c r="DWR52"/>
      <c r="DWS52"/>
      <c r="DWT52"/>
      <c r="DWU52"/>
      <c r="DWV52"/>
      <c r="DWW52"/>
      <c r="DWX52"/>
      <c r="DWY52"/>
      <c r="DWZ52"/>
      <c r="DXA52"/>
      <c r="DXB52"/>
      <c r="DXC52"/>
      <c r="DXD52"/>
      <c r="DXE52"/>
      <c r="DXF52"/>
      <c r="DXG52"/>
      <c r="DXH52"/>
      <c r="DXI52"/>
      <c r="DXJ52"/>
      <c r="DXK52"/>
      <c r="DXL52"/>
      <c r="DXM52"/>
      <c r="DXN52"/>
      <c r="DXO52"/>
      <c r="DXP52"/>
      <c r="DXQ52"/>
      <c r="DXR52"/>
      <c r="DXS52"/>
      <c r="DXT52"/>
      <c r="DXU52"/>
      <c r="DXV52"/>
      <c r="DXW52"/>
      <c r="DXX52"/>
      <c r="DXY52"/>
      <c r="DXZ52"/>
      <c r="DYA52"/>
      <c r="DYB52"/>
      <c r="DYC52"/>
      <c r="DYD52"/>
      <c r="DYE52"/>
      <c r="DYF52"/>
      <c r="DYG52"/>
      <c r="DYH52"/>
      <c r="DYI52"/>
      <c r="DYJ52"/>
      <c r="DYK52"/>
      <c r="DYL52"/>
      <c r="DYM52"/>
      <c r="DYN52"/>
      <c r="DYO52"/>
      <c r="DYP52"/>
      <c r="DYQ52"/>
      <c r="DYR52"/>
      <c r="DYS52"/>
      <c r="DYT52"/>
      <c r="DYU52"/>
      <c r="DYV52"/>
      <c r="DYW52"/>
      <c r="DYX52"/>
      <c r="DYY52"/>
      <c r="DYZ52"/>
      <c r="DZA52"/>
      <c r="DZB52"/>
      <c r="DZC52"/>
      <c r="DZD52"/>
      <c r="DZE52"/>
      <c r="DZF52"/>
      <c r="DZG52"/>
      <c r="DZH52"/>
      <c r="DZI52"/>
      <c r="DZJ52"/>
      <c r="DZK52"/>
      <c r="DZL52"/>
      <c r="DZM52"/>
      <c r="DZN52"/>
      <c r="DZO52"/>
      <c r="DZP52"/>
      <c r="DZQ52"/>
      <c r="DZR52"/>
      <c r="DZS52"/>
      <c r="DZT52"/>
      <c r="DZU52"/>
      <c r="DZV52"/>
      <c r="DZW52"/>
      <c r="DZX52"/>
      <c r="DZY52"/>
      <c r="DZZ52"/>
      <c r="EAA52"/>
      <c r="EAB52"/>
      <c r="EAC52"/>
      <c r="EAD52"/>
      <c r="EAE52"/>
      <c r="EAF52"/>
      <c r="EAG52"/>
      <c r="EAH52"/>
      <c r="EAI52"/>
      <c r="EAJ52"/>
      <c r="EAK52"/>
      <c r="EAL52"/>
      <c r="EAM52"/>
      <c r="EAN52"/>
      <c r="EAO52"/>
      <c r="EAP52"/>
      <c r="EAQ52"/>
      <c r="EAR52"/>
      <c r="EAS52"/>
      <c r="EAT52"/>
      <c r="EAU52"/>
      <c r="EAV52"/>
      <c r="EAW52"/>
      <c r="EAX52"/>
      <c r="EAY52"/>
      <c r="EAZ52"/>
      <c r="EBA52"/>
      <c r="EBB52"/>
      <c r="EBC52"/>
      <c r="EBD52"/>
      <c r="EBE52"/>
      <c r="EBF52"/>
      <c r="EBG52"/>
      <c r="EBH52"/>
      <c r="EBI52"/>
      <c r="EBJ52"/>
      <c r="EBK52"/>
      <c r="EBL52"/>
      <c r="EBM52"/>
      <c r="EBN52"/>
      <c r="EBO52"/>
      <c r="EBP52"/>
      <c r="EBQ52"/>
      <c r="EBR52"/>
      <c r="EBS52"/>
      <c r="EBT52"/>
      <c r="EBU52"/>
      <c r="EBV52"/>
      <c r="EBW52"/>
      <c r="EBX52"/>
      <c r="EBY52"/>
      <c r="EBZ52"/>
      <c r="ECA52"/>
      <c r="ECB52"/>
      <c r="ECC52"/>
      <c r="ECD52"/>
      <c r="ECE52"/>
      <c r="ECF52"/>
      <c r="ECG52"/>
      <c r="ECH52"/>
      <c r="ECI52"/>
      <c r="ECJ52"/>
      <c r="ECK52"/>
      <c r="ECL52"/>
      <c r="ECM52"/>
      <c r="ECN52"/>
      <c r="ECO52"/>
      <c r="ECP52"/>
      <c r="ECQ52"/>
      <c r="ECR52"/>
      <c r="ECS52"/>
      <c r="ECT52"/>
      <c r="ECU52"/>
      <c r="ECV52"/>
      <c r="ECW52"/>
      <c r="ECX52"/>
      <c r="ECY52"/>
      <c r="ECZ52"/>
      <c r="EDA52"/>
      <c r="EDB52"/>
      <c r="EDC52"/>
      <c r="EDD52"/>
      <c r="EDE52"/>
      <c r="EDF52"/>
      <c r="EDG52"/>
      <c r="EDH52"/>
      <c r="EDI52"/>
      <c r="EDJ52"/>
      <c r="EDK52"/>
      <c r="EDL52"/>
      <c r="EDM52"/>
      <c r="EDN52"/>
      <c r="EDO52"/>
      <c r="EDP52"/>
      <c r="EDQ52"/>
      <c r="EDR52"/>
      <c r="EDS52"/>
      <c r="EDT52"/>
      <c r="EDU52"/>
      <c r="EDV52"/>
      <c r="EDW52"/>
      <c r="EDX52"/>
      <c r="EDY52"/>
      <c r="EDZ52"/>
      <c r="EEA52"/>
      <c r="EEB52"/>
      <c r="EEC52"/>
      <c r="EED52"/>
      <c r="EEE52"/>
      <c r="EEF52"/>
      <c r="EEG52"/>
      <c r="EEH52"/>
      <c r="EEI52"/>
      <c r="EEJ52"/>
      <c r="EEK52"/>
      <c r="EEL52"/>
      <c r="EEM52"/>
      <c r="EEN52"/>
      <c r="EEO52"/>
      <c r="EEP52"/>
      <c r="EEQ52"/>
      <c r="EER52"/>
      <c r="EES52"/>
      <c r="EET52"/>
      <c r="EEU52"/>
      <c r="EEV52"/>
      <c r="EEW52"/>
      <c r="EEX52"/>
      <c r="EEY52"/>
      <c r="EEZ52"/>
      <c r="EFA52"/>
      <c r="EFB52"/>
      <c r="EFC52"/>
      <c r="EFD52"/>
      <c r="EFE52"/>
      <c r="EFF52"/>
      <c r="EFG52"/>
      <c r="EFH52"/>
      <c r="EFI52"/>
      <c r="EFJ52"/>
      <c r="EFK52"/>
      <c r="EFL52"/>
      <c r="EFM52"/>
      <c r="EFN52"/>
      <c r="EFO52"/>
      <c r="EFP52"/>
      <c r="EFQ52"/>
      <c r="EFR52"/>
      <c r="EFS52"/>
      <c r="EFT52"/>
      <c r="EFU52"/>
      <c r="EFV52"/>
      <c r="EFW52"/>
      <c r="EFX52"/>
      <c r="EFY52"/>
      <c r="EFZ52"/>
      <c r="EGA52"/>
      <c r="EGB52"/>
      <c r="EGC52"/>
      <c r="EGD52"/>
      <c r="EGE52"/>
      <c r="EGF52"/>
      <c r="EGG52"/>
      <c r="EGH52"/>
      <c r="EGI52"/>
      <c r="EGJ52"/>
      <c r="EGK52"/>
      <c r="EGL52"/>
      <c r="EGM52"/>
      <c r="EGN52"/>
      <c r="EGO52"/>
      <c r="EGP52"/>
      <c r="EGQ52"/>
      <c r="EGR52"/>
      <c r="EGS52"/>
      <c r="EGT52"/>
      <c r="EGU52"/>
      <c r="EGV52"/>
      <c r="EGW52"/>
      <c r="EGX52"/>
      <c r="EGY52"/>
      <c r="EGZ52"/>
      <c r="EHA52"/>
      <c r="EHB52"/>
      <c r="EHC52"/>
      <c r="EHD52"/>
      <c r="EHE52"/>
      <c r="EHF52"/>
      <c r="EHG52"/>
      <c r="EHH52"/>
      <c r="EHI52"/>
      <c r="EHJ52"/>
      <c r="EHK52"/>
      <c r="EHL52"/>
      <c r="EHM52"/>
      <c r="EHN52"/>
      <c r="EHO52"/>
      <c r="EHP52"/>
      <c r="EHQ52"/>
      <c r="EHR52"/>
      <c r="EHS52"/>
      <c r="EHT52"/>
      <c r="EHU52"/>
      <c r="EHV52"/>
      <c r="EHW52"/>
      <c r="EHX52"/>
      <c r="EHY52"/>
      <c r="EHZ52"/>
      <c r="EIA52"/>
      <c r="EIB52"/>
      <c r="EIC52"/>
      <c r="EID52"/>
      <c r="EIE52"/>
      <c r="EIF52"/>
      <c r="EIG52"/>
      <c r="EIH52"/>
      <c r="EII52"/>
      <c r="EIJ52"/>
      <c r="EIK52"/>
      <c r="EIL52"/>
      <c r="EIM52"/>
      <c r="EIN52"/>
      <c r="EIO52"/>
      <c r="EIP52"/>
      <c r="EIQ52"/>
      <c r="EIR52"/>
      <c r="EIS52"/>
      <c r="EIT52"/>
      <c r="EIU52"/>
      <c r="EIV52"/>
      <c r="EIW52"/>
      <c r="EIX52"/>
      <c r="EIY52"/>
      <c r="EIZ52"/>
      <c r="EJA52"/>
      <c r="EJB52"/>
      <c r="EJC52"/>
      <c r="EJD52"/>
      <c r="EJE52"/>
      <c r="EJF52"/>
      <c r="EJG52"/>
      <c r="EJH52"/>
      <c r="EJI52"/>
      <c r="EJJ52"/>
      <c r="EJK52"/>
      <c r="EJL52"/>
      <c r="EJM52"/>
      <c r="EJN52"/>
      <c r="EJO52"/>
      <c r="EJP52"/>
      <c r="EJQ52"/>
      <c r="EJR52"/>
      <c r="EJS52"/>
      <c r="EJT52"/>
      <c r="EJU52"/>
      <c r="EJV52"/>
      <c r="EJW52"/>
      <c r="EJX52"/>
      <c r="EJY52"/>
      <c r="EJZ52"/>
      <c r="EKA52"/>
      <c r="EKB52"/>
      <c r="EKC52"/>
      <c r="EKD52"/>
      <c r="EKE52"/>
      <c r="EKF52"/>
      <c r="EKG52"/>
      <c r="EKH52"/>
      <c r="EKI52"/>
      <c r="EKJ52"/>
      <c r="EKK52"/>
      <c r="EKL52"/>
      <c r="EKM52"/>
      <c r="EKN52"/>
      <c r="EKO52"/>
      <c r="EKP52"/>
      <c r="EKQ52"/>
      <c r="EKR52"/>
      <c r="EKS52"/>
      <c r="EKT52"/>
      <c r="EKU52"/>
      <c r="EKV52"/>
      <c r="EKW52"/>
      <c r="EKX52"/>
      <c r="EKY52"/>
      <c r="EKZ52"/>
      <c r="ELA52"/>
      <c r="ELB52"/>
      <c r="ELC52"/>
      <c r="ELD52"/>
      <c r="ELE52"/>
      <c r="ELF52"/>
      <c r="ELG52"/>
      <c r="ELH52"/>
      <c r="ELI52"/>
      <c r="ELJ52"/>
      <c r="ELK52"/>
      <c r="ELL52"/>
      <c r="ELM52"/>
      <c r="ELN52"/>
      <c r="ELO52"/>
      <c r="ELP52"/>
      <c r="ELQ52"/>
      <c r="ELR52"/>
      <c r="ELS52"/>
      <c r="ELT52"/>
      <c r="ELU52"/>
      <c r="ELV52"/>
      <c r="ELW52"/>
      <c r="ELX52"/>
      <c r="ELY52"/>
      <c r="ELZ52"/>
      <c r="EMA52"/>
      <c r="EMB52"/>
      <c r="EMC52"/>
      <c r="EMD52"/>
      <c r="EME52"/>
      <c r="EMF52"/>
      <c r="EMG52"/>
      <c r="EMH52"/>
      <c r="EMI52"/>
      <c r="EMJ52"/>
      <c r="EMK52"/>
      <c r="EML52"/>
      <c r="EMM52"/>
      <c r="EMN52"/>
      <c r="EMO52"/>
      <c r="EMP52"/>
      <c r="EMQ52"/>
      <c r="EMR52"/>
      <c r="EMS52"/>
      <c r="EMT52"/>
      <c r="EMU52"/>
      <c r="EMV52"/>
      <c r="EMW52"/>
      <c r="EMX52"/>
      <c r="EMY52"/>
      <c r="EMZ52"/>
      <c r="ENA52"/>
      <c r="ENB52"/>
      <c r="ENC52"/>
      <c r="END52"/>
      <c r="ENE52"/>
      <c r="ENF52"/>
      <c r="ENG52"/>
      <c r="ENH52"/>
      <c r="ENI52"/>
      <c r="ENJ52"/>
      <c r="ENK52"/>
      <c r="ENL52"/>
      <c r="ENM52"/>
      <c r="ENN52"/>
      <c r="ENO52"/>
      <c r="ENP52"/>
      <c r="ENQ52"/>
      <c r="ENR52"/>
      <c r="ENS52"/>
      <c r="ENT52"/>
      <c r="ENU52"/>
      <c r="ENV52"/>
      <c r="ENW52"/>
      <c r="ENX52"/>
      <c r="ENY52"/>
      <c r="ENZ52"/>
      <c r="EOA52"/>
      <c r="EOB52"/>
      <c r="EOC52"/>
      <c r="EOD52"/>
      <c r="EOE52"/>
      <c r="EOF52"/>
      <c r="EOG52"/>
      <c r="EOH52"/>
      <c r="EOI52"/>
      <c r="EOJ52"/>
      <c r="EOK52"/>
      <c r="EOL52"/>
      <c r="EOM52"/>
      <c r="EON52"/>
      <c r="EOO52"/>
      <c r="EOP52"/>
      <c r="EOQ52"/>
      <c r="EOR52"/>
      <c r="EOS52"/>
      <c r="EOT52"/>
      <c r="EOU52"/>
      <c r="EOV52"/>
      <c r="EOW52"/>
      <c r="EOX52"/>
      <c r="EOY52"/>
      <c r="EOZ52"/>
      <c r="EPA52"/>
      <c r="EPB52"/>
      <c r="EPC52"/>
      <c r="EPD52"/>
      <c r="EPE52"/>
      <c r="EPF52"/>
      <c r="EPG52"/>
      <c r="EPH52"/>
      <c r="EPI52"/>
      <c r="EPJ52"/>
      <c r="EPK52"/>
      <c r="EPL52"/>
      <c r="EPM52"/>
      <c r="EPN52"/>
      <c r="EPO52"/>
      <c r="EPP52"/>
      <c r="EPQ52"/>
      <c r="EPR52"/>
      <c r="EPS52"/>
      <c r="EPT52"/>
      <c r="EPU52"/>
      <c r="EPV52"/>
      <c r="EPW52"/>
      <c r="EPX52"/>
      <c r="EPY52"/>
      <c r="EPZ52"/>
      <c r="EQA52"/>
      <c r="EQB52"/>
      <c r="EQC52"/>
      <c r="EQD52"/>
      <c r="EQE52"/>
      <c r="EQF52"/>
      <c r="EQG52"/>
      <c r="EQH52"/>
      <c r="EQI52"/>
      <c r="EQJ52"/>
      <c r="EQK52"/>
      <c r="EQL52"/>
      <c r="EQM52"/>
      <c r="EQN52"/>
      <c r="EQO52"/>
      <c r="EQP52"/>
      <c r="EQQ52"/>
      <c r="EQR52"/>
      <c r="EQS52"/>
      <c r="EQT52"/>
      <c r="EQU52"/>
      <c r="EQV52"/>
      <c r="EQW52"/>
      <c r="EQX52"/>
      <c r="EQY52"/>
      <c r="EQZ52"/>
      <c r="ERA52"/>
      <c r="ERB52"/>
      <c r="ERC52"/>
      <c r="ERD52"/>
      <c r="ERE52"/>
      <c r="ERF52"/>
      <c r="ERG52"/>
      <c r="ERH52"/>
      <c r="ERI52"/>
      <c r="ERJ52"/>
      <c r="ERK52"/>
      <c r="ERL52"/>
      <c r="ERM52"/>
      <c r="ERN52"/>
      <c r="ERO52"/>
      <c r="ERP52"/>
      <c r="ERQ52"/>
      <c r="ERR52"/>
      <c r="ERS52"/>
      <c r="ERT52"/>
      <c r="ERU52"/>
      <c r="ERV52"/>
      <c r="ERW52"/>
      <c r="ERX52"/>
      <c r="ERY52"/>
      <c r="ERZ52"/>
      <c r="ESA52"/>
      <c r="ESB52"/>
      <c r="ESC52"/>
      <c r="ESD52"/>
      <c r="ESE52"/>
      <c r="ESF52"/>
      <c r="ESG52"/>
      <c r="ESH52"/>
      <c r="ESI52"/>
      <c r="ESJ52"/>
      <c r="ESK52"/>
      <c r="ESL52"/>
      <c r="ESM52"/>
      <c r="ESN52"/>
      <c r="ESO52"/>
      <c r="ESP52"/>
      <c r="ESQ52"/>
      <c r="ESR52"/>
      <c r="ESS52"/>
      <c r="EST52"/>
      <c r="ESU52"/>
      <c r="ESV52"/>
      <c r="ESW52"/>
      <c r="ESX52"/>
      <c r="ESY52"/>
      <c r="ESZ52"/>
      <c r="ETA52"/>
      <c r="ETB52"/>
      <c r="ETC52"/>
      <c r="ETD52"/>
      <c r="ETE52"/>
      <c r="ETF52"/>
      <c r="ETG52"/>
      <c r="ETH52"/>
      <c r="ETI52"/>
      <c r="ETJ52"/>
      <c r="ETK52"/>
      <c r="ETL52"/>
      <c r="ETM52"/>
      <c r="ETN52"/>
      <c r="ETO52"/>
      <c r="ETP52"/>
      <c r="ETQ52"/>
      <c r="ETR52"/>
      <c r="ETS52"/>
      <c r="ETT52"/>
      <c r="ETU52"/>
      <c r="ETV52"/>
      <c r="ETW52"/>
      <c r="ETX52"/>
      <c r="ETY52"/>
      <c r="ETZ52"/>
      <c r="EUA52"/>
      <c r="EUB52"/>
      <c r="EUC52"/>
      <c r="EUD52"/>
      <c r="EUE52"/>
      <c r="EUF52"/>
      <c r="EUG52"/>
      <c r="EUH52"/>
      <c r="EUI52"/>
      <c r="EUJ52"/>
      <c r="EUK52"/>
      <c r="EUL52"/>
      <c r="EUM52"/>
      <c r="EUN52"/>
      <c r="EUO52"/>
      <c r="EUP52"/>
      <c r="EUQ52"/>
      <c r="EUR52"/>
      <c r="EUS52"/>
      <c r="EUT52"/>
      <c r="EUU52"/>
      <c r="EUV52"/>
      <c r="EUW52"/>
      <c r="EUX52"/>
      <c r="EUY52"/>
      <c r="EUZ52"/>
      <c r="EVA52"/>
      <c r="EVB52"/>
      <c r="EVC52"/>
      <c r="EVD52"/>
      <c r="EVE52"/>
      <c r="EVF52"/>
      <c r="EVG52"/>
      <c r="EVH52"/>
      <c r="EVI52"/>
      <c r="EVJ52"/>
      <c r="EVK52"/>
      <c r="EVL52"/>
      <c r="EVM52"/>
      <c r="EVN52"/>
      <c r="EVO52"/>
      <c r="EVP52"/>
      <c r="EVQ52"/>
      <c r="EVR52"/>
      <c r="EVS52"/>
      <c r="EVT52"/>
      <c r="EVU52"/>
      <c r="EVV52"/>
      <c r="EVW52"/>
      <c r="EVX52"/>
      <c r="EVY52"/>
      <c r="EVZ52"/>
      <c r="EWA52"/>
      <c r="EWB52"/>
      <c r="EWC52"/>
      <c r="EWD52"/>
      <c r="EWE52"/>
      <c r="EWF52"/>
      <c r="EWG52"/>
      <c r="EWH52"/>
      <c r="EWI52"/>
      <c r="EWJ52"/>
      <c r="EWK52"/>
      <c r="EWL52"/>
      <c r="EWM52"/>
      <c r="EWN52"/>
      <c r="EWO52"/>
      <c r="EWP52"/>
      <c r="EWQ52"/>
      <c r="EWR52"/>
      <c r="EWS52"/>
      <c r="EWT52"/>
      <c r="EWU52"/>
      <c r="EWV52"/>
      <c r="EWW52"/>
      <c r="EWX52"/>
      <c r="EWY52"/>
      <c r="EWZ52"/>
      <c r="EXA52"/>
      <c r="EXB52"/>
      <c r="EXC52"/>
      <c r="EXD52"/>
      <c r="EXE52"/>
      <c r="EXF52"/>
      <c r="EXG52"/>
      <c r="EXH52"/>
      <c r="EXI52"/>
      <c r="EXJ52"/>
      <c r="EXK52"/>
      <c r="EXL52"/>
      <c r="EXM52"/>
      <c r="EXN52"/>
      <c r="EXO52"/>
      <c r="EXP52"/>
      <c r="EXQ52"/>
      <c r="EXR52"/>
      <c r="EXS52"/>
      <c r="EXT52"/>
      <c r="EXU52"/>
      <c r="EXV52"/>
      <c r="EXW52"/>
      <c r="EXX52"/>
      <c r="EXY52"/>
      <c r="EXZ52"/>
      <c r="EYA52"/>
      <c r="EYB52"/>
      <c r="EYC52"/>
      <c r="EYD52"/>
      <c r="EYE52"/>
      <c r="EYF52"/>
      <c r="EYG52"/>
      <c r="EYH52"/>
      <c r="EYI52"/>
      <c r="EYJ52"/>
      <c r="EYK52"/>
      <c r="EYL52"/>
      <c r="EYM52"/>
      <c r="EYN52"/>
      <c r="EYO52"/>
      <c r="EYP52"/>
      <c r="EYQ52"/>
      <c r="EYR52"/>
      <c r="EYS52"/>
      <c r="EYT52"/>
      <c r="EYU52"/>
      <c r="EYV52"/>
      <c r="EYW52"/>
      <c r="EYX52"/>
      <c r="EYY52"/>
      <c r="EYZ52"/>
      <c r="EZA52"/>
      <c r="EZB52"/>
      <c r="EZC52"/>
      <c r="EZD52"/>
      <c r="EZE52"/>
      <c r="EZF52"/>
      <c r="EZG52"/>
      <c r="EZH52"/>
      <c r="EZI52"/>
      <c r="EZJ52"/>
      <c r="EZK52"/>
      <c r="EZL52"/>
      <c r="EZM52"/>
      <c r="EZN52"/>
      <c r="EZO52"/>
      <c r="EZP52"/>
      <c r="EZQ52"/>
      <c r="EZR52"/>
      <c r="EZS52"/>
      <c r="EZT52"/>
      <c r="EZU52"/>
      <c r="EZV52"/>
      <c r="EZW52"/>
      <c r="EZX52"/>
      <c r="EZY52"/>
      <c r="EZZ52"/>
      <c r="FAA52"/>
      <c r="FAB52"/>
      <c r="FAC52"/>
      <c r="FAD52"/>
      <c r="FAE52"/>
      <c r="FAF52"/>
      <c r="FAG52"/>
      <c r="FAH52"/>
      <c r="FAI52"/>
      <c r="FAJ52"/>
      <c r="FAK52"/>
      <c r="FAL52"/>
      <c r="FAM52"/>
      <c r="FAN52"/>
      <c r="FAO52"/>
      <c r="FAP52"/>
      <c r="FAQ52"/>
      <c r="FAR52"/>
      <c r="FAS52"/>
      <c r="FAT52"/>
      <c r="FAU52"/>
      <c r="FAV52"/>
      <c r="FAW52"/>
      <c r="FAX52"/>
      <c r="FAY52"/>
      <c r="FAZ52"/>
      <c r="FBA52"/>
      <c r="FBB52"/>
      <c r="FBC52"/>
      <c r="FBD52"/>
      <c r="FBE52"/>
      <c r="FBF52"/>
      <c r="FBG52"/>
      <c r="FBH52"/>
      <c r="FBI52"/>
      <c r="FBJ52"/>
      <c r="FBK52"/>
      <c r="FBL52"/>
      <c r="FBM52"/>
      <c r="FBN52"/>
      <c r="FBO52"/>
      <c r="FBP52"/>
      <c r="FBQ52"/>
      <c r="FBR52"/>
      <c r="FBS52"/>
      <c r="FBT52"/>
      <c r="FBU52"/>
      <c r="FBV52"/>
      <c r="FBW52"/>
      <c r="FBX52"/>
      <c r="FBY52"/>
      <c r="FBZ52"/>
      <c r="FCA52"/>
      <c r="FCB52"/>
      <c r="FCC52"/>
      <c r="FCD52"/>
      <c r="FCE52"/>
      <c r="FCF52"/>
      <c r="FCG52"/>
      <c r="FCH52"/>
      <c r="FCI52"/>
      <c r="FCJ52"/>
      <c r="FCK52"/>
      <c r="FCL52"/>
      <c r="FCM52"/>
      <c r="FCN52"/>
      <c r="FCO52"/>
      <c r="FCP52"/>
      <c r="FCQ52"/>
      <c r="FCR52"/>
      <c r="FCS52"/>
      <c r="FCT52"/>
      <c r="FCU52"/>
      <c r="FCV52"/>
      <c r="FCW52"/>
      <c r="FCX52"/>
      <c r="FCY52"/>
      <c r="FCZ52"/>
      <c r="FDA52"/>
      <c r="FDB52"/>
      <c r="FDC52"/>
      <c r="FDD52"/>
      <c r="FDE52"/>
      <c r="FDF52"/>
      <c r="FDG52"/>
      <c r="FDH52"/>
      <c r="FDI52"/>
      <c r="FDJ52"/>
      <c r="FDK52"/>
      <c r="FDL52"/>
      <c r="FDM52"/>
      <c r="FDN52"/>
      <c r="FDO52"/>
      <c r="FDP52"/>
      <c r="FDQ52"/>
      <c r="FDR52"/>
      <c r="FDS52"/>
      <c r="FDT52"/>
      <c r="FDU52"/>
      <c r="FDV52"/>
      <c r="FDW52"/>
      <c r="FDX52"/>
      <c r="FDY52"/>
      <c r="FDZ52"/>
      <c r="FEA52"/>
      <c r="FEB52"/>
      <c r="FEC52"/>
      <c r="FED52"/>
      <c r="FEE52"/>
      <c r="FEF52"/>
      <c r="FEG52"/>
      <c r="FEH52"/>
      <c r="FEI52"/>
      <c r="FEJ52"/>
      <c r="FEK52"/>
      <c r="FEL52"/>
      <c r="FEM52"/>
      <c r="FEN52"/>
      <c r="FEO52"/>
      <c r="FEP52"/>
      <c r="FEQ52"/>
      <c r="FER52"/>
      <c r="FES52"/>
      <c r="FET52"/>
      <c r="FEU52"/>
      <c r="FEV52"/>
      <c r="FEW52"/>
      <c r="FEX52"/>
      <c r="FEY52"/>
      <c r="FEZ52"/>
      <c r="FFA52"/>
      <c r="FFB52"/>
      <c r="FFC52"/>
      <c r="FFD52"/>
      <c r="FFE52"/>
      <c r="FFF52"/>
      <c r="FFG52"/>
      <c r="FFH52"/>
      <c r="FFI52"/>
      <c r="FFJ52"/>
      <c r="FFK52"/>
      <c r="FFL52"/>
      <c r="FFM52"/>
      <c r="FFN52"/>
      <c r="FFO52"/>
      <c r="FFP52"/>
      <c r="FFQ52"/>
      <c r="FFR52"/>
      <c r="FFS52"/>
      <c r="FFT52"/>
      <c r="FFU52"/>
      <c r="FFV52"/>
      <c r="FFW52"/>
      <c r="FFX52"/>
      <c r="FFY52"/>
      <c r="FFZ52"/>
      <c r="FGA52"/>
      <c r="FGB52"/>
      <c r="FGC52"/>
      <c r="FGD52"/>
      <c r="FGE52"/>
      <c r="FGF52"/>
      <c r="FGG52"/>
      <c r="FGH52"/>
      <c r="FGI52"/>
      <c r="FGJ52"/>
      <c r="FGK52"/>
      <c r="FGL52"/>
      <c r="FGM52"/>
      <c r="FGN52"/>
      <c r="FGO52"/>
      <c r="FGP52"/>
      <c r="FGQ52"/>
      <c r="FGR52"/>
      <c r="FGS52"/>
      <c r="FGT52"/>
      <c r="FGU52"/>
      <c r="FGV52"/>
      <c r="FGW52"/>
      <c r="FGX52"/>
      <c r="FGY52"/>
      <c r="FGZ52"/>
      <c r="FHA52"/>
      <c r="FHB52"/>
      <c r="FHC52"/>
      <c r="FHD52"/>
      <c r="FHE52"/>
      <c r="FHF52"/>
      <c r="FHG52"/>
      <c r="FHH52"/>
      <c r="FHI52"/>
      <c r="FHJ52"/>
      <c r="FHK52"/>
      <c r="FHL52"/>
      <c r="FHM52"/>
      <c r="FHN52"/>
      <c r="FHO52"/>
      <c r="FHP52"/>
      <c r="FHQ52"/>
      <c r="FHR52"/>
      <c r="FHS52"/>
      <c r="FHT52"/>
      <c r="FHU52"/>
      <c r="FHV52"/>
      <c r="FHW52"/>
      <c r="FHX52"/>
      <c r="FHY52"/>
      <c r="FHZ52"/>
      <c r="FIA52"/>
      <c r="FIB52"/>
      <c r="FIC52"/>
      <c r="FID52"/>
      <c r="FIE52"/>
      <c r="FIF52"/>
      <c r="FIG52"/>
      <c r="FIH52"/>
      <c r="FII52"/>
      <c r="FIJ52"/>
      <c r="FIK52"/>
      <c r="FIL52"/>
      <c r="FIM52"/>
      <c r="FIN52"/>
      <c r="FIO52"/>
      <c r="FIP52"/>
      <c r="FIQ52"/>
      <c r="FIR52"/>
      <c r="FIS52"/>
      <c r="FIT52"/>
      <c r="FIU52"/>
      <c r="FIV52"/>
      <c r="FIW52"/>
      <c r="FIX52"/>
      <c r="FIY52"/>
      <c r="FIZ52"/>
      <c r="FJA52"/>
      <c r="FJB52"/>
      <c r="FJC52"/>
      <c r="FJD52"/>
      <c r="FJE52"/>
      <c r="FJF52"/>
      <c r="FJG52"/>
      <c r="FJH52"/>
      <c r="FJI52"/>
      <c r="FJJ52"/>
      <c r="FJK52"/>
      <c r="FJL52"/>
      <c r="FJM52"/>
      <c r="FJN52"/>
      <c r="FJO52"/>
      <c r="FJP52"/>
      <c r="FJQ52"/>
      <c r="FJR52"/>
      <c r="FJS52"/>
      <c r="FJT52"/>
      <c r="FJU52"/>
      <c r="FJV52"/>
      <c r="FJW52"/>
      <c r="FJX52"/>
      <c r="FJY52"/>
      <c r="FJZ52"/>
      <c r="FKA52"/>
      <c r="FKB52"/>
      <c r="FKC52"/>
      <c r="FKD52"/>
      <c r="FKE52"/>
      <c r="FKF52"/>
      <c r="FKG52"/>
      <c r="FKH52"/>
      <c r="FKI52"/>
      <c r="FKJ52"/>
      <c r="FKK52"/>
      <c r="FKL52"/>
      <c r="FKM52"/>
      <c r="FKN52"/>
      <c r="FKO52"/>
      <c r="FKP52"/>
      <c r="FKQ52"/>
      <c r="FKR52"/>
      <c r="FKS52"/>
      <c r="FKT52"/>
      <c r="FKU52"/>
      <c r="FKV52"/>
      <c r="FKW52"/>
      <c r="FKX52"/>
      <c r="FKY52"/>
      <c r="FKZ52"/>
      <c r="FLA52"/>
      <c r="FLB52"/>
      <c r="FLC52"/>
      <c r="FLD52"/>
      <c r="FLE52"/>
      <c r="FLF52"/>
      <c r="FLG52"/>
      <c r="FLH52"/>
      <c r="FLI52"/>
      <c r="FLJ52"/>
      <c r="FLK52"/>
      <c r="FLL52"/>
      <c r="FLM52"/>
      <c r="FLN52"/>
      <c r="FLO52"/>
      <c r="FLP52"/>
      <c r="FLQ52"/>
      <c r="FLR52"/>
      <c r="FLS52"/>
      <c r="FLT52"/>
      <c r="FLU52"/>
      <c r="FLV52"/>
      <c r="FLW52"/>
      <c r="FLX52"/>
      <c r="FLY52"/>
      <c r="FLZ52"/>
      <c r="FMA52"/>
      <c r="FMB52"/>
      <c r="FMC52"/>
      <c r="FMD52"/>
      <c r="FME52"/>
      <c r="FMF52"/>
      <c r="FMG52"/>
      <c r="FMH52"/>
      <c r="FMI52"/>
      <c r="FMJ52"/>
      <c r="FMK52"/>
      <c r="FML52"/>
      <c r="FMM52"/>
      <c r="FMN52"/>
      <c r="FMO52"/>
      <c r="FMP52"/>
      <c r="FMQ52"/>
      <c r="FMR52"/>
      <c r="FMS52"/>
      <c r="FMT52"/>
      <c r="FMU52"/>
      <c r="FMV52"/>
      <c r="FMW52"/>
      <c r="FMX52"/>
      <c r="FMY52"/>
      <c r="FMZ52"/>
      <c r="FNA52"/>
      <c r="FNB52"/>
      <c r="FNC52"/>
      <c r="FND52"/>
      <c r="FNE52"/>
      <c r="FNF52"/>
      <c r="FNG52"/>
      <c r="FNH52"/>
      <c r="FNI52"/>
      <c r="FNJ52"/>
      <c r="FNK52"/>
      <c r="FNL52"/>
      <c r="FNM52"/>
      <c r="FNN52"/>
      <c r="FNO52"/>
      <c r="FNP52"/>
      <c r="FNQ52"/>
      <c r="FNR52"/>
      <c r="FNS52"/>
      <c r="FNT52"/>
      <c r="FNU52"/>
      <c r="FNV52"/>
      <c r="FNW52"/>
      <c r="FNX52"/>
      <c r="FNY52"/>
      <c r="FNZ52"/>
      <c r="FOA52"/>
      <c r="FOB52"/>
      <c r="FOC52"/>
      <c r="FOD52"/>
      <c r="FOE52"/>
      <c r="FOF52"/>
      <c r="FOG52"/>
      <c r="FOH52"/>
      <c r="FOI52"/>
      <c r="FOJ52"/>
      <c r="FOK52"/>
      <c r="FOL52"/>
      <c r="FOM52"/>
      <c r="FON52"/>
      <c r="FOO52"/>
      <c r="FOP52"/>
      <c r="FOQ52"/>
      <c r="FOR52"/>
      <c r="FOS52"/>
      <c r="FOT52"/>
      <c r="FOU52"/>
      <c r="FOV52"/>
      <c r="FOW52"/>
      <c r="FOX52"/>
      <c r="FOY52"/>
      <c r="FOZ52"/>
      <c r="FPA52"/>
      <c r="FPB52"/>
      <c r="FPC52"/>
      <c r="FPD52"/>
      <c r="FPE52"/>
      <c r="FPF52"/>
      <c r="FPG52"/>
      <c r="FPH52"/>
      <c r="FPI52"/>
      <c r="FPJ52"/>
      <c r="FPK52"/>
      <c r="FPL52"/>
      <c r="FPM52"/>
      <c r="FPN52"/>
      <c r="FPO52"/>
      <c r="FPP52"/>
      <c r="FPQ52"/>
      <c r="FPR52"/>
      <c r="FPS52"/>
      <c r="FPT52"/>
      <c r="FPU52"/>
      <c r="FPV52"/>
      <c r="FPW52"/>
      <c r="FPX52"/>
      <c r="FPY52"/>
      <c r="FPZ52"/>
      <c r="FQA52"/>
      <c r="FQB52"/>
      <c r="FQC52"/>
      <c r="FQD52"/>
      <c r="FQE52"/>
      <c r="FQF52"/>
      <c r="FQG52"/>
      <c r="FQH52"/>
      <c r="FQI52"/>
      <c r="FQJ52"/>
      <c r="FQK52"/>
      <c r="FQL52"/>
      <c r="FQM52"/>
      <c r="FQN52"/>
      <c r="FQO52"/>
      <c r="FQP52"/>
      <c r="FQQ52"/>
      <c r="FQR52"/>
      <c r="FQS52"/>
      <c r="FQT52"/>
      <c r="FQU52"/>
      <c r="FQV52"/>
      <c r="FQW52"/>
      <c r="FQX52"/>
      <c r="FQY52"/>
      <c r="FQZ52"/>
      <c r="FRA52"/>
      <c r="FRB52"/>
      <c r="FRC52"/>
      <c r="FRD52"/>
      <c r="FRE52"/>
      <c r="FRF52"/>
      <c r="FRG52"/>
      <c r="FRH52"/>
      <c r="FRI52"/>
      <c r="FRJ52"/>
      <c r="FRK52"/>
      <c r="FRL52"/>
      <c r="FRM52"/>
      <c r="FRN52"/>
      <c r="FRO52"/>
      <c r="FRP52"/>
      <c r="FRQ52"/>
      <c r="FRR52"/>
      <c r="FRS52"/>
      <c r="FRT52"/>
      <c r="FRU52"/>
      <c r="FRV52"/>
      <c r="FRW52"/>
      <c r="FRX52"/>
      <c r="FRY52"/>
      <c r="FRZ52"/>
      <c r="FSA52"/>
      <c r="FSB52"/>
      <c r="FSC52"/>
      <c r="FSD52"/>
      <c r="FSE52"/>
      <c r="FSF52"/>
      <c r="FSG52"/>
      <c r="FSH52"/>
      <c r="FSI52"/>
      <c r="FSJ52"/>
      <c r="FSK52"/>
      <c r="FSL52"/>
      <c r="FSM52"/>
      <c r="FSN52"/>
      <c r="FSO52"/>
      <c r="FSP52"/>
      <c r="FSQ52"/>
      <c r="FSR52"/>
      <c r="FSS52"/>
      <c r="FST52"/>
      <c r="FSU52"/>
      <c r="FSV52"/>
      <c r="FSW52"/>
      <c r="FSX52"/>
      <c r="FSY52"/>
      <c r="FSZ52"/>
      <c r="FTA52"/>
      <c r="FTB52"/>
      <c r="FTC52"/>
      <c r="FTD52"/>
      <c r="FTE52"/>
      <c r="FTF52"/>
      <c r="FTG52"/>
      <c r="FTH52"/>
      <c r="FTI52"/>
      <c r="FTJ52"/>
      <c r="FTK52"/>
      <c r="FTL52"/>
      <c r="FTM52"/>
      <c r="FTN52"/>
      <c r="FTO52"/>
      <c r="FTP52"/>
      <c r="FTQ52"/>
      <c r="FTR52"/>
      <c r="FTS52"/>
      <c r="FTT52"/>
      <c r="FTU52"/>
      <c r="FTV52"/>
      <c r="FTW52"/>
      <c r="FTX52"/>
      <c r="FTY52"/>
      <c r="FTZ52"/>
      <c r="FUA52"/>
      <c r="FUB52"/>
      <c r="FUC52"/>
      <c r="FUD52"/>
      <c r="FUE52"/>
      <c r="FUF52"/>
      <c r="FUG52"/>
      <c r="FUH52"/>
      <c r="FUI52"/>
      <c r="FUJ52"/>
      <c r="FUK52"/>
      <c r="FUL52"/>
      <c r="FUM52"/>
      <c r="FUN52"/>
      <c r="FUO52"/>
      <c r="FUP52"/>
      <c r="FUQ52"/>
      <c r="FUR52"/>
      <c r="FUS52"/>
      <c r="FUT52"/>
      <c r="FUU52"/>
      <c r="FUV52"/>
      <c r="FUW52"/>
      <c r="FUX52"/>
      <c r="FUY52"/>
      <c r="FUZ52"/>
      <c r="FVA52"/>
      <c r="FVB52"/>
      <c r="FVC52"/>
      <c r="FVD52"/>
      <c r="FVE52"/>
      <c r="FVF52"/>
      <c r="FVG52"/>
      <c r="FVH52"/>
      <c r="FVI52"/>
      <c r="FVJ52"/>
      <c r="FVK52"/>
      <c r="FVL52"/>
      <c r="FVM52"/>
      <c r="FVN52"/>
      <c r="FVO52"/>
      <c r="FVP52"/>
      <c r="FVQ52"/>
      <c r="FVR52"/>
      <c r="FVS52"/>
      <c r="FVT52"/>
      <c r="FVU52"/>
      <c r="FVV52"/>
      <c r="FVW52"/>
      <c r="FVX52"/>
      <c r="FVY52"/>
      <c r="FVZ52"/>
      <c r="FWA52"/>
      <c r="FWB52"/>
      <c r="FWC52"/>
      <c r="FWD52"/>
      <c r="FWE52"/>
      <c r="FWF52"/>
      <c r="FWG52"/>
      <c r="FWH52"/>
      <c r="FWI52"/>
      <c r="FWJ52"/>
      <c r="FWK52"/>
      <c r="FWL52"/>
      <c r="FWM52"/>
      <c r="FWN52"/>
      <c r="FWO52"/>
      <c r="FWP52"/>
      <c r="FWQ52"/>
      <c r="FWR52"/>
      <c r="FWS52"/>
      <c r="FWT52"/>
      <c r="FWU52"/>
      <c r="FWV52"/>
      <c r="FWW52"/>
      <c r="FWX52"/>
      <c r="FWY52"/>
      <c r="FWZ52"/>
      <c r="FXA52"/>
      <c r="FXB52"/>
      <c r="FXC52"/>
      <c r="FXD52"/>
      <c r="FXE52"/>
      <c r="FXF52"/>
      <c r="FXG52"/>
      <c r="FXH52"/>
      <c r="FXI52"/>
      <c r="FXJ52"/>
      <c r="FXK52"/>
      <c r="FXL52"/>
      <c r="FXM52"/>
      <c r="FXN52"/>
      <c r="FXO52"/>
      <c r="FXP52"/>
      <c r="FXQ52"/>
      <c r="FXR52"/>
      <c r="FXS52"/>
      <c r="FXT52"/>
      <c r="FXU52"/>
      <c r="FXV52"/>
      <c r="FXW52"/>
      <c r="FXX52"/>
      <c r="FXY52"/>
      <c r="FXZ52"/>
      <c r="FYA52"/>
      <c r="FYB52"/>
      <c r="FYC52"/>
      <c r="FYD52"/>
      <c r="FYE52"/>
      <c r="FYF52"/>
      <c r="FYG52"/>
      <c r="FYH52"/>
      <c r="FYI52"/>
      <c r="FYJ52"/>
      <c r="FYK52"/>
      <c r="FYL52"/>
      <c r="FYM52"/>
      <c r="FYN52"/>
      <c r="FYO52"/>
      <c r="FYP52"/>
      <c r="FYQ52"/>
      <c r="FYR52"/>
      <c r="FYS52"/>
      <c r="FYT52"/>
      <c r="FYU52"/>
      <c r="FYV52"/>
      <c r="FYW52"/>
      <c r="FYX52"/>
      <c r="FYY52"/>
      <c r="FYZ52"/>
      <c r="FZA52"/>
      <c r="FZB52"/>
      <c r="FZC52"/>
      <c r="FZD52"/>
      <c r="FZE52"/>
      <c r="FZF52"/>
      <c r="FZG52"/>
      <c r="FZH52"/>
      <c r="FZI52"/>
      <c r="FZJ52"/>
      <c r="FZK52"/>
      <c r="FZL52"/>
      <c r="FZM52"/>
      <c r="FZN52"/>
      <c r="FZO52"/>
      <c r="FZP52"/>
      <c r="FZQ52"/>
      <c r="FZR52"/>
      <c r="FZS52"/>
      <c r="FZT52"/>
      <c r="FZU52"/>
      <c r="FZV52"/>
      <c r="FZW52"/>
      <c r="FZX52"/>
      <c r="FZY52"/>
      <c r="FZZ52"/>
      <c r="GAA52"/>
      <c r="GAB52"/>
      <c r="GAC52"/>
      <c r="GAD52"/>
      <c r="GAE52"/>
      <c r="GAF52"/>
      <c r="GAG52"/>
      <c r="GAH52"/>
      <c r="GAI52"/>
      <c r="GAJ52"/>
      <c r="GAK52"/>
      <c r="GAL52"/>
      <c r="GAM52"/>
      <c r="GAN52"/>
      <c r="GAO52"/>
      <c r="GAP52"/>
      <c r="GAQ52"/>
      <c r="GAR52"/>
      <c r="GAS52"/>
      <c r="GAT52"/>
      <c r="GAU52"/>
      <c r="GAV52"/>
      <c r="GAW52"/>
      <c r="GAX52"/>
      <c r="GAY52"/>
      <c r="GAZ52"/>
      <c r="GBA52"/>
      <c r="GBB52"/>
      <c r="GBC52"/>
      <c r="GBD52"/>
      <c r="GBE52"/>
      <c r="GBF52"/>
      <c r="GBG52"/>
      <c r="GBH52"/>
      <c r="GBI52"/>
      <c r="GBJ52"/>
      <c r="GBK52"/>
      <c r="GBL52"/>
      <c r="GBM52"/>
      <c r="GBN52"/>
      <c r="GBO52"/>
      <c r="GBP52"/>
      <c r="GBQ52"/>
      <c r="GBR52"/>
      <c r="GBS52"/>
      <c r="GBT52"/>
      <c r="GBU52"/>
      <c r="GBV52"/>
      <c r="GBW52"/>
      <c r="GBX52"/>
      <c r="GBY52"/>
      <c r="GBZ52"/>
      <c r="GCA52"/>
      <c r="GCB52"/>
      <c r="GCC52"/>
      <c r="GCD52"/>
      <c r="GCE52"/>
      <c r="GCF52"/>
      <c r="GCG52"/>
      <c r="GCH52"/>
      <c r="GCI52"/>
      <c r="GCJ52"/>
      <c r="GCK52"/>
      <c r="GCL52"/>
      <c r="GCM52"/>
      <c r="GCN52"/>
      <c r="GCO52"/>
      <c r="GCP52"/>
      <c r="GCQ52"/>
      <c r="GCR52"/>
      <c r="GCS52"/>
      <c r="GCT52"/>
      <c r="GCU52"/>
      <c r="GCV52"/>
      <c r="GCW52"/>
      <c r="GCX52"/>
      <c r="GCY52"/>
      <c r="GCZ52"/>
      <c r="GDA52"/>
      <c r="GDB52"/>
      <c r="GDC52"/>
      <c r="GDD52"/>
      <c r="GDE52"/>
      <c r="GDF52"/>
      <c r="GDG52"/>
      <c r="GDH52"/>
      <c r="GDI52"/>
      <c r="GDJ52"/>
      <c r="GDK52"/>
      <c r="GDL52"/>
      <c r="GDM52"/>
      <c r="GDN52"/>
      <c r="GDO52"/>
      <c r="GDP52"/>
      <c r="GDQ52"/>
      <c r="GDR52"/>
      <c r="GDS52"/>
      <c r="GDT52"/>
      <c r="GDU52"/>
      <c r="GDV52"/>
      <c r="GDW52"/>
      <c r="GDX52"/>
      <c r="GDY52"/>
      <c r="GDZ52"/>
      <c r="GEA52"/>
      <c r="GEB52"/>
      <c r="GEC52"/>
      <c r="GED52"/>
      <c r="GEE52"/>
      <c r="GEF52"/>
      <c r="GEG52"/>
      <c r="GEH52"/>
      <c r="GEI52"/>
      <c r="GEJ52"/>
      <c r="GEK52"/>
      <c r="GEL52"/>
      <c r="GEM52"/>
      <c r="GEN52"/>
      <c r="GEO52"/>
      <c r="GEP52"/>
      <c r="GEQ52"/>
      <c r="GER52"/>
      <c r="GES52"/>
      <c r="GET52"/>
      <c r="GEU52"/>
      <c r="GEV52"/>
      <c r="GEW52"/>
      <c r="GEX52"/>
      <c r="GEY52"/>
      <c r="GEZ52"/>
      <c r="GFA52"/>
      <c r="GFB52"/>
      <c r="GFC52"/>
      <c r="GFD52"/>
      <c r="GFE52"/>
      <c r="GFF52"/>
      <c r="GFG52"/>
      <c r="GFH52"/>
      <c r="GFI52"/>
      <c r="GFJ52"/>
      <c r="GFK52"/>
      <c r="GFL52"/>
      <c r="GFM52"/>
      <c r="GFN52"/>
      <c r="GFO52"/>
      <c r="GFP52"/>
      <c r="GFQ52"/>
      <c r="GFR52"/>
      <c r="GFS52"/>
      <c r="GFT52"/>
      <c r="GFU52"/>
      <c r="GFV52"/>
      <c r="GFW52"/>
      <c r="GFX52"/>
      <c r="GFY52"/>
      <c r="GFZ52"/>
      <c r="GGA52"/>
      <c r="GGB52"/>
      <c r="GGC52"/>
      <c r="GGD52"/>
      <c r="GGE52"/>
      <c r="GGF52"/>
      <c r="GGG52"/>
      <c r="GGH52"/>
      <c r="GGI52"/>
      <c r="GGJ52"/>
      <c r="GGK52"/>
      <c r="GGL52"/>
      <c r="GGM52"/>
      <c r="GGN52"/>
      <c r="GGO52"/>
      <c r="GGP52"/>
      <c r="GGQ52"/>
      <c r="GGR52"/>
      <c r="GGS52"/>
      <c r="GGT52"/>
      <c r="GGU52"/>
      <c r="GGV52"/>
      <c r="GGW52"/>
      <c r="GGX52"/>
      <c r="GGY52"/>
      <c r="GGZ52"/>
      <c r="GHA52"/>
      <c r="GHB52"/>
      <c r="GHC52"/>
      <c r="GHD52"/>
      <c r="GHE52"/>
      <c r="GHF52"/>
      <c r="GHG52"/>
      <c r="GHH52"/>
      <c r="GHI52"/>
      <c r="GHJ52"/>
      <c r="GHK52"/>
      <c r="GHL52"/>
      <c r="GHM52"/>
      <c r="GHN52"/>
      <c r="GHO52"/>
      <c r="GHP52"/>
      <c r="GHQ52"/>
      <c r="GHR52"/>
      <c r="GHS52"/>
      <c r="GHT52"/>
      <c r="GHU52"/>
      <c r="GHV52"/>
      <c r="GHW52"/>
      <c r="GHX52"/>
      <c r="GHY52"/>
      <c r="GHZ52"/>
      <c r="GIA52"/>
      <c r="GIB52"/>
      <c r="GIC52"/>
      <c r="GID52"/>
      <c r="GIE52"/>
      <c r="GIF52"/>
      <c r="GIG52"/>
      <c r="GIH52"/>
      <c r="GII52"/>
      <c r="GIJ52"/>
      <c r="GIK52"/>
      <c r="GIL52"/>
      <c r="GIM52"/>
      <c r="GIN52"/>
      <c r="GIO52"/>
      <c r="GIP52"/>
      <c r="GIQ52"/>
      <c r="GIR52"/>
      <c r="GIS52"/>
      <c r="GIT52"/>
      <c r="GIU52"/>
      <c r="GIV52"/>
      <c r="GIW52"/>
      <c r="GIX52"/>
      <c r="GIY52"/>
      <c r="GIZ52"/>
      <c r="GJA52"/>
      <c r="GJB52"/>
      <c r="GJC52"/>
      <c r="GJD52"/>
      <c r="GJE52"/>
      <c r="GJF52"/>
      <c r="GJG52"/>
      <c r="GJH52"/>
      <c r="GJI52"/>
      <c r="GJJ52"/>
      <c r="GJK52"/>
      <c r="GJL52"/>
      <c r="GJM52"/>
      <c r="GJN52"/>
      <c r="GJO52"/>
      <c r="GJP52"/>
      <c r="GJQ52"/>
      <c r="GJR52"/>
      <c r="GJS52"/>
      <c r="GJT52"/>
      <c r="GJU52"/>
      <c r="GJV52"/>
      <c r="GJW52"/>
      <c r="GJX52"/>
      <c r="GJY52"/>
      <c r="GJZ52"/>
      <c r="GKA52"/>
      <c r="GKB52"/>
      <c r="GKC52"/>
      <c r="GKD52"/>
      <c r="GKE52"/>
      <c r="GKF52"/>
      <c r="GKG52"/>
      <c r="GKH52"/>
      <c r="GKI52"/>
      <c r="GKJ52"/>
      <c r="GKK52"/>
      <c r="GKL52"/>
      <c r="GKM52"/>
      <c r="GKN52"/>
      <c r="GKO52"/>
      <c r="GKP52"/>
      <c r="GKQ52"/>
      <c r="GKR52"/>
      <c r="GKS52"/>
      <c r="GKT52"/>
      <c r="GKU52"/>
      <c r="GKV52"/>
      <c r="GKW52"/>
      <c r="GKX52"/>
      <c r="GKY52"/>
      <c r="GKZ52"/>
      <c r="GLA52"/>
      <c r="GLB52"/>
      <c r="GLC52"/>
      <c r="GLD52"/>
      <c r="GLE52"/>
      <c r="GLF52"/>
      <c r="GLG52"/>
      <c r="GLH52"/>
      <c r="GLI52"/>
      <c r="GLJ52"/>
      <c r="GLK52"/>
      <c r="GLL52"/>
      <c r="GLM52"/>
      <c r="GLN52"/>
      <c r="GLO52"/>
      <c r="GLP52"/>
      <c r="GLQ52"/>
      <c r="GLR52"/>
      <c r="GLS52"/>
      <c r="GLT52"/>
      <c r="GLU52"/>
      <c r="GLV52"/>
      <c r="GLW52"/>
      <c r="GLX52"/>
      <c r="GLY52"/>
      <c r="GLZ52"/>
      <c r="GMA52"/>
      <c r="GMB52"/>
      <c r="GMC52"/>
      <c r="GMD52"/>
      <c r="GME52"/>
      <c r="GMF52"/>
      <c r="GMG52"/>
      <c r="GMH52"/>
      <c r="GMI52"/>
      <c r="GMJ52"/>
      <c r="GMK52"/>
      <c r="GML52"/>
      <c r="GMM52"/>
      <c r="GMN52"/>
      <c r="GMO52"/>
      <c r="GMP52"/>
      <c r="GMQ52"/>
      <c r="GMR52"/>
      <c r="GMS52"/>
      <c r="GMT52"/>
      <c r="GMU52"/>
      <c r="GMV52"/>
      <c r="GMW52"/>
      <c r="GMX52"/>
      <c r="GMY52"/>
      <c r="GMZ52"/>
      <c r="GNA52"/>
      <c r="GNB52"/>
      <c r="GNC52"/>
      <c r="GND52"/>
      <c r="GNE52"/>
      <c r="GNF52"/>
      <c r="GNG52"/>
      <c r="GNH52"/>
      <c r="GNI52"/>
      <c r="GNJ52"/>
      <c r="GNK52"/>
      <c r="GNL52"/>
      <c r="GNM52"/>
      <c r="GNN52"/>
      <c r="GNO52"/>
      <c r="GNP52"/>
      <c r="GNQ52"/>
      <c r="GNR52"/>
      <c r="GNS52"/>
      <c r="GNT52"/>
      <c r="GNU52"/>
      <c r="GNV52"/>
      <c r="GNW52"/>
      <c r="GNX52"/>
      <c r="GNY52"/>
      <c r="GNZ52"/>
      <c r="GOA52"/>
      <c r="GOB52"/>
      <c r="GOC52"/>
      <c r="GOD52"/>
      <c r="GOE52"/>
      <c r="GOF52"/>
      <c r="GOG52"/>
      <c r="GOH52"/>
      <c r="GOI52"/>
      <c r="GOJ52"/>
      <c r="GOK52"/>
      <c r="GOL52"/>
      <c r="GOM52"/>
      <c r="GON52"/>
      <c r="GOO52"/>
      <c r="GOP52"/>
      <c r="GOQ52"/>
      <c r="GOR52"/>
      <c r="GOS52"/>
      <c r="GOT52"/>
      <c r="GOU52"/>
      <c r="GOV52"/>
      <c r="GOW52"/>
      <c r="GOX52"/>
      <c r="GOY52"/>
      <c r="GOZ52"/>
      <c r="GPA52"/>
      <c r="GPB52"/>
      <c r="GPC52"/>
      <c r="GPD52"/>
      <c r="GPE52"/>
      <c r="GPF52"/>
      <c r="GPG52"/>
      <c r="GPH52"/>
      <c r="GPI52"/>
      <c r="GPJ52"/>
      <c r="GPK52"/>
      <c r="GPL52"/>
      <c r="GPM52"/>
      <c r="GPN52"/>
      <c r="GPO52"/>
      <c r="GPP52"/>
      <c r="GPQ52"/>
      <c r="GPR52"/>
      <c r="GPS52"/>
      <c r="GPT52"/>
      <c r="GPU52"/>
      <c r="GPV52"/>
      <c r="GPW52"/>
      <c r="GPX52"/>
      <c r="GPY52"/>
      <c r="GPZ52"/>
      <c r="GQA52"/>
      <c r="GQB52"/>
      <c r="GQC52"/>
      <c r="GQD52"/>
      <c r="GQE52"/>
      <c r="GQF52"/>
      <c r="GQG52"/>
      <c r="GQH52"/>
      <c r="GQI52"/>
      <c r="GQJ52"/>
      <c r="GQK52"/>
      <c r="GQL52"/>
      <c r="GQM52"/>
      <c r="GQN52"/>
      <c r="GQO52"/>
      <c r="GQP52"/>
      <c r="GQQ52"/>
      <c r="GQR52"/>
      <c r="GQS52"/>
      <c r="GQT52"/>
      <c r="GQU52"/>
      <c r="GQV52"/>
      <c r="GQW52"/>
      <c r="GQX52"/>
      <c r="GQY52"/>
      <c r="GQZ52"/>
      <c r="GRA52"/>
      <c r="GRB52"/>
      <c r="GRC52"/>
      <c r="GRD52"/>
      <c r="GRE52"/>
      <c r="GRF52"/>
      <c r="GRG52"/>
      <c r="GRH52"/>
      <c r="GRI52"/>
      <c r="GRJ52"/>
      <c r="GRK52"/>
      <c r="GRL52"/>
      <c r="GRM52"/>
      <c r="GRN52"/>
      <c r="GRO52"/>
      <c r="GRP52"/>
      <c r="GRQ52"/>
      <c r="GRR52"/>
      <c r="GRS52"/>
      <c r="GRT52"/>
      <c r="GRU52"/>
      <c r="GRV52"/>
      <c r="GRW52"/>
      <c r="GRX52"/>
      <c r="GRY52"/>
      <c r="GRZ52"/>
      <c r="GSA52"/>
      <c r="GSB52"/>
      <c r="GSC52"/>
      <c r="GSD52"/>
      <c r="GSE52"/>
      <c r="GSF52"/>
      <c r="GSG52"/>
      <c r="GSH52"/>
      <c r="GSI52"/>
      <c r="GSJ52"/>
      <c r="GSK52"/>
      <c r="GSL52"/>
      <c r="GSM52"/>
      <c r="GSN52"/>
      <c r="GSO52"/>
      <c r="GSP52"/>
      <c r="GSQ52"/>
      <c r="GSR52"/>
      <c r="GSS52"/>
      <c r="GST52"/>
      <c r="GSU52"/>
      <c r="GSV52"/>
      <c r="GSW52"/>
      <c r="GSX52"/>
      <c r="GSY52"/>
      <c r="GSZ52"/>
      <c r="GTA52"/>
      <c r="GTB52"/>
      <c r="GTC52"/>
      <c r="GTD52"/>
      <c r="GTE52"/>
      <c r="GTF52"/>
      <c r="GTG52"/>
      <c r="GTH52"/>
      <c r="GTI52"/>
      <c r="GTJ52"/>
      <c r="GTK52"/>
      <c r="GTL52"/>
      <c r="GTM52"/>
      <c r="GTN52"/>
      <c r="GTO52"/>
      <c r="GTP52"/>
      <c r="GTQ52"/>
      <c r="GTR52"/>
      <c r="GTS52"/>
      <c r="GTT52"/>
      <c r="GTU52"/>
      <c r="GTV52"/>
      <c r="GTW52"/>
      <c r="GTX52"/>
      <c r="GTY52"/>
      <c r="GTZ52"/>
      <c r="GUA52"/>
      <c r="GUB52"/>
      <c r="GUC52"/>
      <c r="GUD52"/>
      <c r="GUE52"/>
      <c r="GUF52"/>
      <c r="GUG52"/>
      <c r="GUH52"/>
      <c r="GUI52"/>
      <c r="GUJ52"/>
      <c r="GUK52"/>
      <c r="GUL52"/>
      <c r="GUM52"/>
      <c r="GUN52"/>
      <c r="GUO52"/>
      <c r="GUP52"/>
      <c r="GUQ52"/>
      <c r="GUR52"/>
      <c r="GUS52"/>
      <c r="GUT52"/>
      <c r="GUU52"/>
      <c r="GUV52"/>
      <c r="GUW52"/>
      <c r="GUX52"/>
      <c r="GUY52"/>
      <c r="GUZ52"/>
      <c r="GVA52"/>
      <c r="GVB52"/>
      <c r="GVC52"/>
      <c r="GVD52"/>
      <c r="GVE52"/>
      <c r="GVF52"/>
      <c r="GVG52"/>
      <c r="GVH52"/>
      <c r="GVI52"/>
      <c r="GVJ52"/>
      <c r="GVK52"/>
      <c r="GVL52"/>
      <c r="GVM52"/>
      <c r="GVN52"/>
      <c r="GVO52"/>
      <c r="GVP52"/>
      <c r="GVQ52"/>
      <c r="GVR52"/>
      <c r="GVS52"/>
      <c r="GVT52"/>
      <c r="GVU52"/>
      <c r="GVV52"/>
      <c r="GVW52"/>
      <c r="GVX52"/>
      <c r="GVY52"/>
      <c r="GVZ52"/>
      <c r="GWA52"/>
      <c r="GWB52"/>
      <c r="GWC52"/>
      <c r="GWD52"/>
      <c r="GWE52"/>
      <c r="GWF52"/>
      <c r="GWG52"/>
      <c r="GWH52"/>
      <c r="GWI52"/>
      <c r="GWJ52"/>
      <c r="GWK52"/>
      <c r="GWL52"/>
      <c r="GWM52"/>
      <c r="GWN52"/>
      <c r="GWO52"/>
      <c r="GWP52"/>
      <c r="GWQ52"/>
      <c r="GWR52"/>
      <c r="GWS52"/>
      <c r="GWT52"/>
      <c r="GWU52"/>
      <c r="GWV52"/>
      <c r="GWW52"/>
      <c r="GWX52"/>
      <c r="GWY52"/>
      <c r="GWZ52"/>
      <c r="GXA52"/>
      <c r="GXB52"/>
      <c r="GXC52"/>
      <c r="GXD52"/>
      <c r="GXE52"/>
      <c r="GXF52"/>
      <c r="GXG52"/>
      <c r="GXH52"/>
      <c r="GXI52"/>
      <c r="GXJ52"/>
      <c r="GXK52"/>
      <c r="GXL52"/>
      <c r="GXM52"/>
      <c r="GXN52"/>
      <c r="GXO52"/>
      <c r="GXP52"/>
      <c r="GXQ52"/>
      <c r="GXR52"/>
      <c r="GXS52"/>
      <c r="GXT52"/>
      <c r="GXU52"/>
      <c r="GXV52"/>
      <c r="GXW52"/>
      <c r="GXX52"/>
      <c r="GXY52"/>
      <c r="GXZ52"/>
      <c r="GYA52"/>
      <c r="GYB52"/>
      <c r="GYC52"/>
      <c r="GYD52"/>
      <c r="GYE52"/>
      <c r="GYF52"/>
      <c r="GYG52"/>
      <c r="GYH52"/>
      <c r="GYI52"/>
      <c r="GYJ52"/>
      <c r="GYK52"/>
      <c r="GYL52"/>
      <c r="GYM52"/>
      <c r="GYN52"/>
      <c r="GYO52"/>
      <c r="GYP52"/>
      <c r="GYQ52"/>
      <c r="GYR52"/>
      <c r="GYS52"/>
      <c r="GYT52"/>
      <c r="GYU52"/>
      <c r="GYV52"/>
      <c r="GYW52"/>
      <c r="GYX52"/>
      <c r="GYY52"/>
      <c r="GYZ52"/>
      <c r="GZA52"/>
      <c r="GZB52"/>
      <c r="GZC52"/>
      <c r="GZD52"/>
      <c r="GZE52"/>
      <c r="GZF52"/>
      <c r="GZG52"/>
      <c r="GZH52"/>
      <c r="GZI52"/>
      <c r="GZJ52"/>
      <c r="GZK52"/>
      <c r="GZL52"/>
      <c r="GZM52"/>
      <c r="GZN52"/>
      <c r="GZO52"/>
      <c r="GZP52"/>
      <c r="GZQ52"/>
      <c r="GZR52"/>
      <c r="GZS52"/>
      <c r="GZT52"/>
      <c r="GZU52"/>
      <c r="GZV52"/>
      <c r="GZW52"/>
      <c r="GZX52"/>
      <c r="GZY52"/>
      <c r="GZZ52"/>
      <c r="HAA52"/>
      <c r="HAB52"/>
      <c r="HAC52"/>
      <c r="HAD52"/>
      <c r="HAE52"/>
      <c r="HAF52"/>
      <c r="HAG52"/>
      <c r="HAH52"/>
      <c r="HAI52"/>
      <c r="HAJ52"/>
      <c r="HAK52"/>
      <c r="HAL52"/>
      <c r="HAM52"/>
      <c r="HAN52"/>
      <c r="HAO52"/>
      <c r="HAP52"/>
      <c r="HAQ52"/>
      <c r="HAR52"/>
      <c r="HAS52"/>
      <c r="HAT52"/>
      <c r="HAU52"/>
      <c r="HAV52"/>
      <c r="HAW52"/>
      <c r="HAX52"/>
      <c r="HAY52"/>
      <c r="HAZ52"/>
      <c r="HBA52"/>
      <c r="HBB52"/>
      <c r="HBC52"/>
      <c r="HBD52"/>
      <c r="HBE52"/>
      <c r="HBF52"/>
      <c r="HBG52"/>
      <c r="HBH52"/>
      <c r="HBI52"/>
      <c r="HBJ52"/>
      <c r="HBK52"/>
      <c r="HBL52"/>
      <c r="HBM52"/>
      <c r="HBN52"/>
      <c r="HBO52"/>
      <c r="HBP52"/>
      <c r="HBQ52"/>
      <c r="HBR52"/>
      <c r="HBS52"/>
      <c r="HBT52"/>
      <c r="HBU52"/>
      <c r="HBV52"/>
      <c r="HBW52"/>
      <c r="HBX52"/>
      <c r="HBY52"/>
      <c r="HBZ52"/>
      <c r="HCA52"/>
      <c r="HCB52"/>
      <c r="HCC52"/>
      <c r="HCD52"/>
      <c r="HCE52"/>
      <c r="HCF52"/>
      <c r="HCG52"/>
      <c r="HCH52"/>
      <c r="HCI52"/>
      <c r="HCJ52"/>
      <c r="HCK52"/>
      <c r="HCL52"/>
      <c r="HCM52"/>
      <c r="HCN52"/>
      <c r="HCO52"/>
      <c r="HCP52"/>
      <c r="HCQ52"/>
      <c r="HCR52"/>
      <c r="HCS52"/>
      <c r="HCT52"/>
      <c r="HCU52"/>
      <c r="HCV52"/>
      <c r="HCW52"/>
      <c r="HCX52"/>
      <c r="HCY52"/>
      <c r="HCZ52"/>
      <c r="HDA52"/>
      <c r="HDB52"/>
      <c r="HDC52"/>
      <c r="HDD52"/>
      <c r="HDE52"/>
      <c r="HDF52"/>
      <c r="HDG52"/>
      <c r="HDH52"/>
      <c r="HDI52"/>
      <c r="HDJ52"/>
      <c r="HDK52"/>
      <c r="HDL52"/>
      <c r="HDM52"/>
      <c r="HDN52"/>
      <c r="HDO52"/>
      <c r="HDP52"/>
      <c r="HDQ52"/>
      <c r="HDR52"/>
      <c r="HDS52"/>
      <c r="HDT52"/>
      <c r="HDU52"/>
      <c r="HDV52"/>
      <c r="HDW52"/>
      <c r="HDX52"/>
      <c r="HDY52"/>
      <c r="HDZ52"/>
      <c r="HEA52"/>
      <c r="HEB52"/>
      <c r="HEC52"/>
      <c r="HED52"/>
      <c r="HEE52"/>
      <c r="HEF52"/>
      <c r="HEG52"/>
      <c r="HEH52"/>
      <c r="HEI52"/>
      <c r="HEJ52"/>
      <c r="HEK52"/>
      <c r="HEL52"/>
      <c r="HEM52"/>
      <c r="HEN52"/>
      <c r="HEO52"/>
      <c r="HEP52"/>
      <c r="HEQ52"/>
      <c r="HER52"/>
      <c r="HES52"/>
      <c r="HET52"/>
      <c r="HEU52"/>
      <c r="HEV52"/>
      <c r="HEW52"/>
      <c r="HEX52"/>
      <c r="HEY52"/>
      <c r="HEZ52"/>
      <c r="HFA52"/>
      <c r="HFB52"/>
      <c r="HFC52"/>
      <c r="HFD52"/>
      <c r="HFE52"/>
      <c r="HFF52"/>
      <c r="HFG52"/>
      <c r="HFH52"/>
      <c r="HFI52"/>
      <c r="HFJ52"/>
      <c r="HFK52"/>
      <c r="HFL52"/>
      <c r="HFM52"/>
      <c r="HFN52"/>
      <c r="HFO52"/>
      <c r="HFP52"/>
      <c r="HFQ52"/>
      <c r="HFR52"/>
      <c r="HFS52"/>
      <c r="HFT52"/>
      <c r="HFU52"/>
      <c r="HFV52"/>
      <c r="HFW52"/>
      <c r="HFX52"/>
      <c r="HFY52"/>
      <c r="HFZ52"/>
      <c r="HGA52"/>
      <c r="HGB52"/>
      <c r="HGC52"/>
      <c r="HGD52"/>
      <c r="HGE52"/>
      <c r="HGF52"/>
      <c r="HGG52"/>
      <c r="HGH52"/>
      <c r="HGI52"/>
      <c r="HGJ52"/>
      <c r="HGK52"/>
      <c r="HGL52"/>
      <c r="HGM52"/>
      <c r="HGN52"/>
      <c r="HGO52"/>
      <c r="HGP52"/>
      <c r="HGQ52"/>
      <c r="HGR52"/>
      <c r="HGS52"/>
      <c r="HGT52"/>
      <c r="HGU52"/>
      <c r="HGV52"/>
      <c r="HGW52"/>
      <c r="HGX52"/>
      <c r="HGY52"/>
      <c r="HGZ52"/>
      <c r="HHA52"/>
      <c r="HHB52"/>
      <c r="HHC52"/>
      <c r="HHD52"/>
      <c r="HHE52"/>
      <c r="HHF52"/>
      <c r="HHG52"/>
      <c r="HHH52"/>
      <c r="HHI52"/>
      <c r="HHJ52"/>
      <c r="HHK52"/>
      <c r="HHL52"/>
      <c r="HHM52"/>
      <c r="HHN52"/>
      <c r="HHO52"/>
      <c r="HHP52"/>
      <c r="HHQ52"/>
      <c r="HHR52"/>
      <c r="HHS52"/>
      <c r="HHT52"/>
      <c r="HHU52"/>
      <c r="HHV52"/>
      <c r="HHW52"/>
      <c r="HHX52"/>
      <c r="HHY52"/>
      <c r="HHZ52"/>
      <c r="HIA52"/>
      <c r="HIB52"/>
      <c r="HIC52"/>
      <c r="HID52"/>
      <c r="HIE52"/>
      <c r="HIF52"/>
      <c r="HIG52"/>
      <c r="HIH52"/>
      <c r="HII52"/>
      <c r="HIJ52"/>
      <c r="HIK52"/>
      <c r="HIL52"/>
      <c r="HIM52"/>
      <c r="HIN52"/>
      <c r="HIO52"/>
      <c r="HIP52"/>
      <c r="HIQ52"/>
      <c r="HIR52"/>
      <c r="HIS52"/>
      <c r="HIT52"/>
      <c r="HIU52"/>
      <c r="HIV52"/>
      <c r="HIW52"/>
      <c r="HIX52"/>
      <c r="HIY52"/>
      <c r="HIZ52"/>
      <c r="HJA52"/>
      <c r="HJB52"/>
      <c r="HJC52"/>
      <c r="HJD52"/>
      <c r="HJE52"/>
      <c r="HJF52"/>
      <c r="HJG52"/>
      <c r="HJH52"/>
      <c r="HJI52"/>
      <c r="HJJ52"/>
      <c r="HJK52"/>
      <c r="HJL52"/>
      <c r="HJM52"/>
      <c r="HJN52"/>
      <c r="HJO52"/>
      <c r="HJP52"/>
      <c r="HJQ52"/>
      <c r="HJR52"/>
      <c r="HJS52"/>
      <c r="HJT52"/>
      <c r="HJU52"/>
      <c r="HJV52"/>
      <c r="HJW52"/>
      <c r="HJX52"/>
      <c r="HJY52"/>
      <c r="HJZ52"/>
      <c r="HKA52"/>
      <c r="HKB52"/>
      <c r="HKC52"/>
      <c r="HKD52"/>
      <c r="HKE52"/>
      <c r="HKF52"/>
      <c r="HKG52"/>
      <c r="HKH52"/>
      <c r="HKI52"/>
      <c r="HKJ52"/>
      <c r="HKK52"/>
      <c r="HKL52"/>
      <c r="HKM52"/>
      <c r="HKN52"/>
      <c r="HKO52"/>
      <c r="HKP52"/>
      <c r="HKQ52"/>
      <c r="HKR52"/>
      <c r="HKS52"/>
      <c r="HKT52"/>
      <c r="HKU52"/>
      <c r="HKV52"/>
      <c r="HKW52"/>
      <c r="HKX52"/>
      <c r="HKY52"/>
      <c r="HKZ52"/>
      <c r="HLA52"/>
      <c r="HLB52"/>
      <c r="HLC52"/>
      <c r="HLD52"/>
      <c r="HLE52"/>
      <c r="HLF52"/>
      <c r="HLG52"/>
      <c r="HLH52"/>
      <c r="HLI52"/>
      <c r="HLJ52"/>
      <c r="HLK52"/>
      <c r="HLL52"/>
      <c r="HLM52"/>
      <c r="HLN52"/>
      <c r="HLO52"/>
      <c r="HLP52"/>
      <c r="HLQ52"/>
      <c r="HLR52"/>
      <c r="HLS52"/>
      <c r="HLT52"/>
      <c r="HLU52"/>
      <c r="HLV52"/>
      <c r="HLW52"/>
      <c r="HLX52"/>
      <c r="HLY52"/>
      <c r="HLZ52"/>
      <c r="HMA52"/>
      <c r="HMB52"/>
      <c r="HMC52"/>
      <c r="HMD52"/>
      <c r="HME52"/>
      <c r="HMF52"/>
      <c r="HMG52"/>
      <c r="HMH52"/>
      <c r="HMI52"/>
      <c r="HMJ52"/>
      <c r="HMK52"/>
      <c r="HML52"/>
      <c r="HMM52"/>
      <c r="HMN52"/>
      <c r="HMO52"/>
      <c r="HMP52"/>
      <c r="HMQ52"/>
      <c r="HMR52"/>
      <c r="HMS52"/>
      <c r="HMT52"/>
      <c r="HMU52"/>
      <c r="HMV52"/>
      <c r="HMW52"/>
      <c r="HMX52"/>
      <c r="HMY52"/>
      <c r="HMZ52"/>
      <c r="HNA52"/>
      <c r="HNB52"/>
      <c r="HNC52"/>
      <c r="HND52"/>
      <c r="HNE52"/>
      <c r="HNF52"/>
      <c r="HNG52"/>
      <c r="HNH52"/>
      <c r="HNI52"/>
      <c r="HNJ52"/>
      <c r="HNK52"/>
      <c r="HNL52"/>
      <c r="HNM52"/>
      <c r="HNN52"/>
      <c r="HNO52"/>
      <c r="HNP52"/>
      <c r="HNQ52"/>
      <c r="HNR52"/>
      <c r="HNS52"/>
      <c r="HNT52"/>
      <c r="HNU52"/>
      <c r="HNV52"/>
      <c r="HNW52"/>
      <c r="HNX52"/>
      <c r="HNY52"/>
      <c r="HNZ52"/>
      <c r="HOA52"/>
      <c r="HOB52"/>
      <c r="HOC52"/>
      <c r="HOD52"/>
      <c r="HOE52"/>
      <c r="HOF52"/>
      <c r="HOG52"/>
      <c r="HOH52"/>
      <c r="HOI52"/>
      <c r="HOJ52"/>
      <c r="HOK52"/>
      <c r="HOL52"/>
      <c r="HOM52"/>
      <c r="HON52"/>
      <c r="HOO52"/>
      <c r="HOP52"/>
      <c r="HOQ52"/>
      <c r="HOR52"/>
      <c r="HOS52"/>
      <c r="HOT52"/>
      <c r="HOU52"/>
      <c r="HOV52"/>
      <c r="HOW52"/>
      <c r="HOX52"/>
      <c r="HOY52"/>
      <c r="HOZ52"/>
      <c r="HPA52"/>
      <c r="HPB52"/>
      <c r="HPC52"/>
      <c r="HPD52"/>
      <c r="HPE52"/>
      <c r="HPF52"/>
      <c r="HPG52"/>
      <c r="HPH52"/>
      <c r="HPI52"/>
      <c r="HPJ52"/>
      <c r="HPK52"/>
      <c r="HPL52"/>
      <c r="HPM52"/>
      <c r="HPN52"/>
      <c r="HPO52"/>
      <c r="HPP52"/>
      <c r="HPQ52"/>
      <c r="HPR52"/>
      <c r="HPS52"/>
      <c r="HPT52"/>
      <c r="HPU52"/>
      <c r="HPV52"/>
      <c r="HPW52"/>
      <c r="HPX52"/>
      <c r="HPY52"/>
      <c r="HPZ52"/>
      <c r="HQA52"/>
      <c r="HQB52"/>
      <c r="HQC52"/>
      <c r="HQD52"/>
      <c r="HQE52"/>
      <c r="HQF52"/>
      <c r="HQG52"/>
      <c r="HQH52"/>
      <c r="HQI52"/>
      <c r="HQJ52"/>
      <c r="HQK52"/>
      <c r="HQL52"/>
      <c r="HQM52"/>
      <c r="HQN52"/>
      <c r="HQO52"/>
      <c r="HQP52"/>
      <c r="HQQ52"/>
      <c r="HQR52"/>
      <c r="HQS52"/>
      <c r="HQT52"/>
      <c r="HQU52"/>
      <c r="HQV52"/>
      <c r="HQW52"/>
      <c r="HQX52"/>
      <c r="HQY52"/>
      <c r="HQZ52"/>
      <c r="HRA52"/>
      <c r="HRB52"/>
      <c r="HRC52"/>
      <c r="HRD52"/>
      <c r="HRE52"/>
      <c r="HRF52"/>
      <c r="HRG52"/>
      <c r="HRH52"/>
      <c r="HRI52"/>
      <c r="HRJ52"/>
      <c r="HRK52"/>
      <c r="HRL52"/>
      <c r="HRM52"/>
      <c r="HRN52"/>
      <c r="HRO52"/>
      <c r="HRP52"/>
      <c r="HRQ52"/>
      <c r="HRR52"/>
      <c r="HRS52"/>
      <c r="HRT52"/>
      <c r="HRU52"/>
      <c r="HRV52"/>
      <c r="HRW52"/>
      <c r="HRX52"/>
      <c r="HRY52"/>
      <c r="HRZ52"/>
      <c r="HSA52"/>
      <c r="HSB52"/>
      <c r="HSC52"/>
      <c r="HSD52"/>
      <c r="HSE52"/>
      <c r="HSF52"/>
      <c r="HSG52"/>
      <c r="HSH52"/>
      <c r="HSI52"/>
      <c r="HSJ52"/>
      <c r="HSK52"/>
      <c r="HSL52"/>
      <c r="HSM52"/>
      <c r="HSN52"/>
      <c r="HSO52"/>
      <c r="HSP52"/>
      <c r="HSQ52"/>
      <c r="HSR52"/>
      <c r="HSS52"/>
      <c r="HST52"/>
      <c r="HSU52"/>
      <c r="HSV52"/>
      <c r="HSW52"/>
      <c r="HSX52"/>
      <c r="HSY52"/>
      <c r="HSZ52"/>
      <c r="HTA52"/>
      <c r="HTB52"/>
      <c r="HTC52"/>
      <c r="HTD52"/>
      <c r="HTE52"/>
      <c r="HTF52"/>
      <c r="HTG52"/>
      <c r="HTH52"/>
      <c r="HTI52"/>
      <c r="HTJ52"/>
      <c r="HTK52"/>
      <c r="HTL52"/>
      <c r="HTM52"/>
      <c r="HTN52"/>
      <c r="HTO52"/>
      <c r="HTP52"/>
      <c r="HTQ52"/>
      <c r="HTR52"/>
      <c r="HTS52"/>
      <c r="HTT52"/>
      <c r="HTU52"/>
      <c r="HTV52"/>
      <c r="HTW52"/>
      <c r="HTX52"/>
      <c r="HTY52"/>
      <c r="HTZ52"/>
      <c r="HUA52"/>
      <c r="HUB52"/>
      <c r="HUC52"/>
      <c r="HUD52"/>
      <c r="HUE52"/>
      <c r="HUF52"/>
      <c r="HUG52"/>
      <c r="HUH52"/>
      <c r="HUI52"/>
      <c r="HUJ52"/>
      <c r="HUK52"/>
      <c r="HUL52"/>
      <c r="HUM52"/>
      <c r="HUN52"/>
      <c r="HUO52"/>
      <c r="HUP52"/>
      <c r="HUQ52"/>
      <c r="HUR52"/>
      <c r="HUS52"/>
      <c r="HUT52"/>
      <c r="HUU52"/>
      <c r="HUV52"/>
      <c r="HUW52"/>
      <c r="HUX52"/>
      <c r="HUY52"/>
      <c r="HUZ52"/>
      <c r="HVA52"/>
      <c r="HVB52"/>
      <c r="HVC52"/>
      <c r="HVD52"/>
      <c r="HVE52"/>
      <c r="HVF52"/>
      <c r="HVG52"/>
      <c r="HVH52"/>
      <c r="HVI52"/>
      <c r="HVJ52"/>
      <c r="HVK52"/>
      <c r="HVL52"/>
      <c r="HVM52"/>
      <c r="HVN52"/>
      <c r="HVO52"/>
      <c r="HVP52"/>
      <c r="HVQ52"/>
      <c r="HVR52"/>
      <c r="HVS52"/>
      <c r="HVT52"/>
      <c r="HVU52"/>
      <c r="HVV52"/>
      <c r="HVW52"/>
      <c r="HVX52"/>
      <c r="HVY52"/>
      <c r="HVZ52"/>
      <c r="HWA52"/>
      <c r="HWB52"/>
      <c r="HWC52"/>
      <c r="HWD52"/>
      <c r="HWE52"/>
      <c r="HWF52"/>
      <c r="HWG52"/>
      <c r="HWH52"/>
      <c r="HWI52"/>
      <c r="HWJ52"/>
      <c r="HWK52"/>
      <c r="HWL52"/>
      <c r="HWM52"/>
      <c r="HWN52"/>
      <c r="HWO52"/>
      <c r="HWP52"/>
      <c r="HWQ52"/>
      <c r="HWR52"/>
      <c r="HWS52"/>
      <c r="HWT52"/>
      <c r="HWU52"/>
      <c r="HWV52"/>
      <c r="HWW52"/>
      <c r="HWX52"/>
      <c r="HWY52"/>
      <c r="HWZ52"/>
      <c r="HXA52"/>
      <c r="HXB52"/>
      <c r="HXC52"/>
      <c r="HXD52"/>
      <c r="HXE52"/>
      <c r="HXF52"/>
      <c r="HXG52"/>
      <c r="HXH52"/>
      <c r="HXI52"/>
      <c r="HXJ52"/>
      <c r="HXK52"/>
      <c r="HXL52"/>
      <c r="HXM52"/>
      <c r="HXN52"/>
      <c r="HXO52"/>
      <c r="HXP52"/>
      <c r="HXQ52"/>
      <c r="HXR52"/>
      <c r="HXS52"/>
      <c r="HXT52"/>
      <c r="HXU52"/>
      <c r="HXV52"/>
      <c r="HXW52"/>
      <c r="HXX52"/>
      <c r="HXY52"/>
      <c r="HXZ52"/>
      <c r="HYA52"/>
      <c r="HYB52"/>
      <c r="HYC52"/>
      <c r="HYD52"/>
      <c r="HYE52"/>
      <c r="HYF52"/>
      <c r="HYG52"/>
      <c r="HYH52"/>
      <c r="HYI52"/>
      <c r="HYJ52"/>
      <c r="HYK52"/>
      <c r="HYL52"/>
      <c r="HYM52"/>
      <c r="HYN52"/>
      <c r="HYO52"/>
      <c r="HYP52"/>
      <c r="HYQ52"/>
      <c r="HYR52"/>
      <c r="HYS52"/>
      <c r="HYT52"/>
      <c r="HYU52"/>
      <c r="HYV52"/>
      <c r="HYW52"/>
      <c r="HYX52"/>
      <c r="HYY52"/>
      <c r="HYZ52"/>
      <c r="HZA52"/>
      <c r="HZB52"/>
      <c r="HZC52"/>
      <c r="HZD52"/>
      <c r="HZE52"/>
      <c r="HZF52"/>
      <c r="HZG52"/>
      <c r="HZH52"/>
      <c r="HZI52"/>
      <c r="HZJ52"/>
      <c r="HZK52"/>
      <c r="HZL52"/>
      <c r="HZM52"/>
      <c r="HZN52"/>
      <c r="HZO52"/>
      <c r="HZP52"/>
      <c r="HZQ52"/>
      <c r="HZR52"/>
      <c r="HZS52"/>
      <c r="HZT52"/>
      <c r="HZU52"/>
      <c r="HZV52"/>
      <c r="HZW52"/>
      <c r="HZX52"/>
      <c r="HZY52"/>
      <c r="HZZ52"/>
      <c r="IAA52"/>
      <c r="IAB52"/>
      <c r="IAC52"/>
      <c r="IAD52"/>
      <c r="IAE52"/>
      <c r="IAF52"/>
      <c r="IAG52"/>
      <c r="IAH52"/>
      <c r="IAI52"/>
      <c r="IAJ52"/>
      <c r="IAK52"/>
      <c r="IAL52"/>
      <c r="IAM52"/>
      <c r="IAN52"/>
      <c r="IAO52"/>
      <c r="IAP52"/>
      <c r="IAQ52"/>
      <c r="IAR52"/>
      <c r="IAS52"/>
      <c r="IAT52"/>
      <c r="IAU52"/>
      <c r="IAV52"/>
      <c r="IAW52"/>
      <c r="IAX52"/>
      <c r="IAY52"/>
      <c r="IAZ52"/>
      <c r="IBA52"/>
      <c r="IBB52"/>
      <c r="IBC52"/>
      <c r="IBD52"/>
      <c r="IBE52"/>
      <c r="IBF52"/>
      <c r="IBG52"/>
      <c r="IBH52"/>
      <c r="IBI52"/>
      <c r="IBJ52"/>
      <c r="IBK52"/>
      <c r="IBL52"/>
      <c r="IBM52"/>
      <c r="IBN52"/>
      <c r="IBO52"/>
      <c r="IBP52"/>
      <c r="IBQ52"/>
      <c r="IBR52"/>
      <c r="IBS52"/>
      <c r="IBT52"/>
      <c r="IBU52"/>
      <c r="IBV52"/>
      <c r="IBW52"/>
      <c r="IBX52"/>
      <c r="IBY52"/>
      <c r="IBZ52"/>
      <c r="ICA52"/>
      <c r="ICB52"/>
      <c r="ICC52"/>
      <c r="ICD52"/>
      <c r="ICE52"/>
      <c r="ICF52"/>
      <c r="ICG52"/>
      <c r="ICH52"/>
      <c r="ICI52"/>
      <c r="ICJ52"/>
      <c r="ICK52"/>
      <c r="ICL52"/>
      <c r="ICM52"/>
      <c r="ICN52"/>
      <c r="ICO52"/>
      <c r="ICP52"/>
      <c r="ICQ52"/>
      <c r="ICR52"/>
      <c r="ICS52"/>
      <c r="ICT52"/>
      <c r="ICU52"/>
      <c r="ICV52"/>
      <c r="ICW52"/>
      <c r="ICX52"/>
      <c r="ICY52"/>
      <c r="ICZ52"/>
      <c r="IDA52"/>
      <c r="IDB52"/>
      <c r="IDC52"/>
      <c r="IDD52"/>
      <c r="IDE52"/>
      <c r="IDF52"/>
      <c r="IDG52"/>
      <c r="IDH52"/>
      <c r="IDI52"/>
      <c r="IDJ52"/>
      <c r="IDK52"/>
      <c r="IDL52"/>
      <c r="IDM52"/>
      <c r="IDN52"/>
      <c r="IDO52"/>
      <c r="IDP52"/>
      <c r="IDQ52"/>
      <c r="IDR52"/>
      <c r="IDS52"/>
      <c r="IDT52"/>
      <c r="IDU52"/>
      <c r="IDV52"/>
      <c r="IDW52"/>
      <c r="IDX52"/>
      <c r="IDY52"/>
      <c r="IDZ52"/>
      <c r="IEA52"/>
      <c r="IEB52"/>
      <c r="IEC52"/>
      <c r="IED52"/>
      <c r="IEE52"/>
      <c r="IEF52"/>
      <c r="IEG52"/>
      <c r="IEH52"/>
      <c r="IEI52"/>
      <c r="IEJ52"/>
      <c r="IEK52"/>
      <c r="IEL52"/>
      <c r="IEM52"/>
      <c r="IEN52"/>
      <c r="IEO52"/>
      <c r="IEP52"/>
      <c r="IEQ52"/>
      <c r="IER52"/>
      <c r="IES52"/>
      <c r="IET52"/>
      <c r="IEU52"/>
      <c r="IEV52"/>
      <c r="IEW52"/>
      <c r="IEX52"/>
      <c r="IEY52"/>
      <c r="IEZ52"/>
      <c r="IFA52"/>
      <c r="IFB52"/>
      <c r="IFC52"/>
      <c r="IFD52"/>
      <c r="IFE52"/>
      <c r="IFF52"/>
      <c r="IFG52"/>
      <c r="IFH52"/>
      <c r="IFI52"/>
      <c r="IFJ52"/>
      <c r="IFK52"/>
      <c r="IFL52"/>
      <c r="IFM52"/>
      <c r="IFN52"/>
      <c r="IFO52"/>
      <c r="IFP52"/>
      <c r="IFQ52"/>
      <c r="IFR52"/>
      <c r="IFS52"/>
      <c r="IFT52"/>
      <c r="IFU52"/>
      <c r="IFV52"/>
      <c r="IFW52"/>
      <c r="IFX52"/>
      <c r="IFY52"/>
      <c r="IFZ52"/>
      <c r="IGA52"/>
      <c r="IGB52"/>
      <c r="IGC52"/>
      <c r="IGD52"/>
      <c r="IGE52"/>
      <c r="IGF52"/>
      <c r="IGG52"/>
      <c r="IGH52"/>
      <c r="IGI52"/>
      <c r="IGJ52"/>
      <c r="IGK52"/>
      <c r="IGL52"/>
      <c r="IGM52"/>
      <c r="IGN52"/>
      <c r="IGO52"/>
      <c r="IGP52"/>
      <c r="IGQ52"/>
      <c r="IGR52"/>
      <c r="IGS52"/>
      <c r="IGT52"/>
      <c r="IGU52"/>
      <c r="IGV52"/>
      <c r="IGW52"/>
      <c r="IGX52"/>
      <c r="IGY52"/>
      <c r="IGZ52"/>
      <c r="IHA52"/>
      <c r="IHB52"/>
      <c r="IHC52"/>
      <c r="IHD52"/>
      <c r="IHE52"/>
      <c r="IHF52"/>
      <c r="IHG52"/>
      <c r="IHH52"/>
      <c r="IHI52"/>
      <c r="IHJ52"/>
      <c r="IHK52"/>
      <c r="IHL52"/>
      <c r="IHM52"/>
      <c r="IHN52"/>
      <c r="IHO52"/>
      <c r="IHP52"/>
      <c r="IHQ52"/>
      <c r="IHR52"/>
      <c r="IHS52"/>
      <c r="IHT52"/>
      <c r="IHU52"/>
      <c r="IHV52"/>
      <c r="IHW52"/>
      <c r="IHX52"/>
      <c r="IHY52"/>
      <c r="IHZ52"/>
      <c r="IIA52"/>
      <c r="IIB52"/>
      <c r="IIC52"/>
      <c r="IID52"/>
      <c r="IIE52"/>
      <c r="IIF52"/>
      <c r="IIG52"/>
      <c r="IIH52"/>
      <c r="III52"/>
      <c r="IIJ52"/>
      <c r="IIK52"/>
      <c r="IIL52"/>
      <c r="IIM52"/>
      <c r="IIN52"/>
      <c r="IIO52"/>
      <c r="IIP52"/>
      <c r="IIQ52"/>
      <c r="IIR52"/>
      <c r="IIS52"/>
      <c r="IIT52"/>
      <c r="IIU52"/>
      <c r="IIV52"/>
      <c r="IIW52"/>
      <c r="IIX52"/>
      <c r="IIY52"/>
      <c r="IIZ52"/>
      <c r="IJA52"/>
      <c r="IJB52"/>
      <c r="IJC52"/>
      <c r="IJD52"/>
      <c r="IJE52"/>
      <c r="IJF52"/>
      <c r="IJG52"/>
      <c r="IJH52"/>
      <c r="IJI52"/>
      <c r="IJJ52"/>
      <c r="IJK52"/>
      <c r="IJL52"/>
      <c r="IJM52"/>
      <c r="IJN52"/>
      <c r="IJO52"/>
      <c r="IJP52"/>
      <c r="IJQ52"/>
      <c r="IJR52"/>
      <c r="IJS52"/>
      <c r="IJT52"/>
      <c r="IJU52"/>
      <c r="IJV52"/>
      <c r="IJW52"/>
      <c r="IJX52"/>
      <c r="IJY52"/>
      <c r="IJZ52"/>
      <c r="IKA52"/>
      <c r="IKB52"/>
      <c r="IKC52"/>
      <c r="IKD52"/>
      <c r="IKE52"/>
      <c r="IKF52"/>
      <c r="IKG52"/>
      <c r="IKH52"/>
      <c r="IKI52"/>
      <c r="IKJ52"/>
      <c r="IKK52"/>
      <c r="IKL52"/>
      <c r="IKM52"/>
      <c r="IKN52"/>
      <c r="IKO52"/>
      <c r="IKP52"/>
      <c r="IKQ52"/>
      <c r="IKR52"/>
      <c r="IKS52"/>
      <c r="IKT52"/>
      <c r="IKU52"/>
      <c r="IKV52"/>
      <c r="IKW52"/>
      <c r="IKX52"/>
      <c r="IKY52"/>
      <c r="IKZ52"/>
      <c r="ILA52"/>
      <c r="ILB52"/>
      <c r="ILC52"/>
      <c r="ILD52"/>
      <c r="ILE52"/>
      <c r="ILF52"/>
      <c r="ILG52"/>
      <c r="ILH52"/>
      <c r="ILI52"/>
      <c r="ILJ52"/>
      <c r="ILK52"/>
      <c r="ILL52"/>
      <c r="ILM52"/>
      <c r="ILN52"/>
      <c r="ILO52"/>
      <c r="ILP52"/>
      <c r="ILQ52"/>
      <c r="ILR52"/>
      <c r="ILS52"/>
      <c r="ILT52"/>
      <c r="ILU52"/>
      <c r="ILV52"/>
      <c r="ILW52"/>
      <c r="ILX52"/>
      <c r="ILY52"/>
      <c r="ILZ52"/>
      <c r="IMA52"/>
      <c r="IMB52"/>
      <c r="IMC52"/>
      <c r="IMD52"/>
      <c r="IME52"/>
      <c r="IMF52"/>
      <c r="IMG52"/>
      <c r="IMH52"/>
      <c r="IMI52"/>
      <c r="IMJ52"/>
      <c r="IMK52"/>
      <c r="IML52"/>
      <c r="IMM52"/>
      <c r="IMN52"/>
      <c r="IMO52"/>
      <c r="IMP52"/>
      <c r="IMQ52"/>
      <c r="IMR52"/>
      <c r="IMS52"/>
      <c r="IMT52"/>
      <c r="IMU52"/>
      <c r="IMV52"/>
      <c r="IMW52"/>
      <c r="IMX52"/>
      <c r="IMY52"/>
      <c r="IMZ52"/>
      <c r="INA52"/>
      <c r="INB52"/>
      <c r="INC52"/>
      <c r="IND52"/>
      <c r="INE52"/>
      <c r="INF52"/>
      <c r="ING52"/>
      <c r="INH52"/>
      <c r="INI52"/>
      <c r="INJ52"/>
      <c r="INK52"/>
      <c r="INL52"/>
      <c r="INM52"/>
      <c r="INN52"/>
      <c r="INO52"/>
      <c r="INP52"/>
      <c r="INQ52"/>
      <c r="INR52"/>
      <c r="INS52"/>
      <c r="INT52"/>
      <c r="INU52"/>
      <c r="INV52"/>
      <c r="INW52"/>
      <c r="INX52"/>
      <c r="INY52"/>
      <c r="INZ52"/>
      <c r="IOA52"/>
      <c r="IOB52"/>
      <c r="IOC52"/>
      <c r="IOD52"/>
      <c r="IOE52"/>
      <c r="IOF52"/>
      <c r="IOG52"/>
      <c r="IOH52"/>
      <c r="IOI52"/>
      <c r="IOJ52"/>
      <c r="IOK52"/>
      <c r="IOL52"/>
      <c r="IOM52"/>
      <c r="ION52"/>
      <c r="IOO52"/>
      <c r="IOP52"/>
      <c r="IOQ52"/>
      <c r="IOR52"/>
      <c r="IOS52"/>
      <c r="IOT52"/>
      <c r="IOU52"/>
      <c r="IOV52"/>
      <c r="IOW52"/>
      <c r="IOX52"/>
      <c r="IOY52"/>
      <c r="IOZ52"/>
      <c r="IPA52"/>
      <c r="IPB52"/>
      <c r="IPC52"/>
      <c r="IPD52"/>
      <c r="IPE52"/>
      <c r="IPF52"/>
      <c r="IPG52"/>
      <c r="IPH52"/>
      <c r="IPI52"/>
      <c r="IPJ52"/>
      <c r="IPK52"/>
      <c r="IPL52"/>
      <c r="IPM52"/>
      <c r="IPN52"/>
      <c r="IPO52"/>
      <c r="IPP52"/>
      <c r="IPQ52"/>
      <c r="IPR52"/>
      <c r="IPS52"/>
      <c r="IPT52"/>
      <c r="IPU52"/>
      <c r="IPV52"/>
      <c r="IPW52"/>
      <c r="IPX52"/>
      <c r="IPY52"/>
      <c r="IPZ52"/>
      <c r="IQA52"/>
      <c r="IQB52"/>
      <c r="IQC52"/>
      <c r="IQD52"/>
      <c r="IQE52"/>
      <c r="IQF52"/>
      <c r="IQG52"/>
      <c r="IQH52"/>
      <c r="IQI52"/>
      <c r="IQJ52"/>
      <c r="IQK52"/>
      <c r="IQL52"/>
      <c r="IQM52"/>
      <c r="IQN52"/>
      <c r="IQO52"/>
      <c r="IQP52"/>
      <c r="IQQ52"/>
      <c r="IQR52"/>
      <c r="IQS52"/>
      <c r="IQT52"/>
      <c r="IQU52"/>
      <c r="IQV52"/>
      <c r="IQW52"/>
      <c r="IQX52"/>
      <c r="IQY52"/>
      <c r="IQZ52"/>
      <c r="IRA52"/>
      <c r="IRB52"/>
      <c r="IRC52"/>
      <c r="IRD52"/>
      <c r="IRE52"/>
      <c r="IRF52"/>
      <c r="IRG52"/>
      <c r="IRH52"/>
      <c r="IRI52"/>
      <c r="IRJ52"/>
      <c r="IRK52"/>
      <c r="IRL52"/>
      <c r="IRM52"/>
      <c r="IRN52"/>
      <c r="IRO52"/>
      <c r="IRP52"/>
      <c r="IRQ52"/>
      <c r="IRR52"/>
      <c r="IRS52"/>
      <c r="IRT52"/>
      <c r="IRU52"/>
      <c r="IRV52"/>
      <c r="IRW52"/>
      <c r="IRX52"/>
      <c r="IRY52"/>
      <c r="IRZ52"/>
      <c r="ISA52"/>
      <c r="ISB52"/>
      <c r="ISC52"/>
      <c r="ISD52"/>
      <c r="ISE52"/>
      <c r="ISF52"/>
      <c r="ISG52"/>
      <c r="ISH52"/>
      <c r="ISI52"/>
      <c r="ISJ52"/>
      <c r="ISK52"/>
      <c r="ISL52"/>
      <c r="ISM52"/>
      <c r="ISN52"/>
      <c r="ISO52"/>
      <c r="ISP52"/>
      <c r="ISQ52"/>
      <c r="ISR52"/>
      <c r="ISS52"/>
      <c r="IST52"/>
      <c r="ISU52"/>
      <c r="ISV52"/>
      <c r="ISW52"/>
      <c r="ISX52"/>
      <c r="ISY52"/>
      <c r="ISZ52"/>
      <c r="ITA52"/>
      <c r="ITB52"/>
      <c r="ITC52"/>
      <c r="ITD52"/>
      <c r="ITE52"/>
      <c r="ITF52"/>
      <c r="ITG52"/>
      <c r="ITH52"/>
      <c r="ITI52"/>
      <c r="ITJ52"/>
      <c r="ITK52"/>
      <c r="ITL52"/>
      <c r="ITM52"/>
      <c r="ITN52"/>
      <c r="ITO52"/>
      <c r="ITP52"/>
      <c r="ITQ52"/>
      <c r="ITR52"/>
      <c r="ITS52"/>
      <c r="ITT52"/>
      <c r="ITU52"/>
      <c r="ITV52"/>
      <c r="ITW52"/>
      <c r="ITX52"/>
      <c r="ITY52"/>
      <c r="ITZ52"/>
      <c r="IUA52"/>
      <c r="IUB52"/>
      <c r="IUC52"/>
      <c r="IUD52"/>
      <c r="IUE52"/>
      <c r="IUF52"/>
      <c r="IUG52"/>
      <c r="IUH52"/>
      <c r="IUI52"/>
      <c r="IUJ52"/>
      <c r="IUK52"/>
      <c r="IUL52"/>
      <c r="IUM52"/>
      <c r="IUN52"/>
      <c r="IUO52"/>
      <c r="IUP52"/>
      <c r="IUQ52"/>
      <c r="IUR52"/>
      <c r="IUS52"/>
      <c r="IUT52"/>
      <c r="IUU52"/>
      <c r="IUV52"/>
      <c r="IUW52"/>
      <c r="IUX52"/>
      <c r="IUY52"/>
      <c r="IUZ52"/>
      <c r="IVA52"/>
      <c r="IVB52"/>
      <c r="IVC52"/>
      <c r="IVD52"/>
      <c r="IVE52"/>
      <c r="IVF52"/>
      <c r="IVG52"/>
      <c r="IVH52"/>
      <c r="IVI52"/>
      <c r="IVJ52"/>
      <c r="IVK52"/>
      <c r="IVL52"/>
      <c r="IVM52"/>
      <c r="IVN52"/>
      <c r="IVO52"/>
      <c r="IVP52"/>
      <c r="IVQ52"/>
      <c r="IVR52"/>
      <c r="IVS52"/>
      <c r="IVT52"/>
      <c r="IVU52"/>
      <c r="IVV52"/>
      <c r="IVW52"/>
      <c r="IVX52"/>
      <c r="IVY52"/>
      <c r="IVZ52"/>
      <c r="IWA52"/>
      <c r="IWB52"/>
      <c r="IWC52"/>
      <c r="IWD52"/>
      <c r="IWE52"/>
      <c r="IWF52"/>
      <c r="IWG52"/>
      <c r="IWH52"/>
      <c r="IWI52"/>
      <c r="IWJ52"/>
      <c r="IWK52"/>
      <c r="IWL52"/>
      <c r="IWM52"/>
      <c r="IWN52"/>
      <c r="IWO52"/>
      <c r="IWP52"/>
      <c r="IWQ52"/>
      <c r="IWR52"/>
      <c r="IWS52"/>
      <c r="IWT52"/>
      <c r="IWU52"/>
      <c r="IWV52"/>
      <c r="IWW52"/>
      <c r="IWX52"/>
      <c r="IWY52"/>
      <c r="IWZ52"/>
      <c r="IXA52"/>
      <c r="IXB52"/>
      <c r="IXC52"/>
      <c r="IXD52"/>
      <c r="IXE52"/>
      <c r="IXF52"/>
      <c r="IXG52"/>
      <c r="IXH52"/>
      <c r="IXI52"/>
      <c r="IXJ52"/>
      <c r="IXK52"/>
      <c r="IXL52"/>
      <c r="IXM52"/>
      <c r="IXN52"/>
      <c r="IXO52"/>
      <c r="IXP52"/>
      <c r="IXQ52"/>
      <c r="IXR52"/>
      <c r="IXS52"/>
      <c r="IXT52"/>
      <c r="IXU52"/>
      <c r="IXV52"/>
      <c r="IXW52"/>
      <c r="IXX52"/>
      <c r="IXY52"/>
      <c r="IXZ52"/>
      <c r="IYA52"/>
      <c r="IYB52"/>
      <c r="IYC52"/>
      <c r="IYD52"/>
      <c r="IYE52"/>
      <c r="IYF52"/>
      <c r="IYG52"/>
      <c r="IYH52"/>
      <c r="IYI52"/>
      <c r="IYJ52"/>
      <c r="IYK52"/>
      <c r="IYL52"/>
      <c r="IYM52"/>
      <c r="IYN52"/>
      <c r="IYO52"/>
      <c r="IYP52"/>
      <c r="IYQ52"/>
      <c r="IYR52"/>
      <c r="IYS52"/>
      <c r="IYT52"/>
      <c r="IYU52"/>
      <c r="IYV52"/>
      <c r="IYW52"/>
      <c r="IYX52"/>
      <c r="IYY52"/>
      <c r="IYZ52"/>
      <c r="IZA52"/>
      <c r="IZB52"/>
      <c r="IZC52"/>
      <c r="IZD52"/>
      <c r="IZE52"/>
      <c r="IZF52"/>
      <c r="IZG52"/>
      <c r="IZH52"/>
      <c r="IZI52"/>
      <c r="IZJ52"/>
      <c r="IZK52"/>
      <c r="IZL52"/>
      <c r="IZM52"/>
      <c r="IZN52"/>
      <c r="IZO52"/>
      <c r="IZP52"/>
      <c r="IZQ52"/>
      <c r="IZR52"/>
      <c r="IZS52"/>
      <c r="IZT52"/>
      <c r="IZU52"/>
      <c r="IZV52"/>
      <c r="IZW52"/>
      <c r="IZX52"/>
      <c r="IZY52"/>
      <c r="IZZ52"/>
      <c r="JAA52"/>
      <c r="JAB52"/>
      <c r="JAC52"/>
      <c r="JAD52"/>
      <c r="JAE52"/>
      <c r="JAF52"/>
      <c r="JAG52"/>
      <c r="JAH52"/>
      <c r="JAI52"/>
      <c r="JAJ52"/>
      <c r="JAK52"/>
      <c r="JAL52"/>
      <c r="JAM52"/>
      <c r="JAN52"/>
      <c r="JAO52"/>
      <c r="JAP52"/>
      <c r="JAQ52"/>
      <c r="JAR52"/>
      <c r="JAS52"/>
      <c r="JAT52"/>
      <c r="JAU52"/>
      <c r="JAV52"/>
      <c r="JAW52"/>
      <c r="JAX52"/>
      <c r="JAY52"/>
      <c r="JAZ52"/>
      <c r="JBA52"/>
      <c r="JBB52"/>
      <c r="JBC52"/>
      <c r="JBD52"/>
      <c r="JBE52"/>
      <c r="JBF52"/>
      <c r="JBG52"/>
      <c r="JBH52"/>
      <c r="JBI52"/>
      <c r="JBJ52"/>
      <c r="JBK52"/>
      <c r="JBL52"/>
      <c r="JBM52"/>
      <c r="JBN52"/>
      <c r="JBO52"/>
      <c r="JBP52"/>
      <c r="JBQ52"/>
      <c r="JBR52"/>
      <c r="JBS52"/>
      <c r="JBT52"/>
      <c r="JBU52"/>
      <c r="JBV52"/>
      <c r="JBW52"/>
      <c r="JBX52"/>
      <c r="JBY52"/>
      <c r="JBZ52"/>
      <c r="JCA52"/>
      <c r="JCB52"/>
      <c r="JCC52"/>
      <c r="JCD52"/>
      <c r="JCE52"/>
      <c r="JCF52"/>
      <c r="JCG52"/>
      <c r="JCH52"/>
      <c r="JCI52"/>
      <c r="JCJ52"/>
      <c r="JCK52"/>
      <c r="JCL52"/>
      <c r="JCM52"/>
      <c r="JCN52"/>
      <c r="JCO52"/>
      <c r="JCP52"/>
      <c r="JCQ52"/>
      <c r="JCR52"/>
      <c r="JCS52"/>
      <c r="JCT52"/>
      <c r="JCU52"/>
      <c r="JCV52"/>
      <c r="JCW52"/>
      <c r="JCX52"/>
      <c r="JCY52"/>
      <c r="JCZ52"/>
      <c r="JDA52"/>
      <c r="JDB52"/>
      <c r="JDC52"/>
      <c r="JDD52"/>
      <c r="JDE52"/>
      <c r="JDF52"/>
      <c r="JDG52"/>
      <c r="JDH52"/>
      <c r="JDI52"/>
      <c r="JDJ52"/>
      <c r="JDK52"/>
      <c r="JDL52"/>
      <c r="JDM52"/>
      <c r="JDN52"/>
      <c r="JDO52"/>
      <c r="JDP52"/>
      <c r="JDQ52"/>
      <c r="JDR52"/>
      <c r="JDS52"/>
      <c r="JDT52"/>
      <c r="JDU52"/>
      <c r="JDV52"/>
      <c r="JDW52"/>
      <c r="JDX52"/>
      <c r="JDY52"/>
      <c r="JDZ52"/>
      <c r="JEA52"/>
      <c r="JEB52"/>
      <c r="JEC52"/>
      <c r="JED52"/>
      <c r="JEE52"/>
      <c r="JEF52"/>
      <c r="JEG52"/>
      <c r="JEH52"/>
      <c r="JEI52"/>
      <c r="JEJ52"/>
      <c r="JEK52"/>
      <c r="JEL52"/>
      <c r="JEM52"/>
      <c r="JEN52"/>
      <c r="JEO52"/>
      <c r="JEP52"/>
      <c r="JEQ52"/>
      <c r="JER52"/>
      <c r="JES52"/>
      <c r="JET52"/>
      <c r="JEU52"/>
      <c r="JEV52"/>
      <c r="JEW52"/>
      <c r="JEX52"/>
      <c r="JEY52"/>
      <c r="JEZ52"/>
      <c r="JFA52"/>
      <c r="JFB52"/>
      <c r="JFC52"/>
      <c r="JFD52"/>
      <c r="JFE52"/>
      <c r="JFF52"/>
      <c r="JFG52"/>
      <c r="JFH52"/>
      <c r="JFI52"/>
      <c r="JFJ52"/>
      <c r="JFK52"/>
      <c r="JFL52"/>
      <c r="JFM52"/>
      <c r="JFN52"/>
      <c r="JFO52"/>
      <c r="JFP52"/>
      <c r="JFQ52"/>
      <c r="JFR52"/>
      <c r="JFS52"/>
      <c r="JFT52"/>
      <c r="JFU52"/>
      <c r="JFV52"/>
      <c r="JFW52"/>
      <c r="JFX52"/>
      <c r="JFY52"/>
      <c r="JFZ52"/>
      <c r="JGA52"/>
      <c r="JGB52"/>
      <c r="JGC52"/>
      <c r="JGD52"/>
      <c r="JGE52"/>
      <c r="JGF52"/>
      <c r="JGG52"/>
      <c r="JGH52"/>
      <c r="JGI52"/>
      <c r="JGJ52"/>
      <c r="JGK52"/>
      <c r="JGL52"/>
      <c r="JGM52"/>
      <c r="JGN52"/>
      <c r="JGO52"/>
      <c r="JGP52"/>
      <c r="JGQ52"/>
      <c r="JGR52"/>
      <c r="JGS52"/>
      <c r="JGT52"/>
      <c r="JGU52"/>
      <c r="JGV52"/>
      <c r="JGW52"/>
      <c r="JGX52"/>
      <c r="JGY52"/>
      <c r="JGZ52"/>
      <c r="JHA52"/>
      <c r="JHB52"/>
      <c r="JHC52"/>
      <c r="JHD52"/>
      <c r="JHE52"/>
      <c r="JHF52"/>
      <c r="JHG52"/>
      <c r="JHH52"/>
      <c r="JHI52"/>
      <c r="JHJ52"/>
      <c r="JHK52"/>
      <c r="JHL52"/>
      <c r="JHM52"/>
      <c r="JHN52"/>
      <c r="JHO52"/>
      <c r="JHP52"/>
      <c r="JHQ52"/>
      <c r="JHR52"/>
      <c r="JHS52"/>
      <c r="JHT52"/>
      <c r="JHU52"/>
      <c r="JHV52"/>
      <c r="JHW52"/>
      <c r="JHX52"/>
      <c r="JHY52"/>
      <c r="JHZ52"/>
      <c r="JIA52"/>
      <c r="JIB52"/>
      <c r="JIC52"/>
      <c r="JID52"/>
      <c r="JIE52"/>
      <c r="JIF52"/>
      <c r="JIG52"/>
      <c r="JIH52"/>
      <c r="JII52"/>
      <c r="JIJ52"/>
      <c r="JIK52"/>
      <c r="JIL52"/>
      <c r="JIM52"/>
      <c r="JIN52"/>
      <c r="JIO52"/>
      <c r="JIP52"/>
      <c r="JIQ52"/>
      <c r="JIR52"/>
      <c r="JIS52"/>
      <c r="JIT52"/>
      <c r="JIU52"/>
      <c r="JIV52"/>
      <c r="JIW52"/>
      <c r="JIX52"/>
      <c r="JIY52"/>
      <c r="JIZ52"/>
      <c r="JJA52"/>
      <c r="JJB52"/>
      <c r="JJC52"/>
      <c r="JJD52"/>
      <c r="JJE52"/>
      <c r="JJF52"/>
      <c r="JJG52"/>
      <c r="JJH52"/>
      <c r="JJI52"/>
      <c r="JJJ52"/>
      <c r="JJK52"/>
      <c r="JJL52"/>
      <c r="JJM52"/>
      <c r="JJN52"/>
      <c r="JJO52"/>
      <c r="JJP52"/>
      <c r="JJQ52"/>
      <c r="JJR52"/>
      <c r="JJS52"/>
      <c r="JJT52"/>
      <c r="JJU52"/>
      <c r="JJV52"/>
      <c r="JJW52"/>
      <c r="JJX52"/>
      <c r="JJY52"/>
      <c r="JJZ52"/>
      <c r="JKA52"/>
      <c r="JKB52"/>
      <c r="JKC52"/>
      <c r="JKD52"/>
      <c r="JKE52"/>
      <c r="JKF52"/>
      <c r="JKG52"/>
      <c r="JKH52"/>
      <c r="JKI52"/>
      <c r="JKJ52"/>
      <c r="JKK52"/>
      <c r="JKL52"/>
      <c r="JKM52"/>
      <c r="JKN52"/>
      <c r="JKO52"/>
      <c r="JKP52"/>
      <c r="JKQ52"/>
      <c r="JKR52"/>
      <c r="JKS52"/>
      <c r="JKT52"/>
      <c r="JKU52"/>
      <c r="JKV52"/>
      <c r="JKW52"/>
      <c r="JKX52"/>
      <c r="JKY52"/>
      <c r="JKZ52"/>
      <c r="JLA52"/>
      <c r="JLB52"/>
      <c r="JLC52"/>
      <c r="JLD52"/>
      <c r="JLE52"/>
      <c r="JLF52"/>
      <c r="JLG52"/>
      <c r="JLH52"/>
      <c r="JLI52"/>
      <c r="JLJ52"/>
      <c r="JLK52"/>
      <c r="JLL52"/>
      <c r="JLM52"/>
      <c r="JLN52"/>
      <c r="JLO52"/>
      <c r="JLP52"/>
      <c r="JLQ52"/>
      <c r="JLR52"/>
      <c r="JLS52"/>
      <c r="JLT52"/>
      <c r="JLU52"/>
      <c r="JLV52"/>
      <c r="JLW52"/>
      <c r="JLX52"/>
      <c r="JLY52"/>
      <c r="JLZ52"/>
      <c r="JMA52"/>
      <c r="JMB52"/>
      <c r="JMC52"/>
      <c r="JMD52"/>
      <c r="JME52"/>
      <c r="JMF52"/>
      <c r="JMG52"/>
      <c r="JMH52"/>
      <c r="JMI52"/>
      <c r="JMJ52"/>
      <c r="JMK52"/>
      <c r="JML52"/>
      <c r="JMM52"/>
      <c r="JMN52"/>
      <c r="JMO52"/>
      <c r="JMP52"/>
      <c r="JMQ52"/>
      <c r="JMR52"/>
      <c r="JMS52"/>
      <c r="JMT52"/>
      <c r="JMU52"/>
      <c r="JMV52"/>
      <c r="JMW52"/>
      <c r="JMX52"/>
      <c r="JMY52"/>
      <c r="JMZ52"/>
      <c r="JNA52"/>
      <c r="JNB52"/>
      <c r="JNC52"/>
      <c r="JND52"/>
      <c r="JNE52"/>
      <c r="JNF52"/>
      <c r="JNG52"/>
      <c r="JNH52"/>
      <c r="JNI52"/>
      <c r="JNJ52"/>
      <c r="JNK52"/>
      <c r="JNL52"/>
      <c r="JNM52"/>
      <c r="JNN52"/>
      <c r="JNO52"/>
      <c r="JNP52"/>
      <c r="JNQ52"/>
      <c r="JNR52"/>
      <c r="JNS52"/>
      <c r="JNT52"/>
      <c r="JNU52"/>
      <c r="JNV52"/>
      <c r="JNW52"/>
      <c r="JNX52"/>
      <c r="JNY52"/>
      <c r="JNZ52"/>
      <c r="JOA52"/>
      <c r="JOB52"/>
      <c r="JOC52"/>
      <c r="JOD52"/>
      <c r="JOE52"/>
      <c r="JOF52"/>
      <c r="JOG52"/>
      <c r="JOH52"/>
      <c r="JOI52"/>
      <c r="JOJ52"/>
      <c r="JOK52"/>
      <c r="JOL52"/>
      <c r="JOM52"/>
      <c r="JON52"/>
      <c r="JOO52"/>
      <c r="JOP52"/>
      <c r="JOQ52"/>
      <c r="JOR52"/>
      <c r="JOS52"/>
      <c r="JOT52"/>
      <c r="JOU52"/>
      <c r="JOV52"/>
      <c r="JOW52"/>
      <c r="JOX52"/>
      <c r="JOY52"/>
      <c r="JOZ52"/>
      <c r="JPA52"/>
      <c r="JPB52"/>
      <c r="JPC52"/>
      <c r="JPD52"/>
      <c r="JPE52"/>
      <c r="JPF52"/>
      <c r="JPG52"/>
      <c r="JPH52"/>
      <c r="JPI52"/>
      <c r="JPJ52"/>
      <c r="JPK52"/>
      <c r="JPL52"/>
      <c r="JPM52"/>
      <c r="JPN52"/>
      <c r="JPO52"/>
      <c r="JPP52"/>
      <c r="JPQ52"/>
      <c r="JPR52"/>
      <c r="JPS52"/>
      <c r="JPT52"/>
      <c r="JPU52"/>
      <c r="JPV52"/>
      <c r="JPW52"/>
      <c r="JPX52"/>
      <c r="JPY52"/>
      <c r="JPZ52"/>
      <c r="JQA52"/>
      <c r="JQB52"/>
      <c r="JQC52"/>
      <c r="JQD52"/>
      <c r="JQE52"/>
      <c r="JQF52"/>
      <c r="JQG52"/>
      <c r="JQH52"/>
      <c r="JQI52"/>
      <c r="JQJ52"/>
      <c r="JQK52"/>
      <c r="JQL52"/>
      <c r="JQM52"/>
      <c r="JQN52"/>
      <c r="JQO52"/>
      <c r="JQP52"/>
      <c r="JQQ52"/>
      <c r="JQR52"/>
      <c r="JQS52"/>
      <c r="JQT52"/>
      <c r="JQU52"/>
      <c r="JQV52"/>
      <c r="JQW52"/>
      <c r="JQX52"/>
      <c r="JQY52"/>
      <c r="JQZ52"/>
      <c r="JRA52"/>
      <c r="JRB52"/>
      <c r="JRC52"/>
      <c r="JRD52"/>
      <c r="JRE52"/>
      <c r="JRF52"/>
      <c r="JRG52"/>
      <c r="JRH52"/>
      <c r="JRI52"/>
      <c r="JRJ52"/>
      <c r="JRK52"/>
      <c r="JRL52"/>
      <c r="JRM52"/>
      <c r="JRN52"/>
      <c r="JRO52"/>
      <c r="JRP52"/>
      <c r="JRQ52"/>
      <c r="JRR52"/>
      <c r="JRS52"/>
      <c r="JRT52"/>
      <c r="JRU52"/>
      <c r="JRV52"/>
      <c r="JRW52"/>
      <c r="JRX52"/>
      <c r="JRY52"/>
      <c r="JRZ52"/>
      <c r="JSA52"/>
      <c r="JSB52"/>
      <c r="JSC52"/>
      <c r="JSD52"/>
      <c r="JSE52"/>
      <c r="JSF52"/>
      <c r="JSG52"/>
      <c r="JSH52"/>
      <c r="JSI52"/>
      <c r="JSJ52"/>
      <c r="JSK52"/>
      <c r="JSL52"/>
      <c r="JSM52"/>
      <c r="JSN52"/>
      <c r="JSO52"/>
      <c r="JSP52"/>
      <c r="JSQ52"/>
      <c r="JSR52"/>
      <c r="JSS52"/>
      <c r="JST52"/>
      <c r="JSU52"/>
      <c r="JSV52"/>
      <c r="JSW52"/>
      <c r="JSX52"/>
      <c r="JSY52"/>
      <c r="JSZ52"/>
      <c r="JTA52"/>
      <c r="JTB52"/>
      <c r="JTC52"/>
      <c r="JTD52"/>
      <c r="JTE52"/>
      <c r="JTF52"/>
      <c r="JTG52"/>
      <c r="JTH52"/>
      <c r="JTI52"/>
      <c r="JTJ52"/>
      <c r="JTK52"/>
      <c r="JTL52"/>
      <c r="JTM52"/>
      <c r="JTN52"/>
      <c r="JTO52"/>
      <c r="JTP52"/>
      <c r="JTQ52"/>
      <c r="JTR52"/>
      <c r="JTS52"/>
      <c r="JTT52"/>
      <c r="JTU52"/>
      <c r="JTV52"/>
      <c r="JTW52"/>
      <c r="JTX52"/>
      <c r="JTY52"/>
      <c r="JTZ52"/>
      <c r="JUA52"/>
      <c r="JUB52"/>
      <c r="JUC52"/>
      <c r="JUD52"/>
      <c r="JUE52"/>
      <c r="JUF52"/>
      <c r="JUG52"/>
      <c r="JUH52"/>
      <c r="JUI52"/>
      <c r="JUJ52"/>
      <c r="JUK52"/>
      <c r="JUL52"/>
      <c r="JUM52"/>
      <c r="JUN52"/>
      <c r="JUO52"/>
      <c r="JUP52"/>
      <c r="JUQ52"/>
      <c r="JUR52"/>
      <c r="JUS52"/>
      <c r="JUT52"/>
      <c r="JUU52"/>
      <c r="JUV52"/>
      <c r="JUW52"/>
      <c r="JUX52"/>
      <c r="JUY52"/>
      <c r="JUZ52"/>
      <c r="JVA52"/>
      <c r="JVB52"/>
      <c r="JVC52"/>
      <c r="JVD52"/>
      <c r="JVE52"/>
      <c r="JVF52"/>
      <c r="JVG52"/>
      <c r="JVH52"/>
      <c r="JVI52"/>
      <c r="JVJ52"/>
      <c r="JVK52"/>
      <c r="JVL52"/>
      <c r="JVM52"/>
      <c r="JVN52"/>
      <c r="JVO52"/>
      <c r="JVP52"/>
      <c r="JVQ52"/>
      <c r="JVR52"/>
      <c r="JVS52"/>
      <c r="JVT52"/>
      <c r="JVU52"/>
      <c r="JVV52"/>
      <c r="JVW52"/>
      <c r="JVX52"/>
      <c r="JVY52"/>
      <c r="JVZ52"/>
      <c r="JWA52"/>
      <c r="JWB52"/>
      <c r="JWC52"/>
      <c r="JWD52"/>
      <c r="JWE52"/>
      <c r="JWF52"/>
      <c r="JWG52"/>
      <c r="JWH52"/>
      <c r="JWI52"/>
      <c r="JWJ52"/>
      <c r="JWK52"/>
      <c r="JWL52"/>
      <c r="JWM52"/>
      <c r="JWN52"/>
      <c r="JWO52"/>
      <c r="JWP52"/>
      <c r="JWQ52"/>
      <c r="JWR52"/>
      <c r="JWS52"/>
      <c r="JWT52"/>
      <c r="JWU52"/>
      <c r="JWV52"/>
      <c r="JWW52"/>
      <c r="JWX52"/>
      <c r="JWY52"/>
      <c r="JWZ52"/>
      <c r="JXA52"/>
      <c r="JXB52"/>
      <c r="JXC52"/>
      <c r="JXD52"/>
      <c r="JXE52"/>
      <c r="JXF52"/>
      <c r="JXG52"/>
      <c r="JXH52"/>
      <c r="JXI52"/>
      <c r="JXJ52"/>
      <c r="JXK52"/>
      <c r="JXL52"/>
      <c r="JXM52"/>
      <c r="JXN52"/>
      <c r="JXO52"/>
      <c r="JXP52"/>
      <c r="JXQ52"/>
      <c r="JXR52"/>
      <c r="JXS52"/>
      <c r="JXT52"/>
      <c r="JXU52"/>
      <c r="JXV52"/>
      <c r="JXW52"/>
      <c r="JXX52"/>
      <c r="JXY52"/>
      <c r="JXZ52"/>
      <c r="JYA52"/>
      <c r="JYB52"/>
      <c r="JYC52"/>
      <c r="JYD52"/>
      <c r="JYE52"/>
      <c r="JYF52"/>
      <c r="JYG52"/>
      <c r="JYH52"/>
      <c r="JYI52"/>
      <c r="JYJ52"/>
      <c r="JYK52"/>
      <c r="JYL52"/>
      <c r="JYM52"/>
      <c r="JYN52"/>
      <c r="JYO52"/>
      <c r="JYP52"/>
      <c r="JYQ52"/>
      <c r="JYR52"/>
      <c r="JYS52"/>
      <c r="JYT52"/>
      <c r="JYU52"/>
      <c r="JYV52"/>
      <c r="JYW52"/>
      <c r="JYX52"/>
      <c r="JYY52"/>
      <c r="JYZ52"/>
      <c r="JZA52"/>
      <c r="JZB52"/>
      <c r="JZC52"/>
      <c r="JZD52"/>
      <c r="JZE52"/>
      <c r="JZF52"/>
      <c r="JZG52"/>
      <c r="JZH52"/>
      <c r="JZI52"/>
      <c r="JZJ52"/>
      <c r="JZK52"/>
      <c r="JZL52"/>
      <c r="JZM52"/>
      <c r="JZN52"/>
      <c r="JZO52"/>
      <c r="JZP52"/>
      <c r="JZQ52"/>
      <c r="JZR52"/>
      <c r="JZS52"/>
      <c r="JZT52"/>
      <c r="JZU52"/>
      <c r="JZV52"/>
      <c r="JZW52"/>
      <c r="JZX52"/>
      <c r="JZY52"/>
      <c r="JZZ52"/>
      <c r="KAA52"/>
      <c r="KAB52"/>
      <c r="KAC52"/>
      <c r="KAD52"/>
      <c r="KAE52"/>
      <c r="KAF52"/>
      <c r="KAG52"/>
      <c r="KAH52"/>
      <c r="KAI52"/>
      <c r="KAJ52"/>
      <c r="KAK52"/>
      <c r="KAL52"/>
      <c r="KAM52"/>
      <c r="KAN52"/>
      <c r="KAO52"/>
      <c r="KAP52"/>
      <c r="KAQ52"/>
      <c r="KAR52"/>
      <c r="KAS52"/>
      <c r="KAT52"/>
      <c r="KAU52"/>
      <c r="KAV52"/>
      <c r="KAW52"/>
      <c r="KAX52"/>
      <c r="KAY52"/>
      <c r="KAZ52"/>
      <c r="KBA52"/>
      <c r="KBB52"/>
      <c r="KBC52"/>
      <c r="KBD52"/>
      <c r="KBE52"/>
      <c r="KBF52"/>
      <c r="KBG52"/>
      <c r="KBH52"/>
      <c r="KBI52"/>
      <c r="KBJ52"/>
      <c r="KBK52"/>
      <c r="KBL52"/>
      <c r="KBM52"/>
      <c r="KBN52"/>
      <c r="KBO52"/>
      <c r="KBP52"/>
      <c r="KBQ52"/>
      <c r="KBR52"/>
      <c r="KBS52"/>
      <c r="KBT52"/>
      <c r="KBU52"/>
      <c r="KBV52"/>
      <c r="KBW52"/>
      <c r="KBX52"/>
      <c r="KBY52"/>
      <c r="KBZ52"/>
      <c r="KCA52"/>
      <c r="KCB52"/>
      <c r="KCC52"/>
      <c r="KCD52"/>
      <c r="KCE52"/>
      <c r="KCF52"/>
      <c r="KCG52"/>
      <c r="KCH52"/>
      <c r="KCI52"/>
      <c r="KCJ52"/>
      <c r="KCK52"/>
      <c r="KCL52"/>
      <c r="KCM52"/>
      <c r="KCN52"/>
      <c r="KCO52"/>
      <c r="KCP52"/>
      <c r="KCQ52"/>
      <c r="KCR52"/>
      <c r="KCS52"/>
      <c r="KCT52"/>
      <c r="KCU52"/>
      <c r="KCV52"/>
      <c r="KCW52"/>
      <c r="KCX52"/>
      <c r="KCY52"/>
      <c r="KCZ52"/>
      <c r="KDA52"/>
      <c r="KDB52"/>
      <c r="KDC52"/>
      <c r="KDD52"/>
      <c r="KDE52"/>
      <c r="KDF52"/>
      <c r="KDG52"/>
      <c r="KDH52"/>
      <c r="KDI52"/>
      <c r="KDJ52"/>
      <c r="KDK52"/>
      <c r="KDL52"/>
      <c r="KDM52"/>
      <c r="KDN52"/>
      <c r="KDO52"/>
      <c r="KDP52"/>
      <c r="KDQ52"/>
      <c r="KDR52"/>
      <c r="KDS52"/>
      <c r="KDT52"/>
      <c r="KDU52"/>
      <c r="KDV52"/>
      <c r="KDW52"/>
      <c r="KDX52"/>
      <c r="KDY52"/>
      <c r="KDZ52"/>
      <c r="KEA52"/>
      <c r="KEB52"/>
      <c r="KEC52"/>
      <c r="KED52"/>
      <c r="KEE52"/>
      <c r="KEF52"/>
      <c r="KEG52"/>
      <c r="KEH52"/>
      <c r="KEI52"/>
      <c r="KEJ52"/>
      <c r="KEK52"/>
      <c r="KEL52"/>
      <c r="KEM52"/>
      <c r="KEN52"/>
      <c r="KEO52"/>
      <c r="KEP52"/>
      <c r="KEQ52"/>
      <c r="KER52"/>
      <c r="KES52"/>
      <c r="KET52"/>
      <c r="KEU52"/>
      <c r="KEV52"/>
      <c r="KEW52"/>
      <c r="KEX52"/>
      <c r="KEY52"/>
      <c r="KEZ52"/>
      <c r="KFA52"/>
      <c r="KFB52"/>
      <c r="KFC52"/>
      <c r="KFD52"/>
      <c r="KFE52"/>
      <c r="KFF52"/>
      <c r="KFG52"/>
      <c r="KFH52"/>
      <c r="KFI52"/>
      <c r="KFJ52"/>
      <c r="KFK52"/>
      <c r="KFL52"/>
      <c r="KFM52"/>
      <c r="KFN52"/>
      <c r="KFO52"/>
      <c r="KFP52"/>
      <c r="KFQ52"/>
      <c r="KFR52"/>
      <c r="KFS52"/>
      <c r="KFT52"/>
      <c r="KFU52"/>
      <c r="KFV52"/>
      <c r="KFW52"/>
      <c r="KFX52"/>
      <c r="KFY52"/>
      <c r="KFZ52"/>
      <c r="KGA52"/>
      <c r="KGB52"/>
      <c r="KGC52"/>
      <c r="KGD52"/>
      <c r="KGE52"/>
      <c r="KGF52"/>
      <c r="KGG52"/>
      <c r="KGH52"/>
      <c r="KGI52"/>
      <c r="KGJ52"/>
      <c r="KGK52"/>
      <c r="KGL52"/>
      <c r="KGM52"/>
      <c r="KGN52"/>
      <c r="KGO52"/>
      <c r="KGP52"/>
      <c r="KGQ52"/>
      <c r="KGR52"/>
      <c r="KGS52"/>
      <c r="KGT52"/>
      <c r="KGU52"/>
      <c r="KGV52"/>
      <c r="KGW52"/>
      <c r="KGX52"/>
      <c r="KGY52"/>
      <c r="KGZ52"/>
      <c r="KHA52"/>
      <c r="KHB52"/>
      <c r="KHC52"/>
      <c r="KHD52"/>
      <c r="KHE52"/>
      <c r="KHF52"/>
      <c r="KHG52"/>
      <c r="KHH52"/>
      <c r="KHI52"/>
      <c r="KHJ52"/>
      <c r="KHK52"/>
      <c r="KHL52"/>
      <c r="KHM52"/>
      <c r="KHN52"/>
      <c r="KHO52"/>
      <c r="KHP52"/>
      <c r="KHQ52"/>
      <c r="KHR52"/>
      <c r="KHS52"/>
      <c r="KHT52"/>
      <c r="KHU52"/>
      <c r="KHV52"/>
      <c r="KHW52"/>
      <c r="KHX52"/>
      <c r="KHY52"/>
      <c r="KHZ52"/>
      <c r="KIA52"/>
      <c r="KIB52"/>
      <c r="KIC52"/>
      <c r="KID52"/>
      <c r="KIE52"/>
      <c r="KIF52"/>
      <c r="KIG52"/>
      <c r="KIH52"/>
      <c r="KII52"/>
      <c r="KIJ52"/>
      <c r="KIK52"/>
      <c r="KIL52"/>
      <c r="KIM52"/>
      <c r="KIN52"/>
      <c r="KIO52"/>
      <c r="KIP52"/>
      <c r="KIQ52"/>
      <c r="KIR52"/>
      <c r="KIS52"/>
      <c r="KIT52"/>
      <c r="KIU52"/>
      <c r="KIV52"/>
      <c r="KIW52"/>
      <c r="KIX52"/>
      <c r="KIY52"/>
      <c r="KIZ52"/>
      <c r="KJA52"/>
      <c r="KJB52"/>
      <c r="KJC52"/>
      <c r="KJD52"/>
      <c r="KJE52"/>
      <c r="KJF52"/>
      <c r="KJG52"/>
      <c r="KJH52"/>
      <c r="KJI52"/>
      <c r="KJJ52"/>
      <c r="KJK52"/>
      <c r="KJL52"/>
      <c r="KJM52"/>
      <c r="KJN52"/>
      <c r="KJO52"/>
      <c r="KJP52"/>
      <c r="KJQ52"/>
      <c r="KJR52"/>
      <c r="KJS52"/>
      <c r="KJT52"/>
      <c r="KJU52"/>
      <c r="KJV52"/>
      <c r="KJW52"/>
      <c r="KJX52"/>
      <c r="KJY52"/>
      <c r="KJZ52"/>
      <c r="KKA52"/>
      <c r="KKB52"/>
      <c r="KKC52"/>
      <c r="KKD52"/>
      <c r="KKE52"/>
      <c r="KKF52"/>
      <c r="KKG52"/>
      <c r="KKH52"/>
      <c r="KKI52"/>
      <c r="KKJ52"/>
      <c r="KKK52"/>
      <c r="KKL52"/>
      <c r="KKM52"/>
      <c r="KKN52"/>
      <c r="KKO52"/>
      <c r="KKP52"/>
      <c r="KKQ52"/>
      <c r="KKR52"/>
      <c r="KKS52"/>
      <c r="KKT52"/>
      <c r="KKU52"/>
      <c r="KKV52"/>
      <c r="KKW52"/>
      <c r="KKX52"/>
      <c r="KKY52"/>
      <c r="KKZ52"/>
      <c r="KLA52"/>
      <c r="KLB52"/>
      <c r="KLC52"/>
      <c r="KLD52"/>
      <c r="KLE52"/>
      <c r="KLF52"/>
      <c r="KLG52"/>
      <c r="KLH52"/>
      <c r="KLI52"/>
      <c r="KLJ52"/>
      <c r="KLK52"/>
      <c r="KLL52"/>
      <c r="KLM52"/>
      <c r="KLN52"/>
      <c r="KLO52"/>
      <c r="KLP52"/>
      <c r="KLQ52"/>
      <c r="KLR52"/>
      <c r="KLS52"/>
      <c r="KLT52"/>
      <c r="KLU52"/>
      <c r="KLV52"/>
      <c r="KLW52"/>
      <c r="KLX52"/>
      <c r="KLY52"/>
      <c r="KLZ52"/>
      <c r="KMA52"/>
      <c r="KMB52"/>
      <c r="KMC52"/>
      <c r="KMD52"/>
      <c r="KME52"/>
      <c r="KMF52"/>
      <c r="KMG52"/>
      <c r="KMH52"/>
      <c r="KMI52"/>
      <c r="KMJ52"/>
      <c r="KMK52"/>
      <c r="KML52"/>
      <c r="KMM52"/>
      <c r="KMN52"/>
      <c r="KMO52"/>
      <c r="KMP52"/>
      <c r="KMQ52"/>
      <c r="KMR52"/>
      <c r="KMS52"/>
      <c r="KMT52"/>
      <c r="KMU52"/>
      <c r="KMV52"/>
      <c r="KMW52"/>
      <c r="KMX52"/>
      <c r="KMY52"/>
      <c r="KMZ52"/>
      <c r="KNA52"/>
      <c r="KNB52"/>
      <c r="KNC52"/>
      <c r="KND52"/>
      <c r="KNE52"/>
      <c r="KNF52"/>
      <c r="KNG52"/>
      <c r="KNH52"/>
      <c r="KNI52"/>
      <c r="KNJ52"/>
      <c r="KNK52"/>
      <c r="KNL52"/>
      <c r="KNM52"/>
      <c r="KNN52"/>
      <c r="KNO52"/>
      <c r="KNP52"/>
      <c r="KNQ52"/>
      <c r="KNR52"/>
      <c r="KNS52"/>
      <c r="KNT52"/>
      <c r="KNU52"/>
      <c r="KNV52"/>
      <c r="KNW52"/>
      <c r="KNX52"/>
      <c r="KNY52"/>
      <c r="KNZ52"/>
      <c r="KOA52"/>
      <c r="KOB52"/>
      <c r="KOC52"/>
      <c r="KOD52"/>
      <c r="KOE52"/>
      <c r="KOF52"/>
      <c r="KOG52"/>
      <c r="KOH52"/>
      <c r="KOI52"/>
      <c r="KOJ52"/>
      <c r="KOK52"/>
      <c r="KOL52"/>
      <c r="KOM52"/>
      <c r="KON52"/>
      <c r="KOO52"/>
      <c r="KOP52"/>
      <c r="KOQ52"/>
      <c r="KOR52"/>
      <c r="KOS52"/>
      <c r="KOT52"/>
      <c r="KOU52"/>
      <c r="KOV52"/>
      <c r="KOW52"/>
      <c r="KOX52"/>
      <c r="KOY52"/>
      <c r="KOZ52"/>
      <c r="KPA52"/>
      <c r="KPB52"/>
      <c r="KPC52"/>
      <c r="KPD52"/>
      <c r="KPE52"/>
      <c r="KPF52"/>
      <c r="KPG52"/>
      <c r="KPH52"/>
      <c r="KPI52"/>
      <c r="KPJ52"/>
      <c r="KPK52"/>
      <c r="KPL52"/>
      <c r="KPM52"/>
      <c r="KPN52"/>
      <c r="KPO52"/>
      <c r="KPP52"/>
      <c r="KPQ52"/>
      <c r="KPR52"/>
      <c r="KPS52"/>
      <c r="KPT52"/>
      <c r="KPU52"/>
      <c r="KPV52"/>
      <c r="KPW52"/>
      <c r="KPX52"/>
      <c r="KPY52"/>
      <c r="KPZ52"/>
      <c r="KQA52"/>
      <c r="KQB52"/>
      <c r="KQC52"/>
      <c r="KQD52"/>
      <c r="KQE52"/>
      <c r="KQF52"/>
      <c r="KQG52"/>
      <c r="KQH52"/>
      <c r="KQI52"/>
      <c r="KQJ52"/>
      <c r="KQK52"/>
      <c r="KQL52"/>
      <c r="KQM52"/>
      <c r="KQN52"/>
      <c r="KQO52"/>
      <c r="KQP52"/>
      <c r="KQQ52"/>
      <c r="KQR52"/>
      <c r="KQS52"/>
      <c r="KQT52"/>
      <c r="KQU52"/>
      <c r="KQV52"/>
      <c r="KQW52"/>
      <c r="KQX52"/>
      <c r="KQY52"/>
      <c r="KQZ52"/>
      <c r="KRA52"/>
      <c r="KRB52"/>
      <c r="KRC52"/>
      <c r="KRD52"/>
      <c r="KRE52"/>
      <c r="KRF52"/>
      <c r="KRG52"/>
      <c r="KRH52"/>
      <c r="KRI52"/>
      <c r="KRJ52"/>
      <c r="KRK52"/>
      <c r="KRL52"/>
      <c r="KRM52"/>
      <c r="KRN52"/>
      <c r="KRO52"/>
      <c r="KRP52"/>
      <c r="KRQ52"/>
      <c r="KRR52"/>
      <c r="KRS52"/>
      <c r="KRT52"/>
      <c r="KRU52"/>
      <c r="KRV52"/>
      <c r="KRW52"/>
      <c r="KRX52"/>
      <c r="KRY52"/>
      <c r="KRZ52"/>
      <c r="KSA52"/>
      <c r="KSB52"/>
      <c r="KSC52"/>
      <c r="KSD52"/>
      <c r="KSE52"/>
      <c r="KSF52"/>
      <c r="KSG52"/>
      <c r="KSH52"/>
      <c r="KSI52"/>
      <c r="KSJ52"/>
      <c r="KSK52"/>
      <c r="KSL52"/>
      <c r="KSM52"/>
      <c r="KSN52"/>
      <c r="KSO52"/>
      <c r="KSP52"/>
      <c r="KSQ52"/>
      <c r="KSR52"/>
      <c r="KSS52"/>
      <c r="KST52"/>
      <c r="KSU52"/>
      <c r="KSV52"/>
      <c r="KSW52"/>
      <c r="KSX52"/>
      <c r="KSY52"/>
      <c r="KSZ52"/>
      <c r="KTA52"/>
      <c r="KTB52"/>
      <c r="KTC52"/>
      <c r="KTD52"/>
      <c r="KTE52"/>
      <c r="KTF52"/>
      <c r="KTG52"/>
      <c r="KTH52"/>
      <c r="KTI52"/>
      <c r="KTJ52"/>
      <c r="KTK52"/>
      <c r="KTL52"/>
      <c r="KTM52"/>
      <c r="KTN52"/>
      <c r="KTO52"/>
      <c r="KTP52"/>
      <c r="KTQ52"/>
      <c r="KTR52"/>
      <c r="KTS52"/>
      <c r="KTT52"/>
      <c r="KTU52"/>
      <c r="KTV52"/>
      <c r="KTW52"/>
      <c r="KTX52"/>
      <c r="KTY52"/>
      <c r="KTZ52"/>
      <c r="KUA52"/>
      <c r="KUB52"/>
      <c r="KUC52"/>
      <c r="KUD52"/>
      <c r="KUE52"/>
      <c r="KUF52"/>
      <c r="KUG52"/>
      <c r="KUH52"/>
      <c r="KUI52"/>
      <c r="KUJ52"/>
      <c r="KUK52"/>
      <c r="KUL52"/>
      <c r="KUM52"/>
      <c r="KUN52"/>
      <c r="KUO52"/>
      <c r="KUP52"/>
      <c r="KUQ52"/>
      <c r="KUR52"/>
      <c r="KUS52"/>
      <c r="KUT52"/>
      <c r="KUU52"/>
      <c r="KUV52"/>
      <c r="KUW52"/>
      <c r="KUX52"/>
      <c r="KUY52"/>
      <c r="KUZ52"/>
      <c r="KVA52"/>
      <c r="KVB52"/>
      <c r="KVC52"/>
      <c r="KVD52"/>
      <c r="KVE52"/>
      <c r="KVF52"/>
      <c r="KVG52"/>
      <c r="KVH52"/>
      <c r="KVI52"/>
      <c r="KVJ52"/>
      <c r="KVK52"/>
      <c r="KVL52"/>
      <c r="KVM52"/>
      <c r="KVN52"/>
      <c r="KVO52"/>
      <c r="KVP52"/>
      <c r="KVQ52"/>
      <c r="KVR52"/>
      <c r="KVS52"/>
      <c r="KVT52"/>
      <c r="KVU52"/>
      <c r="KVV52"/>
      <c r="KVW52"/>
      <c r="KVX52"/>
      <c r="KVY52"/>
      <c r="KVZ52"/>
      <c r="KWA52"/>
      <c r="KWB52"/>
      <c r="KWC52"/>
      <c r="KWD52"/>
      <c r="KWE52"/>
      <c r="KWF52"/>
      <c r="KWG52"/>
      <c r="KWH52"/>
      <c r="KWI52"/>
      <c r="KWJ52"/>
      <c r="KWK52"/>
      <c r="KWL52"/>
      <c r="KWM52"/>
      <c r="KWN52"/>
      <c r="KWO52"/>
      <c r="KWP52"/>
      <c r="KWQ52"/>
      <c r="KWR52"/>
      <c r="KWS52"/>
      <c r="KWT52"/>
      <c r="KWU52"/>
      <c r="KWV52"/>
      <c r="KWW52"/>
      <c r="KWX52"/>
      <c r="KWY52"/>
      <c r="KWZ52"/>
      <c r="KXA52"/>
      <c r="KXB52"/>
      <c r="KXC52"/>
      <c r="KXD52"/>
      <c r="KXE52"/>
      <c r="KXF52"/>
      <c r="KXG52"/>
      <c r="KXH52"/>
      <c r="KXI52"/>
      <c r="KXJ52"/>
      <c r="KXK52"/>
      <c r="KXL52"/>
      <c r="KXM52"/>
      <c r="KXN52"/>
      <c r="KXO52"/>
      <c r="KXP52"/>
      <c r="KXQ52"/>
      <c r="KXR52"/>
      <c r="KXS52"/>
      <c r="KXT52"/>
      <c r="KXU52"/>
      <c r="KXV52"/>
      <c r="KXW52"/>
      <c r="KXX52"/>
      <c r="KXY52"/>
      <c r="KXZ52"/>
      <c r="KYA52"/>
      <c r="KYB52"/>
      <c r="KYC52"/>
      <c r="KYD52"/>
      <c r="KYE52"/>
      <c r="KYF52"/>
      <c r="KYG52"/>
      <c r="KYH52"/>
      <c r="KYI52"/>
      <c r="KYJ52"/>
      <c r="KYK52"/>
      <c r="KYL52"/>
      <c r="KYM52"/>
      <c r="KYN52"/>
      <c r="KYO52"/>
      <c r="KYP52"/>
      <c r="KYQ52"/>
      <c r="KYR52"/>
      <c r="KYS52"/>
      <c r="KYT52"/>
      <c r="KYU52"/>
      <c r="KYV52"/>
      <c r="KYW52"/>
      <c r="KYX52"/>
      <c r="KYY52"/>
      <c r="KYZ52"/>
      <c r="KZA52"/>
      <c r="KZB52"/>
      <c r="KZC52"/>
      <c r="KZD52"/>
      <c r="KZE52"/>
      <c r="KZF52"/>
      <c r="KZG52"/>
      <c r="KZH52"/>
      <c r="KZI52"/>
      <c r="KZJ52"/>
      <c r="KZK52"/>
      <c r="KZL52"/>
      <c r="KZM52"/>
      <c r="KZN52"/>
      <c r="KZO52"/>
      <c r="KZP52"/>
      <c r="KZQ52"/>
      <c r="KZR52"/>
      <c r="KZS52"/>
      <c r="KZT52"/>
      <c r="KZU52"/>
      <c r="KZV52"/>
      <c r="KZW52"/>
      <c r="KZX52"/>
      <c r="KZY52"/>
      <c r="KZZ52"/>
      <c r="LAA52"/>
      <c r="LAB52"/>
      <c r="LAC52"/>
      <c r="LAD52"/>
      <c r="LAE52"/>
      <c r="LAF52"/>
      <c r="LAG52"/>
      <c r="LAH52"/>
      <c r="LAI52"/>
      <c r="LAJ52"/>
      <c r="LAK52"/>
      <c r="LAL52"/>
      <c r="LAM52"/>
      <c r="LAN52"/>
      <c r="LAO52"/>
      <c r="LAP52"/>
      <c r="LAQ52"/>
      <c r="LAR52"/>
      <c r="LAS52"/>
      <c r="LAT52"/>
      <c r="LAU52"/>
      <c r="LAV52"/>
      <c r="LAW52"/>
      <c r="LAX52"/>
      <c r="LAY52"/>
      <c r="LAZ52"/>
      <c r="LBA52"/>
      <c r="LBB52"/>
      <c r="LBC52"/>
      <c r="LBD52"/>
      <c r="LBE52"/>
      <c r="LBF52"/>
      <c r="LBG52"/>
      <c r="LBH52"/>
      <c r="LBI52"/>
      <c r="LBJ52"/>
      <c r="LBK52"/>
      <c r="LBL52"/>
      <c r="LBM52"/>
      <c r="LBN52"/>
      <c r="LBO52"/>
      <c r="LBP52"/>
      <c r="LBQ52"/>
      <c r="LBR52"/>
      <c r="LBS52"/>
      <c r="LBT52"/>
      <c r="LBU52"/>
      <c r="LBV52"/>
      <c r="LBW52"/>
      <c r="LBX52"/>
      <c r="LBY52"/>
      <c r="LBZ52"/>
      <c r="LCA52"/>
      <c r="LCB52"/>
      <c r="LCC52"/>
      <c r="LCD52"/>
      <c r="LCE52"/>
      <c r="LCF52"/>
      <c r="LCG52"/>
      <c r="LCH52"/>
      <c r="LCI52"/>
      <c r="LCJ52"/>
      <c r="LCK52"/>
      <c r="LCL52"/>
      <c r="LCM52"/>
      <c r="LCN52"/>
      <c r="LCO52"/>
      <c r="LCP52"/>
      <c r="LCQ52"/>
      <c r="LCR52"/>
      <c r="LCS52"/>
      <c r="LCT52"/>
      <c r="LCU52"/>
      <c r="LCV52"/>
      <c r="LCW52"/>
      <c r="LCX52"/>
      <c r="LCY52"/>
      <c r="LCZ52"/>
      <c r="LDA52"/>
      <c r="LDB52"/>
      <c r="LDC52"/>
      <c r="LDD52"/>
      <c r="LDE52"/>
      <c r="LDF52"/>
      <c r="LDG52"/>
      <c r="LDH52"/>
      <c r="LDI52"/>
      <c r="LDJ52"/>
      <c r="LDK52"/>
      <c r="LDL52"/>
      <c r="LDM52"/>
      <c r="LDN52"/>
      <c r="LDO52"/>
      <c r="LDP52"/>
      <c r="LDQ52"/>
      <c r="LDR52"/>
      <c r="LDS52"/>
      <c r="LDT52"/>
      <c r="LDU52"/>
      <c r="LDV52"/>
      <c r="LDW52"/>
      <c r="LDX52"/>
      <c r="LDY52"/>
      <c r="LDZ52"/>
      <c r="LEA52"/>
      <c r="LEB52"/>
      <c r="LEC52"/>
      <c r="LED52"/>
      <c r="LEE52"/>
      <c r="LEF52"/>
      <c r="LEG52"/>
      <c r="LEH52"/>
      <c r="LEI52"/>
      <c r="LEJ52"/>
      <c r="LEK52"/>
      <c r="LEL52"/>
      <c r="LEM52"/>
      <c r="LEN52"/>
      <c r="LEO52"/>
      <c r="LEP52"/>
      <c r="LEQ52"/>
      <c r="LER52"/>
      <c r="LES52"/>
      <c r="LET52"/>
      <c r="LEU52"/>
      <c r="LEV52"/>
      <c r="LEW52"/>
      <c r="LEX52"/>
      <c r="LEY52"/>
      <c r="LEZ52"/>
      <c r="LFA52"/>
      <c r="LFB52"/>
      <c r="LFC52"/>
      <c r="LFD52"/>
      <c r="LFE52"/>
      <c r="LFF52"/>
      <c r="LFG52"/>
      <c r="LFH52"/>
      <c r="LFI52"/>
      <c r="LFJ52"/>
      <c r="LFK52"/>
      <c r="LFL52"/>
      <c r="LFM52"/>
      <c r="LFN52"/>
      <c r="LFO52"/>
      <c r="LFP52"/>
      <c r="LFQ52"/>
      <c r="LFR52"/>
      <c r="LFS52"/>
      <c r="LFT52"/>
      <c r="LFU52"/>
      <c r="LFV52"/>
      <c r="LFW52"/>
      <c r="LFX52"/>
      <c r="LFY52"/>
      <c r="LFZ52"/>
      <c r="LGA52"/>
      <c r="LGB52"/>
      <c r="LGC52"/>
      <c r="LGD52"/>
      <c r="LGE52"/>
      <c r="LGF52"/>
      <c r="LGG52"/>
      <c r="LGH52"/>
      <c r="LGI52"/>
      <c r="LGJ52"/>
      <c r="LGK52"/>
      <c r="LGL52"/>
      <c r="LGM52"/>
      <c r="LGN52"/>
      <c r="LGO52"/>
      <c r="LGP52"/>
      <c r="LGQ52"/>
      <c r="LGR52"/>
      <c r="LGS52"/>
      <c r="LGT52"/>
      <c r="LGU52"/>
      <c r="LGV52"/>
      <c r="LGW52"/>
      <c r="LGX52"/>
      <c r="LGY52"/>
      <c r="LGZ52"/>
      <c r="LHA52"/>
      <c r="LHB52"/>
      <c r="LHC52"/>
      <c r="LHD52"/>
      <c r="LHE52"/>
      <c r="LHF52"/>
      <c r="LHG52"/>
      <c r="LHH52"/>
      <c r="LHI52"/>
      <c r="LHJ52"/>
      <c r="LHK52"/>
      <c r="LHL52"/>
      <c r="LHM52"/>
      <c r="LHN52"/>
      <c r="LHO52"/>
      <c r="LHP52"/>
      <c r="LHQ52"/>
      <c r="LHR52"/>
      <c r="LHS52"/>
      <c r="LHT52"/>
      <c r="LHU52"/>
      <c r="LHV52"/>
      <c r="LHW52"/>
      <c r="LHX52"/>
      <c r="LHY52"/>
      <c r="LHZ52"/>
      <c r="LIA52"/>
      <c r="LIB52"/>
      <c r="LIC52"/>
      <c r="LID52"/>
      <c r="LIE52"/>
      <c r="LIF52"/>
      <c r="LIG52"/>
      <c r="LIH52"/>
      <c r="LII52"/>
      <c r="LIJ52"/>
      <c r="LIK52"/>
      <c r="LIL52"/>
      <c r="LIM52"/>
      <c r="LIN52"/>
      <c r="LIO52"/>
      <c r="LIP52"/>
      <c r="LIQ52"/>
      <c r="LIR52"/>
      <c r="LIS52"/>
      <c r="LIT52"/>
      <c r="LIU52"/>
      <c r="LIV52"/>
      <c r="LIW52"/>
      <c r="LIX52"/>
      <c r="LIY52"/>
      <c r="LIZ52"/>
      <c r="LJA52"/>
      <c r="LJB52"/>
      <c r="LJC52"/>
      <c r="LJD52"/>
      <c r="LJE52"/>
      <c r="LJF52"/>
      <c r="LJG52"/>
      <c r="LJH52"/>
      <c r="LJI52"/>
      <c r="LJJ52"/>
      <c r="LJK52"/>
      <c r="LJL52"/>
      <c r="LJM52"/>
      <c r="LJN52"/>
      <c r="LJO52"/>
      <c r="LJP52"/>
      <c r="LJQ52"/>
      <c r="LJR52"/>
      <c r="LJS52"/>
      <c r="LJT52"/>
      <c r="LJU52"/>
      <c r="LJV52"/>
      <c r="LJW52"/>
      <c r="LJX52"/>
      <c r="LJY52"/>
      <c r="LJZ52"/>
      <c r="LKA52"/>
      <c r="LKB52"/>
      <c r="LKC52"/>
      <c r="LKD52"/>
      <c r="LKE52"/>
      <c r="LKF52"/>
      <c r="LKG52"/>
      <c r="LKH52"/>
      <c r="LKI52"/>
      <c r="LKJ52"/>
      <c r="LKK52"/>
      <c r="LKL52"/>
      <c r="LKM52"/>
      <c r="LKN52"/>
      <c r="LKO52"/>
      <c r="LKP52"/>
      <c r="LKQ52"/>
      <c r="LKR52"/>
      <c r="LKS52"/>
      <c r="LKT52"/>
      <c r="LKU52"/>
      <c r="LKV52"/>
      <c r="LKW52"/>
      <c r="LKX52"/>
      <c r="LKY52"/>
      <c r="LKZ52"/>
      <c r="LLA52"/>
      <c r="LLB52"/>
      <c r="LLC52"/>
      <c r="LLD52"/>
      <c r="LLE52"/>
      <c r="LLF52"/>
      <c r="LLG52"/>
      <c r="LLH52"/>
      <c r="LLI52"/>
      <c r="LLJ52"/>
      <c r="LLK52"/>
      <c r="LLL52"/>
      <c r="LLM52"/>
      <c r="LLN52"/>
      <c r="LLO52"/>
      <c r="LLP52"/>
      <c r="LLQ52"/>
      <c r="LLR52"/>
      <c r="LLS52"/>
      <c r="LLT52"/>
      <c r="LLU52"/>
      <c r="LLV52"/>
      <c r="LLW52"/>
      <c r="LLX52"/>
      <c r="LLY52"/>
      <c r="LLZ52"/>
      <c r="LMA52"/>
      <c r="LMB52"/>
      <c r="LMC52"/>
      <c r="LMD52"/>
      <c r="LME52"/>
      <c r="LMF52"/>
      <c r="LMG52"/>
      <c r="LMH52"/>
      <c r="LMI52"/>
      <c r="LMJ52"/>
      <c r="LMK52"/>
      <c r="LML52"/>
      <c r="LMM52"/>
      <c r="LMN52"/>
      <c r="LMO52"/>
      <c r="LMP52"/>
      <c r="LMQ52"/>
      <c r="LMR52"/>
      <c r="LMS52"/>
      <c r="LMT52"/>
      <c r="LMU52"/>
      <c r="LMV52"/>
      <c r="LMW52"/>
      <c r="LMX52"/>
      <c r="LMY52"/>
      <c r="LMZ52"/>
      <c r="LNA52"/>
      <c r="LNB52"/>
      <c r="LNC52"/>
      <c r="LND52"/>
      <c r="LNE52"/>
      <c r="LNF52"/>
      <c r="LNG52"/>
      <c r="LNH52"/>
      <c r="LNI52"/>
      <c r="LNJ52"/>
      <c r="LNK52"/>
      <c r="LNL52"/>
      <c r="LNM52"/>
      <c r="LNN52"/>
      <c r="LNO52"/>
      <c r="LNP52"/>
      <c r="LNQ52"/>
      <c r="LNR52"/>
      <c r="LNS52"/>
      <c r="LNT52"/>
      <c r="LNU52"/>
      <c r="LNV52"/>
      <c r="LNW52"/>
      <c r="LNX52"/>
      <c r="LNY52"/>
      <c r="LNZ52"/>
      <c r="LOA52"/>
      <c r="LOB52"/>
      <c r="LOC52"/>
      <c r="LOD52"/>
      <c r="LOE52"/>
      <c r="LOF52"/>
      <c r="LOG52"/>
      <c r="LOH52"/>
      <c r="LOI52"/>
      <c r="LOJ52"/>
      <c r="LOK52"/>
      <c r="LOL52"/>
      <c r="LOM52"/>
      <c r="LON52"/>
      <c r="LOO52"/>
      <c r="LOP52"/>
      <c r="LOQ52"/>
      <c r="LOR52"/>
      <c r="LOS52"/>
      <c r="LOT52"/>
      <c r="LOU52"/>
      <c r="LOV52"/>
      <c r="LOW52"/>
      <c r="LOX52"/>
      <c r="LOY52"/>
      <c r="LOZ52"/>
      <c r="LPA52"/>
      <c r="LPB52"/>
      <c r="LPC52"/>
      <c r="LPD52"/>
      <c r="LPE52"/>
      <c r="LPF52"/>
      <c r="LPG52"/>
      <c r="LPH52"/>
      <c r="LPI52"/>
      <c r="LPJ52"/>
      <c r="LPK52"/>
      <c r="LPL52"/>
      <c r="LPM52"/>
      <c r="LPN52"/>
      <c r="LPO52"/>
      <c r="LPP52"/>
      <c r="LPQ52"/>
      <c r="LPR52"/>
      <c r="LPS52"/>
      <c r="LPT52"/>
      <c r="LPU52"/>
      <c r="LPV52"/>
      <c r="LPW52"/>
      <c r="LPX52"/>
      <c r="LPY52"/>
      <c r="LPZ52"/>
      <c r="LQA52"/>
      <c r="LQB52"/>
      <c r="LQC52"/>
      <c r="LQD52"/>
      <c r="LQE52"/>
      <c r="LQF52"/>
      <c r="LQG52"/>
      <c r="LQH52"/>
      <c r="LQI52"/>
      <c r="LQJ52"/>
      <c r="LQK52"/>
      <c r="LQL52"/>
      <c r="LQM52"/>
      <c r="LQN52"/>
      <c r="LQO52"/>
      <c r="LQP52"/>
      <c r="LQQ52"/>
      <c r="LQR52"/>
      <c r="LQS52"/>
      <c r="LQT52"/>
      <c r="LQU52"/>
      <c r="LQV52"/>
      <c r="LQW52"/>
      <c r="LQX52"/>
      <c r="LQY52"/>
      <c r="LQZ52"/>
      <c r="LRA52"/>
      <c r="LRB52"/>
      <c r="LRC52"/>
      <c r="LRD52"/>
      <c r="LRE52"/>
      <c r="LRF52"/>
      <c r="LRG52"/>
      <c r="LRH52"/>
      <c r="LRI52"/>
      <c r="LRJ52"/>
      <c r="LRK52"/>
      <c r="LRL52"/>
      <c r="LRM52"/>
      <c r="LRN52"/>
      <c r="LRO52"/>
      <c r="LRP52"/>
      <c r="LRQ52"/>
      <c r="LRR52"/>
      <c r="LRS52"/>
      <c r="LRT52"/>
      <c r="LRU52"/>
      <c r="LRV52"/>
      <c r="LRW52"/>
      <c r="LRX52"/>
      <c r="LRY52"/>
      <c r="LRZ52"/>
      <c r="LSA52"/>
      <c r="LSB52"/>
      <c r="LSC52"/>
      <c r="LSD52"/>
      <c r="LSE52"/>
      <c r="LSF52"/>
      <c r="LSG52"/>
      <c r="LSH52"/>
      <c r="LSI52"/>
      <c r="LSJ52"/>
      <c r="LSK52"/>
      <c r="LSL52"/>
      <c r="LSM52"/>
      <c r="LSN52"/>
      <c r="LSO52"/>
      <c r="LSP52"/>
      <c r="LSQ52"/>
      <c r="LSR52"/>
      <c r="LSS52"/>
      <c r="LST52"/>
      <c r="LSU52"/>
      <c r="LSV52"/>
      <c r="LSW52"/>
      <c r="LSX52"/>
      <c r="LSY52"/>
      <c r="LSZ52"/>
      <c r="LTA52"/>
      <c r="LTB52"/>
      <c r="LTC52"/>
      <c r="LTD52"/>
      <c r="LTE52"/>
      <c r="LTF52"/>
      <c r="LTG52"/>
      <c r="LTH52"/>
      <c r="LTI52"/>
      <c r="LTJ52"/>
      <c r="LTK52"/>
      <c r="LTL52"/>
      <c r="LTM52"/>
      <c r="LTN52"/>
      <c r="LTO52"/>
      <c r="LTP52"/>
      <c r="LTQ52"/>
      <c r="LTR52"/>
      <c r="LTS52"/>
      <c r="LTT52"/>
      <c r="LTU52"/>
      <c r="LTV52"/>
      <c r="LTW52"/>
      <c r="LTX52"/>
      <c r="LTY52"/>
      <c r="LTZ52"/>
      <c r="LUA52"/>
      <c r="LUB52"/>
      <c r="LUC52"/>
      <c r="LUD52"/>
      <c r="LUE52"/>
      <c r="LUF52"/>
      <c r="LUG52"/>
      <c r="LUH52"/>
      <c r="LUI52"/>
      <c r="LUJ52"/>
      <c r="LUK52"/>
      <c r="LUL52"/>
      <c r="LUM52"/>
      <c r="LUN52"/>
      <c r="LUO52"/>
      <c r="LUP52"/>
      <c r="LUQ52"/>
      <c r="LUR52"/>
      <c r="LUS52"/>
      <c r="LUT52"/>
      <c r="LUU52"/>
      <c r="LUV52"/>
      <c r="LUW52"/>
      <c r="LUX52"/>
      <c r="LUY52"/>
      <c r="LUZ52"/>
      <c r="LVA52"/>
      <c r="LVB52"/>
      <c r="LVC52"/>
      <c r="LVD52"/>
      <c r="LVE52"/>
      <c r="LVF52"/>
      <c r="LVG52"/>
      <c r="LVH52"/>
      <c r="LVI52"/>
      <c r="LVJ52"/>
      <c r="LVK52"/>
      <c r="LVL52"/>
      <c r="LVM52"/>
      <c r="LVN52"/>
      <c r="LVO52"/>
      <c r="LVP52"/>
      <c r="LVQ52"/>
      <c r="LVR52"/>
      <c r="LVS52"/>
      <c r="LVT52"/>
      <c r="LVU52"/>
      <c r="LVV52"/>
      <c r="LVW52"/>
      <c r="LVX52"/>
      <c r="LVY52"/>
      <c r="LVZ52"/>
      <c r="LWA52"/>
      <c r="LWB52"/>
      <c r="LWC52"/>
      <c r="LWD52"/>
      <c r="LWE52"/>
      <c r="LWF52"/>
      <c r="LWG52"/>
      <c r="LWH52"/>
      <c r="LWI52"/>
      <c r="LWJ52"/>
      <c r="LWK52"/>
      <c r="LWL52"/>
      <c r="LWM52"/>
      <c r="LWN52"/>
      <c r="LWO52"/>
      <c r="LWP52"/>
      <c r="LWQ52"/>
      <c r="LWR52"/>
      <c r="LWS52"/>
      <c r="LWT52"/>
      <c r="LWU52"/>
      <c r="LWV52"/>
      <c r="LWW52"/>
      <c r="LWX52"/>
      <c r="LWY52"/>
      <c r="LWZ52"/>
      <c r="LXA52"/>
      <c r="LXB52"/>
      <c r="LXC52"/>
      <c r="LXD52"/>
      <c r="LXE52"/>
      <c r="LXF52"/>
      <c r="LXG52"/>
      <c r="LXH52"/>
      <c r="LXI52"/>
      <c r="LXJ52"/>
      <c r="LXK52"/>
      <c r="LXL52"/>
      <c r="LXM52"/>
      <c r="LXN52"/>
      <c r="LXO52"/>
      <c r="LXP52"/>
      <c r="LXQ52"/>
      <c r="LXR52"/>
      <c r="LXS52"/>
      <c r="LXT52"/>
      <c r="LXU52"/>
      <c r="LXV52"/>
      <c r="LXW52"/>
      <c r="LXX52"/>
      <c r="LXY52"/>
      <c r="LXZ52"/>
      <c r="LYA52"/>
      <c r="LYB52"/>
      <c r="LYC52"/>
      <c r="LYD52"/>
      <c r="LYE52"/>
      <c r="LYF52"/>
      <c r="LYG52"/>
      <c r="LYH52"/>
      <c r="LYI52"/>
      <c r="LYJ52"/>
      <c r="LYK52"/>
      <c r="LYL52"/>
      <c r="LYM52"/>
      <c r="LYN52"/>
      <c r="LYO52"/>
      <c r="LYP52"/>
      <c r="LYQ52"/>
      <c r="LYR52"/>
      <c r="LYS52"/>
      <c r="LYT52"/>
      <c r="LYU52"/>
      <c r="LYV52"/>
      <c r="LYW52"/>
      <c r="LYX52"/>
      <c r="LYY52"/>
      <c r="LYZ52"/>
      <c r="LZA52"/>
      <c r="LZB52"/>
      <c r="LZC52"/>
      <c r="LZD52"/>
      <c r="LZE52"/>
      <c r="LZF52"/>
      <c r="LZG52"/>
      <c r="LZH52"/>
      <c r="LZI52"/>
      <c r="LZJ52"/>
      <c r="LZK52"/>
      <c r="LZL52"/>
      <c r="LZM52"/>
      <c r="LZN52"/>
      <c r="LZO52"/>
      <c r="LZP52"/>
      <c r="LZQ52"/>
      <c r="LZR52"/>
      <c r="LZS52"/>
      <c r="LZT52"/>
      <c r="LZU52"/>
      <c r="LZV52"/>
      <c r="LZW52"/>
      <c r="LZX52"/>
      <c r="LZY52"/>
      <c r="LZZ52"/>
      <c r="MAA52"/>
      <c r="MAB52"/>
      <c r="MAC52"/>
      <c r="MAD52"/>
      <c r="MAE52"/>
      <c r="MAF52"/>
      <c r="MAG52"/>
      <c r="MAH52"/>
      <c r="MAI52"/>
      <c r="MAJ52"/>
      <c r="MAK52"/>
      <c r="MAL52"/>
      <c r="MAM52"/>
      <c r="MAN52"/>
      <c r="MAO52"/>
      <c r="MAP52"/>
      <c r="MAQ52"/>
      <c r="MAR52"/>
      <c r="MAS52"/>
      <c r="MAT52"/>
      <c r="MAU52"/>
      <c r="MAV52"/>
      <c r="MAW52"/>
      <c r="MAX52"/>
      <c r="MAY52"/>
      <c r="MAZ52"/>
      <c r="MBA52"/>
      <c r="MBB52"/>
      <c r="MBC52"/>
      <c r="MBD52"/>
      <c r="MBE52"/>
      <c r="MBF52"/>
      <c r="MBG52"/>
      <c r="MBH52"/>
      <c r="MBI52"/>
      <c r="MBJ52"/>
      <c r="MBK52"/>
      <c r="MBL52"/>
      <c r="MBM52"/>
      <c r="MBN52"/>
      <c r="MBO52"/>
      <c r="MBP52"/>
      <c r="MBQ52"/>
      <c r="MBR52"/>
      <c r="MBS52"/>
      <c r="MBT52"/>
      <c r="MBU52"/>
      <c r="MBV52"/>
      <c r="MBW52"/>
      <c r="MBX52"/>
      <c r="MBY52"/>
      <c r="MBZ52"/>
      <c r="MCA52"/>
      <c r="MCB52"/>
      <c r="MCC52"/>
      <c r="MCD52"/>
      <c r="MCE52"/>
      <c r="MCF52"/>
      <c r="MCG52"/>
      <c r="MCH52"/>
      <c r="MCI52"/>
      <c r="MCJ52"/>
      <c r="MCK52"/>
      <c r="MCL52"/>
      <c r="MCM52"/>
      <c r="MCN52"/>
      <c r="MCO52"/>
      <c r="MCP52"/>
      <c r="MCQ52"/>
      <c r="MCR52"/>
      <c r="MCS52"/>
      <c r="MCT52"/>
      <c r="MCU52"/>
      <c r="MCV52"/>
      <c r="MCW52"/>
      <c r="MCX52"/>
      <c r="MCY52"/>
      <c r="MCZ52"/>
      <c r="MDA52"/>
      <c r="MDB52"/>
      <c r="MDC52"/>
      <c r="MDD52"/>
      <c r="MDE52"/>
      <c r="MDF52"/>
      <c r="MDG52"/>
      <c r="MDH52"/>
      <c r="MDI52"/>
      <c r="MDJ52"/>
      <c r="MDK52"/>
      <c r="MDL52"/>
      <c r="MDM52"/>
      <c r="MDN52"/>
      <c r="MDO52"/>
      <c r="MDP52"/>
      <c r="MDQ52"/>
      <c r="MDR52"/>
      <c r="MDS52"/>
      <c r="MDT52"/>
      <c r="MDU52"/>
      <c r="MDV52"/>
      <c r="MDW52"/>
      <c r="MDX52"/>
      <c r="MDY52"/>
      <c r="MDZ52"/>
      <c r="MEA52"/>
      <c r="MEB52"/>
      <c r="MEC52"/>
      <c r="MED52"/>
      <c r="MEE52"/>
      <c r="MEF52"/>
      <c r="MEG52"/>
      <c r="MEH52"/>
      <c r="MEI52"/>
      <c r="MEJ52"/>
      <c r="MEK52"/>
      <c r="MEL52"/>
      <c r="MEM52"/>
      <c r="MEN52"/>
      <c r="MEO52"/>
      <c r="MEP52"/>
      <c r="MEQ52"/>
      <c r="MER52"/>
      <c r="MES52"/>
      <c r="MET52"/>
      <c r="MEU52"/>
      <c r="MEV52"/>
      <c r="MEW52"/>
      <c r="MEX52"/>
      <c r="MEY52"/>
      <c r="MEZ52"/>
      <c r="MFA52"/>
      <c r="MFB52"/>
      <c r="MFC52"/>
      <c r="MFD52"/>
      <c r="MFE52"/>
      <c r="MFF52"/>
      <c r="MFG52"/>
      <c r="MFH52"/>
      <c r="MFI52"/>
      <c r="MFJ52"/>
      <c r="MFK52"/>
      <c r="MFL52"/>
      <c r="MFM52"/>
      <c r="MFN52"/>
      <c r="MFO52"/>
      <c r="MFP52"/>
      <c r="MFQ52"/>
      <c r="MFR52"/>
      <c r="MFS52"/>
      <c r="MFT52"/>
      <c r="MFU52"/>
      <c r="MFV52"/>
      <c r="MFW52"/>
      <c r="MFX52"/>
      <c r="MFY52"/>
      <c r="MFZ52"/>
      <c r="MGA52"/>
      <c r="MGB52"/>
      <c r="MGC52"/>
      <c r="MGD52"/>
      <c r="MGE52"/>
      <c r="MGF52"/>
      <c r="MGG52"/>
      <c r="MGH52"/>
      <c r="MGI52"/>
      <c r="MGJ52"/>
      <c r="MGK52"/>
      <c r="MGL52"/>
      <c r="MGM52"/>
      <c r="MGN52"/>
      <c r="MGO52"/>
      <c r="MGP52"/>
      <c r="MGQ52"/>
      <c r="MGR52"/>
      <c r="MGS52"/>
      <c r="MGT52"/>
      <c r="MGU52"/>
      <c r="MGV52"/>
      <c r="MGW52"/>
      <c r="MGX52"/>
      <c r="MGY52"/>
      <c r="MGZ52"/>
      <c r="MHA52"/>
      <c r="MHB52"/>
      <c r="MHC52"/>
      <c r="MHD52"/>
      <c r="MHE52"/>
      <c r="MHF52"/>
      <c r="MHG52"/>
      <c r="MHH52"/>
      <c r="MHI52"/>
      <c r="MHJ52"/>
      <c r="MHK52"/>
      <c r="MHL52"/>
      <c r="MHM52"/>
      <c r="MHN52"/>
      <c r="MHO52"/>
      <c r="MHP52"/>
      <c r="MHQ52"/>
      <c r="MHR52"/>
      <c r="MHS52"/>
      <c r="MHT52"/>
      <c r="MHU52"/>
      <c r="MHV52"/>
      <c r="MHW52"/>
      <c r="MHX52"/>
      <c r="MHY52"/>
      <c r="MHZ52"/>
      <c r="MIA52"/>
      <c r="MIB52"/>
      <c r="MIC52"/>
      <c r="MID52"/>
      <c r="MIE52"/>
      <c r="MIF52"/>
      <c r="MIG52"/>
      <c r="MIH52"/>
      <c r="MII52"/>
      <c r="MIJ52"/>
      <c r="MIK52"/>
      <c r="MIL52"/>
      <c r="MIM52"/>
      <c r="MIN52"/>
      <c r="MIO52"/>
      <c r="MIP52"/>
      <c r="MIQ52"/>
      <c r="MIR52"/>
      <c r="MIS52"/>
      <c r="MIT52"/>
      <c r="MIU52"/>
      <c r="MIV52"/>
      <c r="MIW52"/>
      <c r="MIX52"/>
      <c r="MIY52"/>
      <c r="MIZ52"/>
      <c r="MJA52"/>
      <c r="MJB52"/>
      <c r="MJC52"/>
      <c r="MJD52"/>
      <c r="MJE52"/>
      <c r="MJF52"/>
      <c r="MJG52"/>
      <c r="MJH52"/>
      <c r="MJI52"/>
      <c r="MJJ52"/>
      <c r="MJK52"/>
      <c r="MJL52"/>
      <c r="MJM52"/>
      <c r="MJN52"/>
      <c r="MJO52"/>
      <c r="MJP52"/>
      <c r="MJQ52"/>
      <c r="MJR52"/>
      <c r="MJS52"/>
      <c r="MJT52"/>
      <c r="MJU52"/>
      <c r="MJV52"/>
      <c r="MJW52"/>
      <c r="MJX52"/>
      <c r="MJY52"/>
      <c r="MJZ52"/>
      <c r="MKA52"/>
      <c r="MKB52"/>
      <c r="MKC52"/>
      <c r="MKD52"/>
      <c r="MKE52"/>
      <c r="MKF52"/>
      <c r="MKG52"/>
      <c r="MKH52"/>
      <c r="MKI52"/>
      <c r="MKJ52"/>
      <c r="MKK52"/>
      <c r="MKL52"/>
      <c r="MKM52"/>
      <c r="MKN52"/>
      <c r="MKO52"/>
      <c r="MKP52"/>
      <c r="MKQ52"/>
      <c r="MKR52"/>
      <c r="MKS52"/>
      <c r="MKT52"/>
      <c r="MKU52"/>
      <c r="MKV52"/>
      <c r="MKW52"/>
      <c r="MKX52"/>
      <c r="MKY52"/>
      <c r="MKZ52"/>
      <c r="MLA52"/>
      <c r="MLB52"/>
      <c r="MLC52"/>
      <c r="MLD52"/>
      <c r="MLE52"/>
      <c r="MLF52"/>
      <c r="MLG52"/>
      <c r="MLH52"/>
      <c r="MLI52"/>
      <c r="MLJ52"/>
      <c r="MLK52"/>
      <c r="MLL52"/>
      <c r="MLM52"/>
      <c r="MLN52"/>
      <c r="MLO52"/>
      <c r="MLP52"/>
      <c r="MLQ52"/>
      <c r="MLR52"/>
      <c r="MLS52"/>
      <c r="MLT52"/>
      <c r="MLU52"/>
      <c r="MLV52"/>
      <c r="MLW52"/>
      <c r="MLX52"/>
      <c r="MLY52"/>
      <c r="MLZ52"/>
      <c r="MMA52"/>
      <c r="MMB52"/>
      <c r="MMC52"/>
      <c r="MMD52"/>
      <c r="MME52"/>
      <c r="MMF52"/>
      <c r="MMG52"/>
      <c r="MMH52"/>
      <c r="MMI52"/>
      <c r="MMJ52"/>
      <c r="MMK52"/>
      <c r="MML52"/>
      <c r="MMM52"/>
      <c r="MMN52"/>
      <c r="MMO52"/>
      <c r="MMP52"/>
      <c r="MMQ52"/>
      <c r="MMR52"/>
      <c r="MMS52"/>
      <c r="MMT52"/>
      <c r="MMU52"/>
      <c r="MMV52"/>
      <c r="MMW52"/>
      <c r="MMX52"/>
      <c r="MMY52"/>
      <c r="MMZ52"/>
      <c r="MNA52"/>
      <c r="MNB52"/>
      <c r="MNC52"/>
      <c r="MND52"/>
      <c r="MNE52"/>
      <c r="MNF52"/>
      <c r="MNG52"/>
      <c r="MNH52"/>
      <c r="MNI52"/>
      <c r="MNJ52"/>
      <c r="MNK52"/>
      <c r="MNL52"/>
      <c r="MNM52"/>
      <c r="MNN52"/>
      <c r="MNO52"/>
      <c r="MNP52"/>
      <c r="MNQ52"/>
      <c r="MNR52"/>
      <c r="MNS52"/>
      <c r="MNT52"/>
      <c r="MNU52"/>
      <c r="MNV52"/>
      <c r="MNW52"/>
      <c r="MNX52"/>
      <c r="MNY52"/>
      <c r="MNZ52"/>
      <c r="MOA52"/>
      <c r="MOB52"/>
      <c r="MOC52"/>
      <c r="MOD52"/>
      <c r="MOE52"/>
      <c r="MOF52"/>
      <c r="MOG52"/>
      <c r="MOH52"/>
      <c r="MOI52"/>
      <c r="MOJ52"/>
      <c r="MOK52"/>
      <c r="MOL52"/>
      <c r="MOM52"/>
      <c r="MON52"/>
      <c r="MOO52"/>
      <c r="MOP52"/>
      <c r="MOQ52"/>
      <c r="MOR52"/>
      <c r="MOS52"/>
      <c r="MOT52"/>
      <c r="MOU52"/>
      <c r="MOV52"/>
      <c r="MOW52"/>
      <c r="MOX52"/>
      <c r="MOY52"/>
      <c r="MOZ52"/>
      <c r="MPA52"/>
      <c r="MPB52"/>
      <c r="MPC52"/>
      <c r="MPD52"/>
      <c r="MPE52"/>
      <c r="MPF52"/>
      <c r="MPG52"/>
      <c r="MPH52"/>
      <c r="MPI52"/>
      <c r="MPJ52"/>
      <c r="MPK52"/>
      <c r="MPL52"/>
      <c r="MPM52"/>
      <c r="MPN52"/>
      <c r="MPO52"/>
      <c r="MPP52"/>
      <c r="MPQ52"/>
      <c r="MPR52"/>
      <c r="MPS52"/>
      <c r="MPT52"/>
      <c r="MPU52"/>
      <c r="MPV52"/>
      <c r="MPW52"/>
      <c r="MPX52"/>
      <c r="MPY52"/>
      <c r="MPZ52"/>
      <c r="MQA52"/>
      <c r="MQB52"/>
      <c r="MQC52"/>
      <c r="MQD52"/>
      <c r="MQE52"/>
      <c r="MQF52"/>
      <c r="MQG52"/>
      <c r="MQH52"/>
      <c r="MQI52"/>
      <c r="MQJ52"/>
      <c r="MQK52"/>
      <c r="MQL52"/>
      <c r="MQM52"/>
      <c r="MQN52"/>
      <c r="MQO52"/>
      <c r="MQP52"/>
      <c r="MQQ52"/>
      <c r="MQR52"/>
      <c r="MQS52"/>
      <c r="MQT52"/>
      <c r="MQU52"/>
      <c r="MQV52"/>
      <c r="MQW52"/>
      <c r="MQX52"/>
      <c r="MQY52"/>
      <c r="MQZ52"/>
      <c r="MRA52"/>
      <c r="MRB52"/>
      <c r="MRC52"/>
      <c r="MRD52"/>
      <c r="MRE52"/>
      <c r="MRF52"/>
      <c r="MRG52"/>
      <c r="MRH52"/>
      <c r="MRI52"/>
      <c r="MRJ52"/>
      <c r="MRK52"/>
      <c r="MRL52"/>
      <c r="MRM52"/>
      <c r="MRN52"/>
      <c r="MRO52"/>
      <c r="MRP52"/>
      <c r="MRQ52"/>
      <c r="MRR52"/>
      <c r="MRS52"/>
      <c r="MRT52"/>
      <c r="MRU52"/>
      <c r="MRV52"/>
      <c r="MRW52"/>
      <c r="MRX52"/>
      <c r="MRY52"/>
      <c r="MRZ52"/>
      <c r="MSA52"/>
      <c r="MSB52"/>
      <c r="MSC52"/>
      <c r="MSD52"/>
      <c r="MSE52"/>
      <c r="MSF52"/>
      <c r="MSG52"/>
      <c r="MSH52"/>
      <c r="MSI52"/>
      <c r="MSJ52"/>
      <c r="MSK52"/>
      <c r="MSL52"/>
      <c r="MSM52"/>
      <c r="MSN52"/>
      <c r="MSO52"/>
      <c r="MSP52"/>
      <c r="MSQ52"/>
      <c r="MSR52"/>
      <c r="MSS52"/>
      <c r="MST52"/>
      <c r="MSU52"/>
      <c r="MSV52"/>
      <c r="MSW52"/>
      <c r="MSX52"/>
      <c r="MSY52"/>
      <c r="MSZ52"/>
      <c r="MTA52"/>
      <c r="MTB52"/>
      <c r="MTC52"/>
      <c r="MTD52"/>
      <c r="MTE52"/>
      <c r="MTF52"/>
      <c r="MTG52"/>
      <c r="MTH52"/>
      <c r="MTI52"/>
      <c r="MTJ52"/>
      <c r="MTK52"/>
      <c r="MTL52"/>
      <c r="MTM52"/>
      <c r="MTN52"/>
      <c r="MTO52"/>
      <c r="MTP52"/>
      <c r="MTQ52"/>
      <c r="MTR52"/>
      <c r="MTS52"/>
      <c r="MTT52"/>
      <c r="MTU52"/>
      <c r="MTV52"/>
      <c r="MTW52"/>
      <c r="MTX52"/>
      <c r="MTY52"/>
      <c r="MTZ52"/>
      <c r="MUA52"/>
      <c r="MUB52"/>
      <c r="MUC52"/>
      <c r="MUD52"/>
      <c r="MUE52"/>
      <c r="MUF52"/>
      <c r="MUG52"/>
      <c r="MUH52"/>
      <c r="MUI52"/>
      <c r="MUJ52"/>
      <c r="MUK52"/>
      <c r="MUL52"/>
      <c r="MUM52"/>
      <c r="MUN52"/>
      <c r="MUO52"/>
      <c r="MUP52"/>
      <c r="MUQ52"/>
      <c r="MUR52"/>
      <c r="MUS52"/>
      <c r="MUT52"/>
      <c r="MUU52"/>
      <c r="MUV52"/>
      <c r="MUW52"/>
      <c r="MUX52"/>
      <c r="MUY52"/>
      <c r="MUZ52"/>
      <c r="MVA52"/>
      <c r="MVB52"/>
      <c r="MVC52"/>
      <c r="MVD52"/>
      <c r="MVE52"/>
      <c r="MVF52"/>
      <c r="MVG52"/>
      <c r="MVH52"/>
      <c r="MVI52"/>
      <c r="MVJ52"/>
      <c r="MVK52"/>
      <c r="MVL52"/>
      <c r="MVM52"/>
      <c r="MVN52"/>
      <c r="MVO52"/>
      <c r="MVP52"/>
      <c r="MVQ52"/>
      <c r="MVR52"/>
      <c r="MVS52"/>
      <c r="MVT52"/>
      <c r="MVU52"/>
      <c r="MVV52"/>
      <c r="MVW52"/>
      <c r="MVX52"/>
      <c r="MVY52"/>
      <c r="MVZ52"/>
      <c r="MWA52"/>
      <c r="MWB52"/>
      <c r="MWC52"/>
      <c r="MWD52"/>
      <c r="MWE52"/>
      <c r="MWF52"/>
      <c r="MWG52"/>
      <c r="MWH52"/>
      <c r="MWI52"/>
      <c r="MWJ52"/>
      <c r="MWK52"/>
      <c r="MWL52"/>
      <c r="MWM52"/>
      <c r="MWN52"/>
      <c r="MWO52"/>
      <c r="MWP52"/>
      <c r="MWQ52"/>
      <c r="MWR52"/>
      <c r="MWS52"/>
      <c r="MWT52"/>
      <c r="MWU52"/>
      <c r="MWV52"/>
      <c r="MWW52"/>
      <c r="MWX52"/>
      <c r="MWY52"/>
      <c r="MWZ52"/>
      <c r="MXA52"/>
      <c r="MXB52"/>
      <c r="MXC52"/>
      <c r="MXD52"/>
      <c r="MXE52"/>
      <c r="MXF52"/>
      <c r="MXG52"/>
      <c r="MXH52"/>
      <c r="MXI52"/>
      <c r="MXJ52"/>
      <c r="MXK52"/>
      <c r="MXL52"/>
      <c r="MXM52"/>
      <c r="MXN52"/>
      <c r="MXO52"/>
      <c r="MXP52"/>
      <c r="MXQ52"/>
      <c r="MXR52"/>
      <c r="MXS52"/>
      <c r="MXT52"/>
      <c r="MXU52"/>
      <c r="MXV52"/>
      <c r="MXW52"/>
      <c r="MXX52"/>
      <c r="MXY52"/>
      <c r="MXZ52"/>
      <c r="MYA52"/>
      <c r="MYB52"/>
      <c r="MYC52"/>
      <c r="MYD52"/>
      <c r="MYE52"/>
      <c r="MYF52"/>
      <c r="MYG52"/>
      <c r="MYH52"/>
      <c r="MYI52"/>
      <c r="MYJ52"/>
      <c r="MYK52"/>
      <c r="MYL52"/>
      <c r="MYM52"/>
      <c r="MYN52"/>
      <c r="MYO52"/>
      <c r="MYP52"/>
      <c r="MYQ52"/>
      <c r="MYR52"/>
      <c r="MYS52"/>
      <c r="MYT52"/>
      <c r="MYU52"/>
      <c r="MYV52"/>
      <c r="MYW52"/>
      <c r="MYX52"/>
      <c r="MYY52"/>
      <c r="MYZ52"/>
      <c r="MZA52"/>
      <c r="MZB52"/>
      <c r="MZC52"/>
      <c r="MZD52"/>
      <c r="MZE52"/>
      <c r="MZF52"/>
      <c r="MZG52"/>
      <c r="MZH52"/>
      <c r="MZI52"/>
      <c r="MZJ52"/>
      <c r="MZK52"/>
      <c r="MZL52"/>
      <c r="MZM52"/>
      <c r="MZN52"/>
      <c r="MZO52"/>
      <c r="MZP52"/>
      <c r="MZQ52"/>
      <c r="MZR52"/>
      <c r="MZS52"/>
      <c r="MZT52"/>
      <c r="MZU52"/>
      <c r="MZV52"/>
      <c r="MZW52"/>
      <c r="MZX52"/>
      <c r="MZY52"/>
      <c r="MZZ52"/>
      <c r="NAA52"/>
      <c r="NAB52"/>
      <c r="NAC52"/>
      <c r="NAD52"/>
      <c r="NAE52"/>
      <c r="NAF52"/>
      <c r="NAG52"/>
      <c r="NAH52"/>
      <c r="NAI52"/>
      <c r="NAJ52"/>
      <c r="NAK52"/>
      <c r="NAL52"/>
      <c r="NAM52"/>
      <c r="NAN52"/>
      <c r="NAO52"/>
      <c r="NAP52"/>
      <c r="NAQ52"/>
      <c r="NAR52"/>
      <c r="NAS52"/>
      <c r="NAT52"/>
      <c r="NAU52"/>
      <c r="NAV52"/>
      <c r="NAW52"/>
      <c r="NAX52"/>
      <c r="NAY52"/>
      <c r="NAZ52"/>
      <c r="NBA52"/>
      <c r="NBB52"/>
      <c r="NBC52"/>
      <c r="NBD52"/>
      <c r="NBE52"/>
      <c r="NBF52"/>
      <c r="NBG52"/>
      <c r="NBH52"/>
      <c r="NBI52"/>
      <c r="NBJ52"/>
      <c r="NBK52"/>
      <c r="NBL52"/>
      <c r="NBM52"/>
      <c r="NBN52"/>
      <c r="NBO52"/>
      <c r="NBP52"/>
      <c r="NBQ52"/>
      <c r="NBR52"/>
      <c r="NBS52"/>
      <c r="NBT52"/>
      <c r="NBU52"/>
      <c r="NBV52"/>
      <c r="NBW52"/>
      <c r="NBX52"/>
      <c r="NBY52"/>
      <c r="NBZ52"/>
      <c r="NCA52"/>
      <c r="NCB52"/>
      <c r="NCC52"/>
      <c r="NCD52"/>
      <c r="NCE52"/>
      <c r="NCF52"/>
      <c r="NCG52"/>
      <c r="NCH52"/>
      <c r="NCI52"/>
      <c r="NCJ52"/>
      <c r="NCK52"/>
      <c r="NCL52"/>
      <c r="NCM52"/>
      <c r="NCN52"/>
      <c r="NCO52"/>
      <c r="NCP52"/>
      <c r="NCQ52"/>
      <c r="NCR52"/>
      <c r="NCS52"/>
      <c r="NCT52"/>
      <c r="NCU52"/>
      <c r="NCV52"/>
      <c r="NCW52"/>
      <c r="NCX52"/>
      <c r="NCY52"/>
      <c r="NCZ52"/>
      <c r="NDA52"/>
      <c r="NDB52"/>
      <c r="NDC52"/>
      <c r="NDD52"/>
      <c r="NDE52"/>
      <c r="NDF52"/>
      <c r="NDG52"/>
      <c r="NDH52"/>
      <c r="NDI52"/>
      <c r="NDJ52"/>
      <c r="NDK52"/>
      <c r="NDL52"/>
      <c r="NDM52"/>
      <c r="NDN52"/>
      <c r="NDO52"/>
      <c r="NDP52"/>
      <c r="NDQ52"/>
      <c r="NDR52"/>
      <c r="NDS52"/>
      <c r="NDT52"/>
      <c r="NDU52"/>
      <c r="NDV52"/>
      <c r="NDW52"/>
      <c r="NDX52"/>
      <c r="NDY52"/>
      <c r="NDZ52"/>
      <c r="NEA52"/>
      <c r="NEB52"/>
      <c r="NEC52"/>
      <c r="NED52"/>
      <c r="NEE52"/>
      <c r="NEF52"/>
      <c r="NEG52"/>
      <c r="NEH52"/>
      <c r="NEI52"/>
      <c r="NEJ52"/>
      <c r="NEK52"/>
      <c r="NEL52"/>
      <c r="NEM52"/>
      <c r="NEN52"/>
      <c r="NEO52"/>
      <c r="NEP52"/>
      <c r="NEQ52"/>
      <c r="NER52"/>
      <c r="NES52"/>
      <c r="NET52"/>
      <c r="NEU52"/>
      <c r="NEV52"/>
      <c r="NEW52"/>
      <c r="NEX52"/>
      <c r="NEY52"/>
      <c r="NEZ52"/>
      <c r="NFA52"/>
      <c r="NFB52"/>
      <c r="NFC52"/>
      <c r="NFD52"/>
      <c r="NFE52"/>
      <c r="NFF52"/>
      <c r="NFG52"/>
      <c r="NFH52"/>
      <c r="NFI52"/>
      <c r="NFJ52"/>
      <c r="NFK52"/>
      <c r="NFL52"/>
      <c r="NFM52"/>
      <c r="NFN52"/>
      <c r="NFO52"/>
      <c r="NFP52"/>
      <c r="NFQ52"/>
      <c r="NFR52"/>
      <c r="NFS52"/>
      <c r="NFT52"/>
      <c r="NFU52"/>
      <c r="NFV52"/>
      <c r="NFW52"/>
      <c r="NFX52"/>
      <c r="NFY52"/>
      <c r="NFZ52"/>
      <c r="NGA52"/>
      <c r="NGB52"/>
      <c r="NGC52"/>
      <c r="NGD52"/>
      <c r="NGE52"/>
      <c r="NGF52"/>
      <c r="NGG52"/>
      <c r="NGH52"/>
      <c r="NGI52"/>
      <c r="NGJ52"/>
      <c r="NGK52"/>
      <c r="NGL52"/>
      <c r="NGM52"/>
      <c r="NGN52"/>
      <c r="NGO52"/>
      <c r="NGP52"/>
      <c r="NGQ52"/>
      <c r="NGR52"/>
      <c r="NGS52"/>
      <c r="NGT52"/>
      <c r="NGU52"/>
      <c r="NGV52"/>
      <c r="NGW52"/>
      <c r="NGX52"/>
      <c r="NGY52"/>
      <c r="NGZ52"/>
      <c r="NHA52"/>
      <c r="NHB52"/>
      <c r="NHC52"/>
      <c r="NHD52"/>
      <c r="NHE52"/>
      <c r="NHF52"/>
      <c r="NHG52"/>
      <c r="NHH52"/>
      <c r="NHI52"/>
      <c r="NHJ52"/>
      <c r="NHK52"/>
      <c r="NHL52"/>
      <c r="NHM52"/>
      <c r="NHN52"/>
      <c r="NHO52"/>
      <c r="NHP52"/>
      <c r="NHQ52"/>
      <c r="NHR52"/>
      <c r="NHS52"/>
      <c r="NHT52"/>
      <c r="NHU52"/>
      <c r="NHV52"/>
      <c r="NHW52"/>
      <c r="NHX52"/>
      <c r="NHY52"/>
      <c r="NHZ52"/>
      <c r="NIA52"/>
      <c r="NIB52"/>
      <c r="NIC52"/>
      <c r="NID52"/>
      <c r="NIE52"/>
      <c r="NIF52"/>
      <c r="NIG52"/>
      <c r="NIH52"/>
      <c r="NII52"/>
      <c r="NIJ52"/>
      <c r="NIK52"/>
      <c r="NIL52"/>
      <c r="NIM52"/>
      <c r="NIN52"/>
      <c r="NIO52"/>
      <c r="NIP52"/>
      <c r="NIQ52"/>
      <c r="NIR52"/>
      <c r="NIS52"/>
      <c r="NIT52"/>
      <c r="NIU52"/>
      <c r="NIV52"/>
      <c r="NIW52"/>
      <c r="NIX52"/>
      <c r="NIY52"/>
      <c r="NIZ52"/>
      <c r="NJA52"/>
      <c r="NJB52"/>
      <c r="NJC52"/>
      <c r="NJD52"/>
      <c r="NJE52"/>
      <c r="NJF52"/>
      <c r="NJG52"/>
      <c r="NJH52"/>
      <c r="NJI52"/>
      <c r="NJJ52"/>
      <c r="NJK52"/>
      <c r="NJL52"/>
      <c r="NJM52"/>
      <c r="NJN52"/>
      <c r="NJO52"/>
      <c r="NJP52"/>
      <c r="NJQ52"/>
      <c r="NJR52"/>
      <c r="NJS52"/>
      <c r="NJT52"/>
      <c r="NJU52"/>
      <c r="NJV52"/>
      <c r="NJW52"/>
      <c r="NJX52"/>
      <c r="NJY52"/>
      <c r="NJZ52"/>
      <c r="NKA52"/>
      <c r="NKB52"/>
      <c r="NKC52"/>
      <c r="NKD52"/>
      <c r="NKE52"/>
      <c r="NKF52"/>
      <c r="NKG52"/>
      <c r="NKH52"/>
      <c r="NKI52"/>
      <c r="NKJ52"/>
      <c r="NKK52"/>
      <c r="NKL52"/>
      <c r="NKM52"/>
      <c r="NKN52"/>
      <c r="NKO52"/>
      <c r="NKP52"/>
      <c r="NKQ52"/>
      <c r="NKR52"/>
      <c r="NKS52"/>
      <c r="NKT52"/>
      <c r="NKU52"/>
      <c r="NKV52"/>
      <c r="NKW52"/>
      <c r="NKX52"/>
      <c r="NKY52"/>
      <c r="NKZ52"/>
      <c r="NLA52"/>
      <c r="NLB52"/>
      <c r="NLC52"/>
      <c r="NLD52"/>
      <c r="NLE52"/>
      <c r="NLF52"/>
      <c r="NLG52"/>
      <c r="NLH52"/>
      <c r="NLI52"/>
      <c r="NLJ52"/>
      <c r="NLK52"/>
      <c r="NLL52"/>
      <c r="NLM52"/>
      <c r="NLN52"/>
      <c r="NLO52"/>
      <c r="NLP52"/>
      <c r="NLQ52"/>
      <c r="NLR52"/>
      <c r="NLS52"/>
      <c r="NLT52"/>
      <c r="NLU52"/>
      <c r="NLV52"/>
      <c r="NLW52"/>
      <c r="NLX52"/>
      <c r="NLY52"/>
      <c r="NLZ52"/>
      <c r="NMA52"/>
      <c r="NMB52"/>
      <c r="NMC52"/>
      <c r="NMD52"/>
      <c r="NME52"/>
      <c r="NMF52"/>
      <c r="NMG52"/>
      <c r="NMH52"/>
      <c r="NMI52"/>
      <c r="NMJ52"/>
      <c r="NMK52"/>
      <c r="NML52"/>
      <c r="NMM52"/>
      <c r="NMN52"/>
      <c r="NMO52"/>
      <c r="NMP52"/>
      <c r="NMQ52"/>
      <c r="NMR52"/>
      <c r="NMS52"/>
      <c r="NMT52"/>
      <c r="NMU52"/>
      <c r="NMV52"/>
      <c r="NMW52"/>
      <c r="NMX52"/>
      <c r="NMY52"/>
      <c r="NMZ52"/>
      <c r="NNA52"/>
      <c r="NNB52"/>
      <c r="NNC52"/>
      <c r="NND52"/>
      <c r="NNE52"/>
      <c r="NNF52"/>
      <c r="NNG52"/>
      <c r="NNH52"/>
      <c r="NNI52"/>
      <c r="NNJ52"/>
      <c r="NNK52"/>
      <c r="NNL52"/>
      <c r="NNM52"/>
      <c r="NNN52"/>
      <c r="NNO52"/>
      <c r="NNP52"/>
      <c r="NNQ52"/>
      <c r="NNR52"/>
      <c r="NNS52"/>
      <c r="NNT52"/>
      <c r="NNU52"/>
      <c r="NNV52"/>
      <c r="NNW52"/>
      <c r="NNX52"/>
      <c r="NNY52"/>
      <c r="NNZ52"/>
      <c r="NOA52"/>
      <c r="NOB52"/>
      <c r="NOC52"/>
      <c r="NOD52"/>
      <c r="NOE52"/>
      <c r="NOF52"/>
      <c r="NOG52"/>
      <c r="NOH52"/>
      <c r="NOI52"/>
      <c r="NOJ52"/>
      <c r="NOK52"/>
      <c r="NOL52"/>
      <c r="NOM52"/>
      <c r="NON52"/>
      <c r="NOO52"/>
      <c r="NOP52"/>
      <c r="NOQ52"/>
      <c r="NOR52"/>
      <c r="NOS52"/>
      <c r="NOT52"/>
      <c r="NOU52"/>
      <c r="NOV52"/>
      <c r="NOW52"/>
      <c r="NOX52"/>
      <c r="NOY52"/>
      <c r="NOZ52"/>
      <c r="NPA52"/>
      <c r="NPB52"/>
      <c r="NPC52"/>
      <c r="NPD52"/>
      <c r="NPE52"/>
      <c r="NPF52"/>
      <c r="NPG52"/>
      <c r="NPH52"/>
      <c r="NPI52"/>
      <c r="NPJ52"/>
      <c r="NPK52"/>
      <c r="NPL52"/>
      <c r="NPM52"/>
      <c r="NPN52"/>
      <c r="NPO52"/>
      <c r="NPP52"/>
      <c r="NPQ52"/>
      <c r="NPR52"/>
      <c r="NPS52"/>
      <c r="NPT52"/>
      <c r="NPU52"/>
      <c r="NPV52"/>
      <c r="NPW52"/>
      <c r="NPX52"/>
      <c r="NPY52"/>
      <c r="NPZ52"/>
      <c r="NQA52"/>
      <c r="NQB52"/>
      <c r="NQC52"/>
      <c r="NQD52"/>
      <c r="NQE52"/>
      <c r="NQF52"/>
      <c r="NQG52"/>
      <c r="NQH52"/>
      <c r="NQI52"/>
      <c r="NQJ52"/>
      <c r="NQK52"/>
      <c r="NQL52"/>
      <c r="NQM52"/>
      <c r="NQN52"/>
      <c r="NQO52"/>
      <c r="NQP52"/>
      <c r="NQQ52"/>
      <c r="NQR52"/>
      <c r="NQS52"/>
      <c r="NQT52"/>
      <c r="NQU52"/>
      <c r="NQV52"/>
      <c r="NQW52"/>
      <c r="NQX52"/>
      <c r="NQY52"/>
      <c r="NQZ52"/>
      <c r="NRA52"/>
      <c r="NRB52"/>
      <c r="NRC52"/>
      <c r="NRD52"/>
      <c r="NRE52"/>
      <c r="NRF52"/>
      <c r="NRG52"/>
      <c r="NRH52"/>
      <c r="NRI52"/>
      <c r="NRJ52"/>
      <c r="NRK52"/>
      <c r="NRL52"/>
      <c r="NRM52"/>
      <c r="NRN52"/>
      <c r="NRO52"/>
      <c r="NRP52"/>
      <c r="NRQ52"/>
      <c r="NRR52"/>
      <c r="NRS52"/>
      <c r="NRT52"/>
      <c r="NRU52"/>
      <c r="NRV52"/>
      <c r="NRW52"/>
      <c r="NRX52"/>
      <c r="NRY52"/>
      <c r="NRZ52"/>
      <c r="NSA52"/>
      <c r="NSB52"/>
      <c r="NSC52"/>
      <c r="NSD52"/>
      <c r="NSE52"/>
      <c r="NSF52"/>
      <c r="NSG52"/>
      <c r="NSH52"/>
      <c r="NSI52"/>
      <c r="NSJ52"/>
      <c r="NSK52"/>
      <c r="NSL52"/>
      <c r="NSM52"/>
      <c r="NSN52"/>
      <c r="NSO52"/>
      <c r="NSP52"/>
      <c r="NSQ52"/>
      <c r="NSR52"/>
      <c r="NSS52"/>
      <c r="NST52"/>
      <c r="NSU52"/>
      <c r="NSV52"/>
      <c r="NSW52"/>
      <c r="NSX52"/>
      <c r="NSY52"/>
      <c r="NSZ52"/>
      <c r="NTA52"/>
      <c r="NTB52"/>
      <c r="NTC52"/>
      <c r="NTD52"/>
      <c r="NTE52"/>
      <c r="NTF52"/>
      <c r="NTG52"/>
      <c r="NTH52"/>
      <c r="NTI52"/>
      <c r="NTJ52"/>
      <c r="NTK52"/>
      <c r="NTL52"/>
      <c r="NTM52"/>
      <c r="NTN52"/>
      <c r="NTO52"/>
      <c r="NTP52"/>
      <c r="NTQ52"/>
      <c r="NTR52"/>
      <c r="NTS52"/>
      <c r="NTT52"/>
      <c r="NTU52"/>
      <c r="NTV52"/>
      <c r="NTW52"/>
      <c r="NTX52"/>
      <c r="NTY52"/>
      <c r="NTZ52"/>
      <c r="NUA52"/>
      <c r="NUB52"/>
      <c r="NUC52"/>
      <c r="NUD52"/>
      <c r="NUE52"/>
      <c r="NUF52"/>
      <c r="NUG52"/>
      <c r="NUH52"/>
      <c r="NUI52"/>
      <c r="NUJ52"/>
      <c r="NUK52"/>
      <c r="NUL52"/>
      <c r="NUM52"/>
      <c r="NUN52"/>
      <c r="NUO52"/>
      <c r="NUP52"/>
      <c r="NUQ52"/>
      <c r="NUR52"/>
      <c r="NUS52"/>
      <c r="NUT52"/>
      <c r="NUU52"/>
      <c r="NUV52"/>
      <c r="NUW52"/>
      <c r="NUX52"/>
      <c r="NUY52"/>
      <c r="NUZ52"/>
      <c r="NVA52"/>
      <c r="NVB52"/>
      <c r="NVC52"/>
      <c r="NVD52"/>
      <c r="NVE52"/>
      <c r="NVF52"/>
      <c r="NVG52"/>
      <c r="NVH52"/>
      <c r="NVI52"/>
      <c r="NVJ52"/>
      <c r="NVK52"/>
      <c r="NVL52"/>
      <c r="NVM52"/>
      <c r="NVN52"/>
      <c r="NVO52"/>
      <c r="NVP52"/>
      <c r="NVQ52"/>
      <c r="NVR52"/>
      <c r="NVS52"/>
      <c r="NVT52"/>
      <c r="NVU52"/>
      <c r="NVV52"/>
      <c r="NVW52"/>
      <c r="NVX52"/>
      <c r="NVY52"/>
      <c r="NVZ52"/>
      <c r="NWA52"/>
      <c r="NWB52"/>
      <c r="NWC52"/>
      <c r="NWD52"/>
      <c r="NWE52"/>
      <c r="NWF52"/>
      <c r="NWG52"/>
      <c r="NWH52"/>
      <c r="NWI52"/>
      <c r="NWJ52"/>
      <c r="NWK52"/>
      <c r="NWL52"/>
      <c r="NWM52"/>
      <c r="NWN52"/>
      <c r="NWO52"/>
      <c r="NWP52"/>
      <c r="NWQ52"/>
      <c r="NWR52"/>
      <c r="NWS52"/>
      <c r="NWT52"/>
      <c r="NWU52"/>
      <c r="NWV52"/>
      <c r="NWW52"/>
      <c r="NWX52"/>
      <c r="NWY52"/>
      <c r="NWZ52"/>
      <c r="NXA52"/>
      <c r="NXB52"/>
      <c r="NXC52"/>
      <c r="NXD52"/>
      <c r="NXE52"/>
      <c r="NXF52"/>
      <c r="NXG52"/>
      <c r="NXH52"/>
      <c r="NXI52"/>
      <c r="NXJ52"/>
      <c r="NXK52"/>
      <c r="NXL52"/>
      <c r="NXM52"/>
      <c r="NXN52"/>
      <c r="NXO52"/>
      <c r="NXP52"/>
      <c r="NXQ52"/>
      <c r="NXR52"/>
      <c r="NXS52"/>
      <c r="NXT52"/>
      <c r="NXU52"/>
      <c r="NXV52"/>
      <c r="NXW52"/>
      <c r="NXX52"/>
      <c r="NXY52"/>
      <c r="NXZ52"/>
      <c r="NYA52"/>
      <c r="NYB52"/>
      <c r="NYC52"/>
      <c r="NYD52"/>
      <c r="NYE52"/>
      <c r="NYF52"/>
      <c r="NYG52"/>
      <c r="NYH52"/>
      <c r="NYI52"/>
      <c r="NYJ52"/>
      <c r="NYK52"/>
      <c r="NYL52"/>
      <c r="NYM52"/>
      <c r="NYN52"/>
      <c r="NYO52"/>
      <c r="NYP52"/>
      <c r="NYQ52"/>
      <c r="NYR52"/>
      <c r="NYS52"/>
      <c r="NYT52"/>
      <c r="NYU52"/>
      <c r="NYV52"/>
      <c r="NYW52"/>
      <c r="NYX52"/>
      <c r="NYY52"/>
      <c r="NYZ52"/>
      <c r="NZA52"/>
      <c r="NZB52"/>
      <c r="NZC52"/>
      <c r="NZD52"/>
      <c r="NZE52"/>
      <c r="NZF52"/>
      <c r="NZG52"/>
      <c r="NZH52"/>
      <c r="NZI52"/>
      <c r="NZJ52"/>
      <c r="NZK52"/>
      <c r="NZL52"/>
      <c r="NZM52"/>
      <c r="NZN52"/>
      <c r="NZO52"/>
      <c r="NZP52"/>
      <c r="NZQ52"/>
      <c r="NZR52"/>
      <c r="NZS52"/>
      <c r="NZT52"/>
      <c r="NZU52"/>
      <c r="NZV52"/>
      <c r="NZW52"/>
      <c r="NZX52"/>
      <c r="NZY52"/>
      <c r="NZZ52"/>
      <c r="OAA52"/>
      <c r="OAB52"/>
      <c r="OAC52"/>
      <c r="OAD52"/>
      <c r="OAE52"/>
      <c r="OAF52"/>
      <c r="OAG52"/>
      <c r="OAH52"/>
      <c r="OAI52"/>
      <c r="OAJ52"/>
      <c r="OAK52"/>
      <c r="OAL52"/>
      <c r="OAM52"/>
      <c r="OAN52"/>
      <c r="OAO52"/>
      <c r="OAP52"/>
      <c r="OAQ52"/>
      <c r="OAR52"/>
      <c r="OAS52"/>
      <c r="OAT52"/>
      <c r="OAU52"/>
      <c r="OAV52"/>
      <c r="OAW52"/>
      <c r="OAX52"/>
      <c r="OAY52"/>
      <c r="OAZ52"/>
      <c r="OBA52"/>
      <c r="OBB52"/>
      <c r="OBC52"/>
      <c r="OBD52"/>
      <c r="OBE52"/>
      <c r="OBF52"/>
      <c r="OBG52"/>
      <c r="OBH52"/>
      <c r="OBI52"/>
      <c r="OBJ52"/>
      <c r="OBK52"/>
      <c r="OBL52"/>
      <c r="OBM52"/>
      <c r="OBN52"/>
      <c r="OBO52"/>
      <c r="OBP52"/>
      <c r="OBQ52"/>
      <c r="OBR52"/>
      <c r="OBS52"/>
      <c r="OBT52"/>
      <c r="OBU52"/>
      <c r="OBV52"/>
      <c r="OBW52"/>
      <c r="OBX52"/>
      <c r="OBY52"/>
      <c r="OBZ52"/>
      <c r="OCA52"/>
      <c r="OCB52"/>
      <c r="OCC52"/>
      <c r="OCD52"/>
      <c r="OCE52"/>
      <c r="OCF52"/>
      <c r="OCG52"/>
      <c r="OCH52"/>
      <c r="OCI52"/>
      <c r="OCJ52"/>
      <c r="OCK52"/>
      <c r="OCL52"/>
      <c r="OCM52"/>
      <c r="OCN52"/>
      <c r="OCO52"/>
      <c r="OCP52"/>
      <c r="OCQ52"/>
      <c r="OCR52"/>
      <c r="OCS52"/>
      <c r="OCT52"/>
      <c r="OCU52"/>
      <c r="OCV52"/>
      <c r="OCW52"/>
      <c r="OCX52"/>
      <c r="OCY52"/>
      <c r="OCZ52"/>
      <c r="ODA52"/>
      <c r="ODB52"/>
      <c r="ODC52"/>
      <c r="ODD52"/>
      <c r="ODE52"/>
      <c r="ODF52"/>
      <c r="ODG52"/>
      <c r="ODH52"/>
      <c r="ODI52"/>
      <c r="ODJ52"/>
      <c r="ODK52"/>
      <c r="ODL52"/>
      <c r="ODM52"/>
      <c r="ODN52"/>
      <c r="ODO52"/>
      <c r="ODP52"/>
      <c r="ODQ52"/>
      <c r="ODR52"/>
      <c r="ODS52"/>
      <c r="ODT52"/>
      <c r="ODU52"/>
      <c r="ODV52"/>
      <c r="ODW52"/>
      <c r="ODX52"/>
      <c r="ODY52"/>
      <c r="ODZ52"/>
      <c r="OEA52"/>
      <c r="OEB52"/>
      <c r="OEC52"/>
      <c r="OED52"/>
      <c r="OEE52"/>
      <c r="OEF52"/>
      <c r="OEG52"/>
      <c r="OEH52"/>
      <c r="OEI52"/>
      <c r="OEJ52"/>
      <c r="OEK52"/>
      <c r="OEL52"/>
      <c r="OEM52"/>
      <c r="OEN52"/>
      <c r="OEO52"/>
      <c r="OEP52"/>
      <c r="OEQ52"/>
      <c r="OER52"/>
      <c r="OES52"/>
      <c r="OET52"/>
      <c r="OEU52"/>
      <c r="OEV52"/>
      <c r="OEW52"/>
      <c r="OEX52"/>
      <c r="OEY52"/>
      <c r="OEZ52"/>
      <c r="OFA52"/>
      <c r="OFB52"/>
      <c r="OFC52"/>
      <c r="OFD52"/>
      <c r="OFE52"/>
      <c r="OFF52"/>
      <c r="OFG52"/>
      <c r="OFH52"/>
      <c r="OFI52"/>
      <c r="OFJ52"/>
      <c r="OFK52"/>
      <c r="OFL52"/>
      <c r="OFM52"/>
      <c r="OFN52"/>
      <c r="OFO52"/>
      <c r="OFP52"/>
      <c r="OFQ52"/>
      <c r="OFR52"/>
      <c r="OFS52"/>
      <c r="OFT52"/>
      <c r="OFU52"/>
      <c r="OFV52"/>
      <c r="OFW52"/>
      <c r="OFX52"/>
      <c r="OFY52"/>
      <c r="OFZ52"/>
      <c r="OGA52"/>
      <c r="OGB52"/>
      <c r="OGC52"/>
      <c r="OGD52"/>
      <c r="OGE52"/>
      <c r="OGF52"/>
      <c r="OGG52"/>
      <c r="OGH52"/>
      <c r="OGI52"/>
      <c r="OGJ52"/>
      <c r="OGK52"/>
      <c r="OGL52"/>
      <c r="OGM52"/>
      <c r="OGN52"/>
      <c r="OGO52"/>
      <c r="OGP52"/>
      <c r="OGQ52"/>
      <c r="OGR52"/>
      <c r="OGS52"/>
      <c r="OGT52"/>
      <c r="OGU52"/>
      <c r="OGV52"/>
      <c r="OGW52"/>
      <c r="OGX52"/>
      <c r="OGY52"/>
      <c r="OGZ52"/>
      <c r="OHA52"/>
      <c r="OHB52"/>
      <c r="OHC52"/>
      <c r="OHD52"/>
      <c r="OHE52"/>
      <c r="OHF52"/>
      <c r="OHG52"/>
      <c r="OHH52"/>
      <c r="OHI52"/>
      <c r="OHJ52"/>
      <c r="OHK52"/>
      <c r="OHL52"/>
      <c r="OHM52"/>
      <c r="OHN52"/>
      <c r="OHO52"/>
      <c r="OHP52"/>
      <c r="OHQ52"/>
      <c r="OHR52"/>
      <c r="OHS52"/>
      <c r="OHT52"/>
      <c r="OHU52"/>
      <c r="OHV52"/>
      <c r="OHW52"/>
      <c r="OHX52"/>
      <c r="OHY52"/>
      <c r="OHZ52"/>
      <c r="OIA52"/>
      <c r="OIB52"/>
      <c r="OIC52"/>
      <c r="OID52"/>
      <c r="OIE52"/>
      <c r="OIF52"/>
      <c r="OIG52"/>
      <c r="OIH52"/>
      <c r="OII52"/>
      <c r="OIJ52"/>
      <c r="OIK52"/>
      <c r="OIL52"/>
      <c r="OIM52"/>
      <c r="OIN52"/>
      <c r="OIO52"/>
      <c r="OIP52"/>
      <c r="OIQ52"/>
      <c r="OIR52"/>
      <c r="OIS52"/>
      <c r="OIT52"/>
      <c r="OIU52"/>
      <c r="OIV52"/>
      <c r="OIW52"/>
      <c r="OIX52"/>
      <c r="OIY52"/>
      <c r="OIZ52"/>
      <c r="OJA52"/>
      <c r="OJB52"/>
      <c r="OJC52"/>
      <c r="OJD52"/>
      <c r="OJE52"/>
      <c r="OJF52"/>
      <c r="OJG52"/>
      <c r="OJH52"/>
      <c r="OJI52"/>
      <c r="OJJ52"/>
      <c r="OJK52"/>
      <c r="OJL52"/>
      <c r="OJM52"/>
      <c r="OJN52"/>
      <c r="OJO52"/>
      <c r="OJP52"/>
      <c r="OJQ52"/>
      <c r="OJR52"/>
      <c r="OJS52"/>
      <c r="OJT52"/>
      <c r="OJU52"/>
      <c r="OJV52"/>
      <c r="OJW52"/>
      <c r="OJX52"/>
      <c r="OJY52"/>
      <c r="OJZ52"/>
      <c r="OKA52"/>
      <c r="OKB52"/>
      <c r="OKC52"/>
      <c r="OKD52"/>
      <c r="OKE52"/>
      <c r="OKF52"/>
      <c r="OKG52"/>
      <c r="OKH52"/>
      <c r="OKI52"/>
      <c r="OKJ52"/>
      <c r="OKK52"/>
      <c r="OKL52"/>
      <c r="OKM52"/>
      <c r="OKN52"/>
      <c r="OKO52"/>
      <c r="OKP52"/>
      <c r="OKQ52"/>
      <c r="OKR52"/>
      <c r="OKS52"/>
      <c r="OKT52"/>
      <c r="OKU52"/>
      <c r="OKV52"/>
      <c r="OKW52"/>
      <c r="OKX52"/>
      <c r="OKY52"/>
      <c r="OKZ52"/>
      <c r="OLA52"/>
      <c r="OLB52"/>
      <c r="OLC52"/>
      <c r="OLD52"/>
      <c r="OLE52"/>
      <c r="OLF52"/>
      <c r="OLG52"/>
      <c r="OLH52"/>
      <c r="OLI52"/>
      <c r="OLJ52"/>
      <c r="OLK52"/>
      <c r="OLL52"/>
      <c r="OLM52"/>
      <c r="OLN52"/>
      <c r="OLO52"/>
      <c r="OLP52"/>
      <c r="OLQ52"/>
      <c r="OLR52"/>
      <c r="OLS52"/>
      <c r="OLT52"/>
      <c r="OLU52"/>
      <c r="OLV52"/>
      <c r="OLW52"/>
      <c r="OLX52"/>
      <c r="OLY52"/>
      <c r="OLZ52"/>
      <c r="OMA52"/>
      <c r="OMB52"/>
      <c r="OMC52"/>
      <c r="OMD52"/>
      <c r="OME52"/>
      <c r="OMF52"/>
      <c r="OMG52"/>
      <c r="OMH52"/>
      <c r="OMI52"/>
      <c r="OMJ52"/>
      <c r="OMK52"/>
      <c r="OML52"/>
      <c r="OMM52"/>
      <c r="OMN52"/>
      <c r="OMO52"/>
      <c r="OMP52"/>
      <c r="OMQ52"/>
      <c r="OMR52"/>
      <c r="OMS52"/>
      <c r="OMT52"/>
      <c r="OMU52"/>
      <c r="OMV52"/>
      <c r="OMW52"/>
      <c r="OMX52"/>
      <c r="OMY52"/>
      <c r="OMZ52"/>
      <c r="ONA52"/>
      <c r="ONB52"/>
      <c r="ONC52"/>
      <c r="OND52"/>
      <c r="ONE52"/>
      <c r="ONF52"/>
      <c r="ONG52"/>
      <c r="ONH52"/>
      <c r="ONI52"/>
      <c r="ONJ52"/>
      <c r="ONK52"/>
      <c r="ONL52"/>
      <c r="ONM52"/>
      <c r="ONN52"/>
      <c r="ONO52"/>
      <c r="ONP52"/>
      <c r="ONQ52"/>
      <c r="ONR52"/>
      <c r="ONS52"/>
      <c r="ONT52"/>
      <c r="ONU52"/>
      <c r="ONV52"/>
      <c r="ONW52"/>
      <c r="ONX52"/>
      <c r="ONY52"/>
      <c r="ONZ52"/>
      <c r="OOA52"/>
      <c r="OOB52"/>
      <c r="OOC52"/>
      <c r="OOD52"/>
      <c r="OOE52"/>
      <c r="OOF52"/>
      <c r="OOG52"/>
      <c r="OOH52"/>
      <c r="OOI52"/>
      <c r="OOJ52"/>
      <c r="OOK52"/>
      <c r="OOL52"/>
      <c r="OOM52"/>
      <c r="OON52"/>
      <c r="OOO52"/>
      <c r="OOP52"/>
      <c r="OOQ52"/>
      <c r="OOR52"/>
      <c r="OOS52"/>
      <c r="OOT52"/>
      <c r="OOU52"/>
      <c r="OOV52"/>
      <c r="OOW52"/>
      <c r="OOX52"/>
      <c r="OOY52"/>
      <c r="OOZ52"/>
      <c r="OPA52"/>
      <c r="OPB52"/>
      <c r="OPC52"/>
      <c r="OPD52"/>
      <c r="OPE52"/>
      <c r="OPF52"/>
      <c r="OPG52"/>
      <c r="OPH52"/>
      <c r="OPI52"/>
      <c r="OPJ52"/>
      <c r="OPK52"/>
      <c r="OPL52"/>
      <c r="OPM52"/>
      <c r="OPN52"/>
      <c r="OPO52"/>
      <c r="OPP52"/>
      <c r="OPQ52"/>
      <c r="OPR52"/>
      <c r="OPS52"/>
      <c r="OPT52"/>
      <c r="OPU52"/>
      <c r="OPV52"/>
      <c r="OPW52"/>
      <c r="OPX52"/>
      <c r="OPY52"/>
      <c r="OPZ52"/>
      <c r="OQA52"/>
      <c r="OQB52"/>
      <c r="OQC52"/>
      <c r="OQD52"/>
      <c r="OQE52"/>
      <c r="OQF52"/>
      <c r="OQG52"/>
      <c r="OQH52"/>
      <c r="OQI52"/>
      <c r="OQJ52"/>
      <c r="OQK52"/>
      <c r="OQL52"/>
      <c r="OQM52"/>
      <c r="OQN52"/>
      <c r="OQO52"/>
      <c r="OQP52"/>
      <c r="OQQ52"/>
      <c r="OQR52"/>
      <c r="OQS52"/>
      <c r="OQT52"/>
      <c r="OQU52"/>
      <c r="OQV52"/>
      <c r="OQW52"/>
      <c r="OQX52"/>
      <c r="OQY52"/>
      <c r="OQZ52"/>
      <c r="ORA52"/>
      <c r="ORB52"/>
      <c r="ORC52"/>
      <c r="ORD52"/>
      <c r="ORE52"/>
      <c r="ORF52"/>
      <c r="ORG52"/>
      <c r="ORH52"/>
      <c r="ORI52"/>
      <c r="ORJ52"/>
      <c r="ORK52"/>
      <c r="ORL52"/>
      <c r="ORM52"/>
      <c r="ORN52"/>
      <c r="ORO52"/>
      <c r="ORP52"/>
      <c r="ORQ52"/>
      <c r="ORR52"/>
      <c r="ORS52"/>
      <c r="ORT52"/>
      <c r="ORU52"/>
      <c r="ORV52"/>
      <c r="ORW52"/>
      <c r="ORX52"/>
      <c r="ORY52"/>
      <c r="ORZ52"/>
      <c r="OSA52"/>
      <c r="OSB52"/>
      <c r="OSC52"/>
      <c r="OSD52"/>
      <c r="OSE52"/>
      <c r="OSF52"/>
      <c r="OSG52"/>
      <c r="OSH52"/>
      <c r="OSI52"/>
      <c r="OSJ52"/>
      <c r="OSK52"/>
      <c r="OSL52"/>
      <c r="OSM52"/>
      <c r="OSN52"/>
      <c r="OSO52"/>
      <c r="OSP52"/>
      <c r="OSQ52"/>
      <c r="OSR52"/>
      <c r="OSS52"/>
      <c r="OST52"/>
      <c r="OSU52"/>
      <c r="OSV52"/>
      <c r="OSW52"/>
      <c r="OSX52"/>
      <c r="OSY52"/>
      <c r="OSZ52"/>
      <c r="OTA52"/>
      <c r="OTB52"/>
      <c r="OTC52"/>
      <c r="OTD52"/>
      <c r="OTE52"/>
      <c r="OTF52"/>
      <c r="OTG52"/>
      <c r="OTH52"/>
      <c r="OTI52"/>
      <c r="OTJ52"/>
      <c r="OTK52"/>
      <c r="OTL52"/>
      <c r="OTM52"/>
      <c r="OTN52"/>
      <c r="OTO52"/>
      <c r="OTP52"/>
      <c r="OTQ52"/>
      <c r="OTR52"/>
      <c r="OTS52"/>
      <c r="OTT52"/>
      <c r="OTU52"/>
      <c r="OTV52"/>
      <c r="OTW52"/>
      <c r="OTX52"/>
      <c r="OTY52"/>
      <c r="OTZ52"/>
      <c r="OUA52"/>
      <c r="OUB52"/>
      <c r="OUC52"/>
      <c r="OUD52"/>
      <c r="OUE52"/>
      <c r="OUF52"/>
      <c r="OUG52"/>
      <c r="OUH52"/>
      <c r="OUI52"/>
      <c r="OUJ52"/>
      <c r="OUK52"/>
      <c r="OUL52"/>
      <c r="OUM52"/>
      <c r="OUN52"/>
      <c r="OUO52"/>
      <c r="OUP52"/>
      <c r="OUQ52"/>
      <c r="OUR52"/>
      <c r="OUS52"/>
      <c r="OUT52"/>
      <c r="OUU52"/>
      <c r="OUV52"/>
      <c r="OUW52"/>
      <c r="OUX52"/>
      <c r="OUY52"/>
      <c r="OUZ52"/>
      <c r="OVA52"/>
      <c r="OVB52"/>
      <c r="OVC52"/>
      <c r="OVD52"/>
      <c r="OVE52"/>
      <c r="OVF52"/>
      <c r="OVG52"/>
      <c r="OVH52"/>
      <c r="OVI52"/>
      <c r="OVJ52"/>
      <c r="OVK52"/>
      <c r="OVL52"/>
      <c r="OVM52"/>
      <c r="OVN52"/>
      <c r="OVO52"/>
      <c r="OVP52"/>
      <c r="OVQ52"/>
      <c r="OVR52"/>
      <c r="OVS52"/>
      <c r="OVT52"/>
      <c r="OVU52"/>
      <c r="OVV52"/>
      <c r="OVW52"/>
      <c r="OVX52"/>
      <c r="OVY52"/>
      <c r="OVZ52"/>
      <c r="OWA52"/>
      <c r="OWB52"/>
      <c r="OWC52"/>
      <c r="OWD52"/>
      <c r="OWE52"/>
      <c r="OWF52"/>
      <c r="OWG52"/>
      <c r="OWH52"/>
      <c r="OWI52"/>
      <c r="OWJ52"/>
      <c r="OWK52"/>
      <c r="OWL52"/>
      <c r="OWM52"/>
      <c r="OWN52"/>
      <c r="OWO52"/>
      <c r="OWP52"/>
      <c r="OWQ52"/>
      <c r="OWR52"/>
      <c r="OWS52"/>
      <c r="OWT52"/>
      <c r="OWU52"/>
      <c r="OWV52"/>
      <c r="OWW52"/>
      <c r="OWX52"/>
      <c r="OWY52"/>
      <c r="OWZ52"/>
      <c r="OXA52"/>
      <c r="OXB52"/>
      <c r="OXC52"/>
      <c r="OXD52"/>
      <c r="OXE52"/>
      <c r="OXF52"/>
      <c r="OXG52"/>
      <c r="OXH52"/>
      <c r="OXI52"/>
      <c r="OXJ52"/>
      <c r="OXK52"/>
      <c r="OXL52"/>
      <c r="OXM52"/>
      <c r="OXN52"/>
      <c r="OXO52"/>
      <c r="OXP52"/>
      <c r="OXQ52"/>
      <c r="OXR52"/>
      <c r="OXS52"/>
      <c r="OXT52"/>
      <c r="OXU52"/>
      <c r="OXV52"/>
      <c r="OXW52"/>
      <c r="OXX52"/>
      <c r="OXY52"/>
      <c r="OXZ52"/>
      <c r="OYA52"/>
      <c r="OYB52"/>
      <c r="OYC52"/>
      <c r="OYD52"/>
      <c r="OYE52"/>
      <c r="OYF52"/>
      <c r="OYG52"/>
      <c r="OYH52"/>
      <c r="OYI52"/>
      <c r="OYJ52"/>
      <c r="OYK52"/>
      <c r="OYL52"/>
      <c r="OYM52"/>
      <c r="OYN52"/>
      <c r="OYO52"/>
      <c r="OYP52"/>
      <c r="OYQ52"/>
      <c r="OYR52"/>
      <c r="OYS52"/>
      <c r="OYT52"/>
      <c r="OYU52"/>
      <c r="OYV52"/>
      <c r="OYW52"/>
      <c r="OYX52"/>
      <c r="OYY52"/>
      <c r="OYZ52"/>
      <c r="OZA52"/>
      <c r="OZB52"/>
      <c r="OZC52"/>
      <c r="OZD52"/>
      <c r="OZE52"/>
      <c r="OZF52"/>
      <c r="OZG52"/>
      <c r="OZH52"/>
      <c r="OZI52"/>
      <c r="OZJ52"/>
      <c r="OZK52"/>
      <c r="OZL52"/>
      <c r="OZM52"/>
      <c r="OZN52"/>
      <c r="OZO52"/>
      <c r="OZP52"/>
      <c r="OZQ52"/>
      <c r="OZR52"/>
      <c r="OZS52"/>
      <c r="OZT52"/>
      <c r="OZU52"/>
      <c r="OZV52"/>
      <c r="OZW52"/>
      <c r="OZX52"/>
      <c r="OZY52"/>
      <c r="OZZ52"/>
      <c r="PAA52"/>
      <c r="PAB52"/>
      <c r="PAC52"/>
      <c r="PAD52"/>
      <c r="PAE52"/>
      <c r="PAF52"/>
      <c r="PAG52"/>
      <c r="PAH52"/>
      <c r="PAI52"/>
      <c r="PAJ52"/>
      <c r="PAK52"/>
      <c r="PAL52"/>
      <c r="PAM52"/>
      <c r="PAN52"/>
      <c r="PAO52"/>
      <c r="PAP52"/>
      <c r="PAQ52"/>
      <c r="PAR52"/>
      <c r="PAS52"/>
      <c r="PAT52"/>
      <c r="PAU52"/>
      <c r="PAV52"/>
      <c r="PAW52"/>
      <c r="PAX52"/>
      <c r="PAY52"/>
      <c r="PAZ52"/>
      <c r="PBA52"/>
      <c r="PBB52"/>
      <c r="PBC52"/>
      <c r="PBD52"/>
      <c r="PBE52"/>
      <c r="PBF52"/>
      <c r="PBG52"/>
      <c r="PBH52"/>
      <c r="PBI52"/>
      <c r="PBJ52"/>
      <c r="PBK52"/>
      <c r="PBL52"/>
      <c r="PBM52"/>
      <c r="PBN52"/>
      <c r="PBO52"/>
      <c r="PBP52"/>
      <c r="PBQ52"/>
      <c r="PBR52"/>
      <c r="PBS52"/>
      <c r="PBT52"/>
      <c r="PBU52"/>
      <c r="PBV52"/>
      <c r="PBW52"/>
      <c r="PBX52"/>
      <c r="PBY52"/>
      <c r="PBZ52"/>
      <c r="PCA52"/>
      <c r="PCB52"/>
      <c r="PCC52"/>
      <c r="PCD52"/>
      <c r="PCE52"/>
      <c r="PCF52"/>
      <c r="PCG52"/>
      <c r="PCH52"/>
      <c r="PCI52"/>
      <c r="PCJ52"/>
      <c r="PCK52"/>
      <c r="PCL52"/>
      <c r="PCM52"/>
      <c r="PCN52"/>
      <c r="PCO52"/>
      <c r="PCP52"/>
      <c r="PCQ52"/>
      <c r="PCR52"/>
      <c r="PCS52"/>
      <c r="PCT52"/>
      <c r="PCU52"/>
      <c r="PCV52"/>
      <c r="PCW52"/>
      <c r="PCX52"/>
      <c r="PCY52"/>
      <c r="PCZ52"/>
      <c r="PDA52"/>
      <c r="PDB52"/>
      <c r="PDC52"/>
      <c r="PDD52"/>
      <c r="PDE52"/>
      <c r="PDF52"/>
      <c r="PDG52"/>
      <c r="PDH52"/>
      <c r="PDI52"/>
      <c r="PDJ52"/>
      <c r="PDK52"/>
      <c r="PDL52"/>
      <c r="PDM52"/>
      <c r="PDN52"/>
      <c r="PDO52"/>
      <c r="PDP52"/>
      <c r="PDQ52"/>
      <c r="PDR52"/>
      <c r="PDS52"/>
      <c r="PDT52"/>
      <c r="PDU52"/>
      <c r="PDV52"/>
      <c r="PDW52"/>
      <c r="PDX52"/>
      <c r="PDY52"/>
      <c r="PDZ52"/>
      <c r="PEA52"/>
      <c r="PEB52"/>
      <c r="PEC52"/>
      <c r="PED52"/>
      <c r="PEE52"/>
      <c r="PEF52"/>
      <c r="PEG52"/>
      <c r="PEH52"/>
      <c r="PEI52"/>
      <c r="PEJ52"/>
      <c r="PEK52"/>
      <c r="PEL52"/>
      <c r="PEM52"/>
      <c r="PEN52"/>
      <c r="PEO52"/>
      <c r="PEP52"/>
      <c r="PEQ52"/>
      <c r="PER52"/>
      <c r="PES52"/>
      <c r="PET52"/>
      <c r="PEU52"/>
      <c r="PEV52"/>
      <c r="PEW52"/>
      <c r="PEX52"/>
      <c r="PEY52"/>
      <c r="PEZ52"/>
      <c r="PFA52"/>
      <c r="PFB52"/>
      <c r="PFC52"/>
      <c r="PFD52"/>
      <c r="PFE52"/>
      <c r="PFF52"/>
      <c r="PFG52"/>
      <c r="PFH52"/>
      <c r="PFI52"/>
      <c r="PFJ52"/>
      <c r="PFK52"/>
      <c r="PFL52"/>
      <c r="PFM52"/>
      <c r="PFN52"/>
      <c r="PFO52"/>
      <c r="PFP52"/>
      <c r="PFQ52"/>
      <c r="PFR52"/>
      <c r="PFS52"/>
      <c r="PFT52"/>
      <c r="PFU52"/>
      <c r="PFV52"/>
      <c r="PFW52"/>
      <c r="PFX52"/>
      <c r="PFY52"/>
      <c r="PFZ52"/>
      <c r="PGA52"/>
      <c r="PGB52"/>
      <c r="PGC52"/>
      <c r="PGD52"/>
      <c r="PGE52"/>
      <c r="PGF52"/>
      <c r="PGG52"/>
      <c r="PGH52"/>
      <c r="PGI52"/>
      <c r="PGJ52"/>
      <c r="PGK52"/>
      <c r="PGL52"/>
      <c r="PGM52"/>
      <c r="PGN52"/>
      <c r="PGO52"/>
      <c r="PGP52"/>
      <c r="PGQ52"/>
      <c r="PGR52"/>
      <c r="PGS52"/>
      <c r="PGT52"/>
      <c r="PGU52"/>
      <c r="PGV52"/>
      <c r="PGW52"/>
      <c r="PGX52"/>
      <c r="PGY52"/>
      <c r="PGZ52"/>
      <c r="PHA52"/>
      <c r="PHB52"/>
      <c r="PHC52"/>
      <c r="PHD52"/>
      <c r="PHE52"/>
      <c r="PHF52"/>
      <c r="PHG52"/>
      <c r="PHH52"/>
      <c r="PHI52"/>
      <c r="PHJ52"/>
      <c r="PHK52"/>
      <c r="PHL52"/>
      <c r="PHM52"/>
      <c r="PHN52"/>
      <c r="PHO52"/>
      <c r="PHP52"/>
      <c r="PHQ52"/>
      <c r="PHR52"/>
      <c r="PHS52"/>
      <c r="PHT52"/>
      <c r="PHU52"/>
      <c r="PHV52"/>
      <c r="PHW52"/>
      <c r="PHX52"/>
      <c r="PHY52"/>
      <c r="PHZ52"/>
      <c r="PIA52"/>
      <c r="PIB52"/>
      <c r="PIC52"/>
      <c r="PID52"/>
      <c r="PIE52"/>
      <c r="PIF52"/>
      <c r="PIG52"/>
      <c r="PIH52"/>
      <c r="PII52"/>
      <c r="PIJ52"/>
      <c r="PIK52"/>
      <c r="PIL52"/>
      <c r="PIM52"/>
      <c r="PIN52"/>
      <c r="PIO52"/>
      <c r="PIP52"/>
      <c r="PIQ52"/>
      <c r="PIR52"/>
      <c r="PIS52"/>
      <c r="PIT52"/>
      <c r="PIU52"/>
      <c r="PIV52"/>
      <c r="PIW52"/>
      <c r="PIX52"/>
      <c r="PIY52"/>
      <c r="PIZ52"/>
      <c r="PJA52"/>
      <c r="PJB52"/>
      <c r="PJC52"/>
      <c r="PJD52"/>
      <c r="PJE52"/>
      <c r="PJF52"/>
      <c r="PJG52"/>
      <c r="PJH52"/>
      <c r="PJI52"/>
      <c r="PJJ52"/>
      <c r="PJK52"/>
      <c r="PJL52"/>
      <c r="PJM52"/>
      <c r="PJN52"/>
      <c r="PJO52"/>
      <c r="PJP52"/>
      <c r="PJQ52"/>
      <c r="PJR52"/>
      <c r="PJS52"/>
      <c r="PJT52"/>
      <c r="PJU52"/>
      <c r="PJV52"/>
      <c r="PJW52"/>
      <c r="PJX52"/>
      <c r="PJY52"/>
      <c r="PJZ52"/>
      <c r="PKA52"/>
      <c r="PKB52"/>
      <c r="PKC52"/>
      <c r="PKD52"/>
      <c r="PKE52"/>
      <c r="PKF52"/>
      <c r="PKG52"/>
      <c r="PKH52"/>
      <c r="PKI52"/>
      <c r="PKJ52"/>
      <c r="PKK52"/>
      <c r="PKL52"/>
      <c r="PKM52"/>
      <c r="PKN52"/>
      <c r="PKO52"/>
      <c r="PKP52"/>
      <c r="PKQ52"/>
      <c r="PKR52"/>
      <c r="PKS52"/>
      <c r="PKT52"/>
      <c r="PKU52"/>
      <c r="PKV52"/>
      <c r="PKW52"/>
      <c r="PKX52"/>
      <c r="PKY52"/>
      <c r="PKZ52"/>
      <c r="PLA52"/>
      <c r="PLB52"/>
      <c r="PLC52"/>
      <c r="PLD52"/>
      <c r="PLE52"/>
      <c r="PLF52"/>
      <c r="PLG52"/>
      <c r="PLH52"/>
      <c r="PLI52"/>
      <c r="PLJ52"/>
      <c r="PLK52"/>
      <c r="PLL52"/>
      <c r="PLM52"/>
      <c r="PLN52"/>
      <c r="PLO52"/>
      <c r="PLP52"/>
      <c r="PLQ52"/>
      <c r="PLR52"/>
      <c r="PLS52"/>
      <c r="PLT52"/>
      <c r="PLU52"/>
      <c r="PLV52"/>
      <c r="PLW52"/>
      <c r="PLX52"/>
      <c r="PLY52"/>
      <c r="PLZ52"/>
      <c r="PMA52"/>
      <c r="PMB52"/>
      <c r="PMC52"/>
      <c r="PMD52"/>
      <c r="PME52"/>
      <c r="PMF52"/>
      <c r="PMG52"/>
      <c r="PMH52"/>
      <c r="PMI52"/>
      <c r="PMJ52"/>
      <c r="PMK52"/>
      <c r="PML52"/>
      <c r="PMM52"/>
      <c r="PMN52"/>
      <c r="PMO52"/>
      <c r="PMP52"/>
      <c r="PMQ52"/>
      <c r="PMR52"/>
      <c r="PMS52"/>
      <c r="PMT52"/>
      <c r="PMU52"/>
      <c r="PMV52"/>
      <c r="PMW52"/>
      <c r="PMX52"/>
      <c r="PMY52"/>
      <c r="PMZ52"/>
      <c r="PNA52"/>
      <c r="PNB52"/>
      <c r="PNC52"/>
      <c r="PND52"/>
      <c r="PNE52"/>
      <c r="PNF52"/>
      <c r="PNG52"/>
      <c r="PNH52"/>
      <c r="PNI52"/>
      <c r="PNJ52"/>
      <c r="PNK52"/>
      <c r="PNL52"/>
      <c r="PNM52"/>
      <c r="PNN52"/>
      <c r="PNO52"/>
      <c r="PNP52"/>
      <c r="PNQ52"/>
      <c r="PNR52"/>
      <c r="PNS52"/>
      <c r="PNT52"/>
      <c r="PNU52"/>
      <c r="PNV52"/>
      <c r="PNW52"/>
      <c r="PNX52"/>
      <c r="PNY52"/>
      <c r="PNZ52"/>
      <c r="POA52"/>
      <c r="POB52"/>
      <c r="POC52"/>
      <c r="POD52"/>
      <c r="POE52"/>
      <c r="POF52"/>
      <c r="POG52"/>
      <c r="POH52"/>
      <c r="POI52"/>
      <c r="POJ52"/>
      <c r="POK52"/>
      <c r="POL52"/>
      <c r="POM52"/>
      <c r="PON52"/>
      <c r="POO52"/>
      <c r="POP52"/>
      <c r="POQ52"/>
      <c r="POR52"/>
      <c r="POS52"/>
      <c r="POT52"/>
      <c r="POU52"/>
      <c r="POV52"/>
      <c r="POW52"/>
      <c r="POX52"/>
      <c r="POY52"/>
      <c r="POZ52"/>
      <c r="PPA52"/>
      <c r="PPB52"/>
      <c r="PPC52"/>
      <c r="PPD52"/>
      <c r="PPE52"/>
      <c r="PPF52"/>
      <c r="PPG52"/>
      <c r="PPH52"/>
      <c r="PPI52"/>
      <c r="PPJ52"/>
      <c r="PPK52"/>
      <c r="PPL52"/>
      <c r="PPM52"/>
      <c r="PPN52"/>
      <c r="PPO52"/>
      <c r="PPP52"/>
      <c r="PPQ52"/>
      <c r="PPR52"/>
      <c r="PPS52"/>
      <c r="PPT52"/>
      <c r="PPU52"/>
      <c r="PPV52"/>
      <c r="PPW52"/>
      <c r="PPX52"/>
      <c r="PPY52"/>
      <c r="PPZ52"/>
      <c r="PQA52"/>
      <c r="PQB52"/>
      <c r="PQC52"/>
      <c r="PQD52"/>
      <c r="PQE52"/>
      <c r="PQF52"/>
      <c r="PQG52"/>
      <c r="PQH52"/>
      <c r="PQI52"/>
      <c r="PQJ52"/>
      <c r="PQK52"/>
      <c r="PQL52"/>
      <c r="PQM52"/>
      <c r="PQN52"/>
      <c r="PQO52"/>
      <c r="PQP52"/>
      <c r="PQQ52"/>
      <c r="PQR52"/>
      <c r="PQS52"/>
      <c r="PQT52"/>
      <c r="PQU52"/>
      <c r="PQV52"/>
      <c r="PQW52"/>
      <c r="PQX52"/>
      <c r="PQY52"/>
      <c r="PQZ52"/>
      <c r="PRA52"/>
      <c r="PRB52"/>
      <c r="PRC52"/>
      <c r="PRD52"/>
      <c r="PRE52"/>
      <c r="PRF52"/>
      <c r="PRG52"/>
      <c r="PRH52"/>
      <c r="PRI52"/>
      <c r="PRJ52"/>
      <c r="PRK52"/>
      <c r="PRL52"/>
      <c r="PRM52"/>
      <c r="PRN52"/>
      <c r="PRO52"/>
      <c r="PRP52"/>
      <c r="PRQ52"/>
      <c r="PRR52"/>
      <c r="PRS52"/>
      <c r="PRT52"/>
      <c r="PRU52"/>
      <c r="PRV52"/>
      <c r="PRW52"/>
      <c r="PRX52"/>
      <c r="PRY52"/>
      <c r="PRZ52"/>
      <c r="PSA52"/>
      <c r="PSB52"/>
      <c r="PSC52"/>
      <c r="PSD52"/>
      <c r="PSE52"/>
      <c r="PSF52"/>
      <c r="PSG52"/>
      <c r="PSH52"/>
      <c r="PSI52"/>
      <c r="PSJ52"/>
      <c r="PSK52"/>
      <c r="PSL52"/>
      <c r="PSM52"/>
      <c r="PSN52"/>
      <c r="PSO52"/>
      <c r="PSP52"/>
      <c r="PSQ52"/>
      <c r="PSR52"/>
      <c r="PSS52"/>
      <c r="PST52"/>
      <c r="PSU52"/>
      <c r="PSV52"/>
      <c r="PSW52"/>
      <c r="PSX52"/>
      <c r="PSY52"/>
      <c r="PSZ52"/>
      <c r="PTA52"/>
      <c r="PTB52"/>
      <c r="PTC52"/>
      <c r="PTD52"/>
      <c r="PTE52"/>
      <c r="PTF52"/>
      <c r="PTG52"/>
      <c r="PTH52"/>
      <c r="PTI52"/>
      <c r="PTJ52"/>
      <c r="PTK52"/>
      <c r="PTL52"/>
      <c r="PTM52"/>
      <c r="PTN52"/>
      <c r="PTO52"/>
      <c r="PTP52"/>
      <c r="PTQ52"/>
      <c r="PTR52"/>
      <c r="PTS52"/>
      <c r="PTT52"/>
      <c r="PTU52"/>
      <c r="PTV52"/>
      <c r="PTW52"/>
      <c r="PTX52"/>
      <c r="PTY52"/>
      <c r="PTZ52"/>
      <c r="PUA52"/>
      <c r="PUB52"/>
      <c r="PUC52"/>
      <c r="PUD52"/>
      <c r="PUE52"/>
      <c r="PUF52"/>
      <c r="PUG52"/>
      <c r="PUH52"/>
      <c r="PUI52"/>
      <c r="PUJ52"/>
      <c r="PUK52"/>
      <c r="PUL52"/>
      <c r="PUM52"/>
      <c r="PUN52"/>
      <c r="PUO52"/>
      <c r="PUP52"/>
      <c r="PUQ52"/>
      <c r="PUR52"/>
      <c r="PUS52"/>
      <c r="PUT52"/>
      <c r="PUU52"/>
      <c r="PUV52"/>
      <c r="PUW52"/>
      <c r="PUX52"/>
      <c r="PUY52"/>
      <c r="PUZ52"/>
      <c r="PVA52"/>
      <c r="PVB52"/>
      <c r="PVC52"/>
      <c r="PVD52"/>
      <c r="PVE52"/>
      <c r="PVF52"/>
      <c r="PVG52"/>
      <c r="PVH52"/>
      <c r="PVI52"/>
      <c r="PVJ52"/>
      <c r="PVK52"/>
      <c r="PVL52"/>
      <c r="PVM52"/>
      <c r="PVN52"/>
      <c r="PVO52"/>
      <c r="PVP52"/>
      <c r="PVQ52"/>
      <c r="PVR52"/>
      <c r="PVS52"/>
      <c r="PVT52"/>
      <c r="PVU52"/>
      <c r="PVV52"/>
      <c r="PVW52"/>
      <c r="PVX52"/>
      <c r="PVY52"/>
      <c r="PVZ52"/>
      <c r="PWA52"/>
      <c r="PWB52"/>
      <c r="PWC52"/>
      <c r="PWD52"/>
      <c r="PWE52"/>
      <c r="PWF52"/>
      <c r="PWG52"/>
      <c r="PWH52"/>
      <c r="PWI52"/>
      <c r="PWJ52"/>
      <c r="PWK52"/>
      <c r="PWL52"/>
      <c r="PWM52"/>
      <c r="PWN52"/>
      <c r="PWO52"/>
      <c r="PWP52"/>
      <c r="PWQ52"/>
      <c r="PWR52"/>
      <c r="PWS52"/>
      <c r="PWT52"/>
      <c r="PWU52"/>
      <c r="PWV52"/>
      <c r="PWW52"/>
      <c r="PWX52"/>
      <c r="PWY52"/>
      <c r="PWZ52"/>
      <c r="PXA52"/>
      <c r="PXB52"/>
      <c r="PXC52"/>
      <c r="PXD52"/>
      <c r="PXE52"/>
      <c r="PXF52"/>
      <c r="PXG52"/>
      <c r="PXH52"/>
      <c r="PXI52"/>
      <c r="PXJ52"/>
      <c r="PXK52"/>
      <c r="PXL52"/>
      <c r="PXM52"/>
      <c r="PXN52"/>
      <c r="PXO52"/>
      <c r="PXP52"/>
      <c r="PXQ52"/>
      <c r="PXR52"/>
      <c r="PXS52"/>
      <c r="PXT52"/>
      <c r="PXU52"/>
      <c r="PXV52"/>
      <c r="PXW52"/>
      <c r="PXX52"/>
      <c r="PXY52"/>
      <c r="PXZ52"/>
      <c r="PYA52"/>
      <c r="PYB52"/>
      <c r="PYC52"/>
      <c r="PYD52"/>
      <c r="PYE52"/>
      <c r="PYF52"/>
      <c r="PYG52"/>
      <c r="PYH52"/>
      <c r="PYI52"/>
      <c r="PYJ52"/>
      <c r="PYK52"/>
      <c r="PYL52"/>
      <c r="PYM52"/>
      <c r="PYN52"/>
      <c r="PYO52"/>
      <c r="PYP52"/>
      <c r="PYQ52"/>
      <c r="PYR52"/>
      <c r="PYS52"/>
      <c r="PYT52"/>
      <c r="PYU52"/>
      <c r="PYV52"/>
      <c r="PYW52"/>
      <c r="PYX52"/>
      <c r="PYY52"/>
      <c r="PYZ52"/>
      <c r="PZA52"/>
      <c r="PZB52"/>
      <c r="PZC52"/>
      <c r="PZD52"/>
      <c r="PZE52"/>
      <c r="PZF52"/>
      <c r="PZG52"/>
      <c r="PZH52"/>
      <c r="PZI52"/>
      <c r="PZJ52"/>
      <c r="PZK52"/>
      <c r="PZL52"/>
      <c r="PZM52"/>
      <c r="PZN52"/>
      <c r="PZO52"/>
      <c r="PZP52"/>
      <c r="PZQ52"/>
      <c r="PZR52"/>
      <c r="PZS52"/>
      <c r="PZT52"/>
      <c r="PZU52"/>
      <c r="PZV52"/>
      <c r="PZW52"/>
      <c r="PZX52"/>
      <c r="PZY52"/>
      <c r="PZZ52"/>
      <c r="QAA52"/>
      <c r="QAB52"/>
      <c r="QAC52"/>
      <c r="QAD52"/>
      <c r="QAE52"/>
      <c r="QAF52"/>
      <c r="QAG52"/>
      <c r="QAH52"/>
      <c r="QAI52"/>
      <c r="QAJ52"/>
      <c r="QAK52"/>
      <c r="QAL52"/>
      <c r="QAM52"/>
      <c r="QAN52"/>
      <c r="QAO52"/>
      <c r="QAP52"/>
      <c r="QAQ52"/>
      <c r="QAR52"/>
      <c r="QAS52"/>
      <c r="QAT52"/>
      <c r="QAU52"/>
      <c r="QAV52"/>
      <c r="QAW52"/>
      <c r="QAX52"/>
      <c r="QAY52"/>
      <c r="QAZ52"/>
      <c r="QBA52"/>
      <c r="QBB52"/>
      <c r="QBC52"/>
      <c r="QBD52"/>
      <c r="QBE52"/>
      <c r="QBF52"/>
      <c r="QBG52"/>
      <c r="QBH52"/>
      <c r="QBI52"/>
      <c r="QBJ52"/>
      <c r="QBK52"/>
      <c r="QBL52"/>
      <c r="QBM52"/>
      <c r="QBN52"/>
      <c r="QBO52"/>
      <c r="QBP52"/>
      <c r="QBQ52"/>
      <c r="QBR52"/>
      <c r="QBS52"/>
      <c r="QBT52"/>
      <c r="QBU52"/>
      <c r="QBV52"/>
      <c r="QBW52"/>
      <c r="QBX52"/>
      <c r="QBY52"/>
      <c r="QBZ52"/>
      <c r="QCA52"/>
      <c r="QCB52"/>
      <c r="QCC52"/>
      <c r="QCD52"/>
      <c r="QCE52"/>
      <c r="QCF52"/>
      <c r="QCG52"/>
      <c r="QCH52"/>
      <c r="QCI52"/>
      <c r="QCJ52"/>
      <c r="QCK52"/>
      <c r="QCL52"/>
      <c r="QCM52"/>
      <c r="QCN52"/>
      <c r="QCO52"/>
      <c r="QCP52"/>
      <c r="QCQ52"/>
      <c r="QCR52"/>
      <c r="QCS52"/>
      <c r="QCT52"/>
      <c r="QCU52"/>
      <c r="QCV52"/>
      <c r="QCW52"/>
      <c r="QCX52"/>
      <c r="QCY52"/>
      <c r="QCZ52"/>
      <c r="QDA52"/>
      <c r="QDB52"/>
      <c r="QDC52"/>
      <c r="QDD52"/>
      <c r="QDE52"/>
      <c r="QDF52"/>
      <c r="QDG52"/>
      <c r="QDH52"/>
      <c r="QDI52"/>
      <c r="QDJ52"/>
      <c r="QDK52"/>
      <c r="QDL52"/>
      <c r="QDM52"/>
      <c r="QDN52"/>
      <c r="QDO52"/>
      <c r="QDP52"/>
      <c r="QDQ52"/>
      <c r="QDR52"/>
      <c r="QDS52"/>
      <c r="QDT52"/>
      <c r="QDU52"/>
      <c r="QDV52"/>
      <c r="QDW52"/>
      <c r="QDX52"/>
      <c r="QDY52"/>
      <c r="QDZ52"/>
      <c r="QEA52"/>
      <c r="QEB52"/>
      <c r="QEC52"/>
      <c r="QED52"/>
      <c r="QEE52"/>
      <c r="QEF52"/>
      <c r="QEG52"/>
      <c r="QEH52"/>
      <c r="QEI52"/>
      <c r="QEJ52"/>
      <c r="QEK52"/>
      <c r="QEL52"/>
      <c r="QEM52"/>
      <c r="QEN52"/>
      <c r="QEO52"/>
      <c r="QEP52"/>
      <c r="QEQ52"/>
      <c r="QER52"/>
      <c r="QES52"/>
      <c r="QET52"/>
      <c r="QEU52"/>
      <c r="QEV52"/>
      <c r="QEW52"/>
      <c r="QEX52"/>
      <c r="QEY52"/>
      <c r="QEZ52"/>
      <c r="QFA52"/>
      <c r="QFB52"/>
      <c r="QFC52"/>
      <c r="QFD52"/>
      <c r="QFE52"/>
      <c r="QFF52"/>
      <c r="QFG52"/>
      <c r="QFH52"/>
      <c r="QFI52"/>
      <c r="QFJ52"/>
      <c r="QFK52"/>
      <c r="QFL52"/>
      <c r="QFM52"/>
      <c r="QFN52"/>
      <c r="QFO52"/>
      <c r="QFP52"/>
      <c r="QFQ52"/>
      <c r="QFR52"/>
      <c r="QFS52"/>
      <c r="QFT52"/>
      <c r="QFU52"/>
      <c r="QFV52"/>
      <c r="QFW52"/>
      <c r="QFX52"/>
      <c r="QFY52"/>
      <c r="QFZ52"/>
      <c r="QGA52"/>
      <c r="QGB52"/>
      <c r="QGC52"/>
      <c r="QGD52"/>
      <c r="QGE52"/>
      <c r="QGF52"/>
      <c r="QGG52"/>
      <c r="QGH52"/>
      <c r="QGI52"/>
      <c r="QGJ52"/>
      <c r="QGK52"/>
      <c r="QGL52"/>
      <c r="QGM52"/>
      <c r="QGN52"/>
      <c r="QGO52"/>
      <c r="QGP52"/>
      <c r="QGQ52"/>
      <c r="QGR52"/>
      <c r="QGS52"/>
      <c r="QGT52"/>
      <c r="QGU52"/>
      <c r="QGV52"/>
      <c r="QGW52"/>
      <c r="QGX52"/>
      <c r="QGY52"/>
      <c r="QGZ52"/>
      <c r="QHA52"/>
      <c r="QHB52"/>
      <c r="QHC52"/>
      <c r="QHD52"/>
      <c r="QHE52"/>
      <c r="QHF52"/>
      <c r="QHG52"/>
      <c r="QHH52"/>
      <c r="QHI52"/>
      <c r="QHJ52"/>
      <c r="QHK52"/>
      <c r="QHL52"/>
      <c r="QHM52"/>
      <c r="QHN52"/>
      <c r="QHO52"/>
      <c r="QHP52"/>
      <c r="QHQ52"/>
      <c r="QHR52"/>
      <c r="QHS52"/>
      <c r="QHT52"/>
      <c r="QHU52"/>
      <c r="QHV52"/>
      <c r="QHW52"/>
      <c r="QHX52"/>
      <c r="QHY52"/>
      <c r="QHZ52"/>
      <c r="QIA52"/>
      <c r="QIB52"/>
      <c r="QIC52"/>
      <c r="QID52"/>
      <c r="QIE52"/>
      <c r="QIF52"/>
      <c r="QIG52"/>
      <c r="QIH52"/>
      <c r="QII52"/>
      <c r="QIJ52"/>
      <c r="QIK52"/>
      <c r="QIL52"/>
      <c r="QIM52"/>
      <c r="QIN52"/>
      <c r="QIO52"/>
      <c r="QIP52"/>
      <c r="QIQ52"/>
      <c r="QIR52"/>
      <c r="QIS52"/>
      <c r="QIT52"/>
      <c r="QIU52"/>
      <c r="QIV52"/>
      <c r="QIW52"/>
      <c r="QIX52"/>
      <c r="QIY52"/>
      <c r="QIZ52"/>
      <c r="QJA52"/>
      <c r="QJB52"/>
      <c r="QJC52"/>
      <c r="QJD52"/>
      <c r="QJE52"/>
      <c r="QJF52"/>
      <c r="QJG52"/>
      <c r="QJH52"/>
      <c r="QJI52"/>
      <c r="QJJ52"/>
      <c r="QJK52"/>
      <c r="QJL52"/>
      <c r="QJM52"/>
      <c r="QJN52"/>
      <c r="QJO52"/>
      <c r="QJP52"/>
      <c r="QJQ52"/>
      <c r="QJR52"/>
      <c r="QJS52"/>
      <c r="QJT52"/>
      <c r="QJU52"/>
      <c r="QJV52"/>
      <c r="QJW52"/>
      <c r="QJX52"/>
      <c r="QJY52"/>
      <c r="QJZ52"/>
      <c r="QKA52"/>
      <c r="QKB52"/>
      <c r="QKC52"/>
      <c r="QKD52"/>
      <c r="QKE52"/>
      <c r="QKF52"/>
      <c r="QKG52"/>
      <c r="QKH52"/>
      <c r="QKI52"/>
      <c r="QKJ52"/>
      <c r="QKK52"/>
      <c r="QKL52"/>
      <c r="QKM52"/>
      <c r="QKN52"/>
      <c r="QKO52"/>
      <c r="QKP52"/>
      <c r="QKQ52"/>
      <c r="QKR52"/>
      <c r="QKS52"/>
      <c r="QKT52"/>
      <c r="QKU52"/>
      <c r="QKV52"/>
      <c r="QKW52"/>
      <c r="QKX52"/>
      <c r="QKY52"/>
      <c r="QKZ52"/>
      <c r="QLA52"/>
      <c r="QLB52"/>
      <c r="QLC52"/>
      <c r="QLD52"/>
      <c r="QLE52"/>
      <c r="QLF52"/>
      <c r="QLG52"/>
      <c r="QLH52"/>
      <c r="QLI52"/>
      <c r="QLJ52"/>
      <c r="QLK52"/>
      <c r="QLL52"/>
      <c r="QLM52"/>
      <c r="QLN52"/>
      <c r="QLO52"/>
      <c r="QLP52"/>
      <c r="QLQ52"/>
      <c r="QLR52"/>
      <c r="QLS52"/>
      <c r="QLT52"/>
      <c r="QLU52"/>
      <c r="QLV52"/>
      <c r="QLW52"/>
      <c r="QLX52"/>
      <c r="QLY52"/>
      <c r="QLZ52"/>
      <c r="QMA52"/>
      <c r="QMB52"/>
      <c r="QMC52"/>
      <c r="QMD52"/>
      <c r="QME52"/>
      <c r="QMF52"/>
      <c r="QMG52"/>
      <c r="QMH52"/>
      <c r="QMI52"/>
      <c r="QMJ52"/>
      <c r="QMK52"/>
      <c r="QML52"/>
      <c r="QMM52"/>
      <c r="QMN52"/>
      <c r="QMO52"/>
      <c r="QMP52"/>
      <c r="QMQ52"/>
      <c r="QMR52"/>
      <c r="QMS52"/>
      <c r="QMT52"/>
      <c r="QMU52"/>
      <c r="QMV52"/>
      <c r="QMW52"/>
      <c r="QMX52"/>
      <c r="QMY52"/>
      <c r="QMZ52"/>
      <c r="QNA52"/>
      <c r="QNB52"/>
      <c r="QNC52"/>
      <c r="QND52"/>
      <c r="QNE52"/>
      <c r="QNF52"/>
      <c r="QNG52"/>
      <c r="QNH52"/>
      <c r="QNI52"/>
      <c r="QNJ52"/>
      <c r="QNK52"/>
      <c r="QNL52"/>
      <c r="QNM52"/>
      <c r="QNN52"/>
      <c r="QNO52"/>
      <c r="QNP52"/>
      <c r="QNQ52"/>
      <c r="QNR52"/>
      <c r="QNS52"/>
      <c r="QNT52"/>
      <c r="QNU52"/>
      <c r="QNV52"/>
      <c r="QNW52"/>
      <c r="QNX52"/>
      <c r="QNY52"/>
      <c r="QNZ52"/>
      <c r="QOA52"/>
      <c r="QOB52"/>
      <c r="QOC52"/>
      <c r="QOD52"/>
      <c r="QOE52"/>
      <c r="QOF52"/>
      <c r="QOG52"/>
      <c r="QOH52"/>
      <c r="QOI52"/>
      <c r="QOJ52"/>
      <c r="QOK52"/>
      <c r="QOL52"/>
      <c r="QOM52"/>
      <c r="QON52"/>
      <c r="QOO52"/>
      <c r="QOP52"/>
      <c r="QOQ52"/>
      <c r="QOR52"/>
      <c r="QOS52"/>
      <c r="QOT52"/>
      <c r="QOU52"/>
      <c r="QOV52"/>
      <c r="QOW52"/>
      <c r="QOX52"/>
      <c r="QOY52"/>
      <c r="QOZ52"/>
      <c r="QPA52"/>
      <c r="QPB52"/>
      <c r="QPC52"/>
      <c r="QPD52"/>
      <c r="QPE52"/>
      <c r="QPF52"/>
      <c r="QPG52"/>
      <c r="QPH52"/>
      <c r="QPI52"/>
      <c r="QPJ52"/>
      <c r="QPK52"/>
      <c r="QPL52"/>
      <c r="QPM52"/>
      <c r="QPN52"/>
      <c r="QPO52"/>
      <c r="QPP52"/>
      <c r="QPQ52"/>
      <c r="QPR52"/>
      <c r="QPS52"/>
      <c r="QPT52"/>
      <c r="QPU52"/>
      <c r="QPV52"/>
      <c r="QPW52"/>
      <c r="QPX52"/>
      <c r="QPY52"/>
      <c r="QPZ52"/>
      <c r="QQA52"/>
      <c r="QQB52"/>
      <c r="QQC52"/>
      <c r="QQD52"/>
      <c r="QQE52"/>
      <c r="QQF52"/>
      <c r="QQG52"/>
      <c r="QQH52"/>
      <c r="QQI52"/>
      <c r="QQJ52"/>
      <c r="QQK52"/>
      <c r="QQL52"/>
      <c r="QQM52"/>
      <c r="QQN52"/>
      <c r="QQO52"/>
      <c r="QQP52"/>
      <c r="QQQ52"/>
      <c r="QQR52"/>
      <c r="QQS52"/>
      <c r="QQT52"/>
      <c r="QQU52"/>
      <c r="QQV52"/>
      <c r="QQW52"/>
      <c r="QQX52"/>
      <c r="QQY52"/>
      <c r="QQZ52"/>
      <c r="QRA52"/>
      <c r="QRB52"/>
      <c r="QRC52"/>
      <c r="QRD52"/>
      <c r="QRE52"/>
      <c r="QRF52"/>
      <c r="QRG52"/>
      <c r="QRH52"/>
      <c r="QRI52"/>
      <c r="QRJ52"/>
      <c r="QRK52"/>
      <c r="QRL52"/>
      <c r="QRM52"/>
      <c r="QRN52"/>
      <c r="QRO52"/>
      <c r="QRP52"/>
      <c r="QRQ52"/>
      <c r="QRR52"/>
      <c r="QRS52"/>
      <c r="QRT52"/>
      <c r="QRU52"/>
      <c r="QRV52"/>
      <c r="QRW52"/>
      <c r="QRX52"/>
      <c r="QRY52"/>
      <c r="QRZ52"/>
      <c r="QSA52"/>
      <c r="QSB52"/>
      <c r="QSC52"/>
      <c r="QSD52"/>
      <c r="QSE52"/>
      <c r="QSF52"/>
      <c r="QSG52"/>
      <c r="QSH52"/>
      <c r="QSI52"/>
      <c r="QSJ52"/>
      <c r="QSK52"/>
      <c r="QSL52"/>
      <c r="QSM52"/>
      <c r="QSN52"/>
      <c r="QSO52"/>
      <c r="QSP52"/>
      <c r="QSQ52"/>
      <c r="QSR52"/>
      <c r="QSS52"/>
      <c r="QST52"/>
      <c r="QSU52"/>
      <c r="QSV52"/>
      <c r="QSW52"/>
      <c r="QSX52"/>
      <c r="QSY52"/>
      <c r="QSZ52"/>
      <c r="QTA52"/>
      <c r="QTB52"/>
      <c r="QTC52"/>
      <c r="QTD52"/>
      <c r="QTE52"/>
      <c r="QTF52"/>
      <c r="QTG52"/>
      <c r="QTH52"/>
      <c r="QTI52"/>
      <c r="QTJ52"/>
      <c r="QTK52"/>
      <c r="QTL52"/>
      <c r="QTM52"/>
      <c r="QTN52"/>
      <c r="QTO52"/>
      <c r="QTP52"/>
      <c r="QTQ52"/>
      <c r="QTR52"/>
      <c r="QTS52"/>
      <c r="QTT52"/>
      <c r="QTU52"/>
      <c r="QTV52"/>
      <c r="QTW52"/>
      <c r="QTX52"/>
      <c r="QTY52"/>
      <c r="QTZ52"/>
      <c r="QUA52"/>
      <c r="QUB52"/>
      <c r="QUC52"/>
      <c r="QUD52"/>
      <c r="QUE52"/>
      <c r="QUF52"/>
      <c r="QUG52"/>
      <c r="QUH52"/>
      <c r="QUI52"/>
      <c r="QUJ52"/>
      <c r="QUK52"/>
      <c r="QUL52"/>
      <c r="QUM52"/>
      <c r="QUN52"/>
      <c r="QUO52"/>
      <c r="QUP52"/>
      <c r="QUQ52"/>
      <c r="QUR52"/>
      <c r="QUS52"/>
      <c r="QUT52"/>
      <c r="QUU52"/>
      <c r="QUV52"/>
      <c r="QUW52"/>
      <c r="QUX52"/>
      <c r="QUY52"/>
      <c r="QUZ52"/>
      <c r="QVA52"/>
      <c r="QVB52"/>
      <c r="QVC52"/>
      <c r="QVD52"/>
      <c r="QVE52"/>
      <c r="QVF52"/>
      <c r="QVG52"/>
      <c r="QVH52"/>
      <c r="QVI52"/>
      <c r="QVJ52"/>
      <c r="QVK52"/>
      <c r="QVL52"/>
      <c r="QVM52"/>
      <c r="QVN52"/>
      <c r="QVO52"/>
      <c r="QVP52"/>
      <c r="QVQ52"/>
      <c r="QVR52"/>
      <c r="QVS52"/>
      <c r="QVT52"/>
      <c r="QVU52"/>
      <c r="QVV52"/>
      <c r="QVW52"/>
      <c r="QVX52"/>
      <c r="QVY52"/>
      <c r="QVZ52"/>
      <c r="QWA52"/>
      <c r="QWB52"/>
      <c r="QWC52"/>
      <c r="QWD52"/>
      <c r="QWE52"/>
      <c r="QWF52"/>
      <c r="QWG52"/>
      <c r="QWH52"/>
      <c r="QWI52"/>
      <c r="QWJ52"/>
      <c r="QWK52"/>
      <c r="QWL52"/>
      <c r="QWM52"/>
      <c r="QWN52"/>
      <c r="QWO52"/>
      <c r="QWP52"/>
      <c r="QWQ52"/>
      <c r="QWR52"/>
      <c r="QWS52"/>
      <c r="QWT52"/>
      <c r="QWU52"/>
      <c r="QWV52"/>
      <c r="QWW52"/>
      <c r="QWX52"/>
      <c r="QWY52"/>
      <c r="QWZ52"/>
      <c r="QXA52"/>
      <c r="QXB52"/>
      <c r="QXC52"/>
      <c r="QXD52"/>
      <c r="QXE52"/>
      <c r="QXF52"/>
      <c r="QXG52"/>
      <c r="QXH52"/>
      <c r="QXI52"/>
      <c r="QXJ52"/>
      <c r="QXK52"/>
      <c r="QXL52"/>
      <c r="QXM52"/>
      <c r="QXN52"/>
      <c r="QXO52"/>
      <c r="QXP52"/>
      <c r="QXQ52"/>
      <c r="QXR52"/>
      <c r="QXS52"/>
      <c r="QXT52"/>
      <c r="QXU52"/>
      <c r="QXV52"/>
      <c r="QXW52"/>
      <c r="QXX52"/>
      <c r="QXY52"/>
      <c r="QXZ52"/>
      <c r="QYA52"/>
      <c r="QYB52"/>
      <c r="QYC52"/>
      <c r="QYD52"/>
      <c r="QYE52"/>
      <c r="QYF52"/>
      <c r="QYG52"/>
      <c r="QYH52"/>
      <c r="QYI52"/>
      <c r="QYJ52"/>
      <c r="QYK52"/>
      <c r="QYL52"/>
      <c r="QYM52"/>
      <c r="QYN52"/>
      <c r="QYO52"/>
      <c r="QYP52"/>
      <c r="QYQ52"/>
      <c r="QYR52"/>
      <c r="QYS52"/>
      <c r="QYT52"/>
      <c r="QYU52"/>
      <c r="QYV52"/>
      <c r="QYW52"/>
      <c r="QYX52"/>
      <c r="QYY52"/>
      <c r="QYZ52"/>
      <c r="QZA52"/>
      <c r="QZB52"/>
      <c r="QZC52"/>
      <c r="QZD52"/>
      <c r="QZE52"/>
      <c r="QZF52"/>
      <c r="QZG52"/>
      <c r="QZH52"/>
      <c r="QZI52"/>
      <c r="QZJ52"/>
      <c r="QZK52"/>
      <c r="QZL52"/>
      <c r="QZM52"/>
      <c r="QZN52"/>
      <c r="QZO52"/>
      <c r="QZP52"/>
      <c r="QZQ52"/>
      <c r="QZR52"/>
      <c r="QZS52"/>
      <c r="QZT52"/>
      <c r="QZU52"/>
      <c r="QZV52"/>
      <c r="QZW52"/>
      <c r="QZX52"/>
      <c r="QZY52"/>
      <c r="QZZ52"/>
      <c r="RAA52"/>
      <c r="RAB52"/>
      <c r="RAC52"/>
      <c r="RAD52"/>
      <c r="RAE52"/>
      <c r="RAF52"/>
      <c r="RAG52"/>
      <c r="RAH52"/>
      <c r="RAI52"/>
      <c r="RAJ52"/>
      <c r="RAK52"/>
      <c r="RAL52"/>
      <c r="RAM52"/>
      <c r="RAN52"/>
      <c r="RAO52"/>
      <c r="RAP52"/>
      <c r="RAQ52"/>
      <c r="RAR52"/>
      <c r="RAS52"/>
      <c r="RAT52"/>
      <c r="RAU52"/>
      <c r="RAV52"/>
      <c r="RAW52"/>
      <c r="RAX52"/>
      <c r="RAY52"/>
      <c r="RAZ52"/>
      <c r="RBA52"/>
      <c r="RBB52"/>
      <c r="RBC52"/>
      <c r="RBD52"/>
      <c r="RBE52"/>
      <c r="RBF52"/>
      <c r="RBG52"/>
      <c r="RBH52"/>
      <c r="RBI52"/>
      <c r="RBJ52"/>
      <c r="RBK52"/>
      <c r="RBL52"/>
      <c r="RBM52"/>
      <c r="RBN52"/>
      <c r="RBO52"/>
      <c r="RBP52"/>
      <c r="RBQ52"/>
      <c r="RBR52"/>
      <c r="RBS52"/>
      <c r="RBT52"/>
      <c r="RBU52"/>
      <c r="RBV52"/>
      <c r="RBW52"/>
      <c r="RBX52"/>
      <c r="RBY52"/>
      <c r="RBZ52"/>
      <c r="RCA52"/>
      <c r="RCB52"/>
      <c r="RCC52"/>
      <c r="RCD52"/>
      <c r="RCE52"/>
      <c r="RCF52"/>
      <c r="RCG52"/>
      <c r="RCH52"/>
      <c r="RCI52"/>
      <c r="RCJ52"/>
      <c r="RCK52"/>
      <c r="RCL52"/>
      <c r="RCM52"/>
      <c r="RCN52"/>
      <c r="RCO52"/>
      <c r="RCP52"/>
      <c r="RCQ52"/>
      <c r="RCR52"/>
      <c r="RCS52"/>
      <c r="RCT52"/>
      <c r="RCU52"/>
      <c r="RCV52"/>
      <c r="RCW52"/>
      <c r="RCX52"/>
      <c r="RCY52"/>
      <c r="RCZ52"/>
      <c r="RDA52"/>
      <c r="RDB52"/>
      <c r="RDC52"/>
      <c r="RDD52"/>
      <c r="RDE52"/>
      <c r="RDF52"/>
      <c r="RDG52"/>
      <c r="RDH52"/>
      <c r="RDI52"/>
      <c r="RDJ52"/>
      <c r="RDK52"/>
      <c r="RDL52"/>
      <c r="RDM52"/>
      <c r="RDN52"/>
      <c r="RDO52"/>
      <c r="RDP52"/>
      <c r="RDQ52"/>
      <c r="RDR52"/>
      <c r="RDS52"/>
      <c r="RDT52"/>
      <c r="RDU52"/>
      <c r="RDV52"/>
      <c r="RDW52"/>
      <c r="RDX52"/>
      <c r="RDY52"/>
      <c r="RDZ52"/>
      <c r="REA52"/>
      <c r="REB52"/>
      <c r="REC52"/>
      <c r="RED52"/>
      <c r="REE52"/>
      <c r="REF52"/>
      <c r="REG52"/>
      <c r="REH52"/>
      <c r="REI52"/>
      <c r="REJ52"/>
      <c r="REK52"/>
      <c r="REL52"/>
      <c r="REM52"/>
      <c r="REN52"/>
      <c r="REO52"/>
      <c r="REP52"/>
      <c r="REQ52"/>
      <c r="RER52"/>
      <c r="RES52"/>
      <c r="RET52"/>
      <c r="REU52"/>
      <c r="REV52"/>
      <c r="REW52"/>
      <c r="REX52"/>
      <c r="REY52"/>
      <c r="REZ52"/>
      <c r="RFA52"/>
      <c r="RFB52"/>
      <c r="RFC52"/>
      <c r="RFD52"/>
      <c r="RFE52"/>
      <c r="RFF52"/>
      <c r="RFG52"/>
      <c r="RFH52"/>
      <c r="RFI52"/>
      <c r="RFJ52"/>
      <c r="RFK52"/>
      <c r="RFL52"/>
      <c r="RFM52"/>
      <c r="RFN52"/>
      <c r="RFO52"/>
      <c r="RFP52"/>
      <c r="RFQ52"/>
      <c r="RFR52"/>
      <c r="RFS52"/>
      <c r="RFT52"/>
      <c r="RFU52"/>
      <c r="RFV52"/>
      <c r="RFW52"/>
      <c r="RFX52"/>
      <c r="RFY52"/>
      <c r="RFZ52"/>
      <c r="RGA52"/>
      <c r="RGB52"/>
      <c r="RGC52"/>
      <c r="RGD52"/>
      <c r="RGE52"/>
      <c r="RGF52"/>
      <c r="RGG52"/>
      <c r="RGH52"/>
      <c r="RGI52"/>
      <c r="RGJ52"/>
      <c r="RGK52"/>
      <c r="RGL52"/>
      <c r="RGM52"/>
      <c r="RGN52"/>
      <c r="RGO52"/>
      <c r="RGP52"/>
      <c r="RGQ52"/>
      <c r="RGR52"/>
      <c r="RGS52"/>
      <c r="RGT52"/>
      <c r="RGU52"/>
      <c r="RGV52"/>
      <c r="RGW52"/>
      <c r="RGX52"/>
      <c r="RGY52"/>
      <c r="RGZ52"/>
      <c r="RHA52"/>
      <c r="RHB52"/>
      <c r="RHC52"/>
      <c r="RHD52"/>
      <c r="RHE52"/>
      <c r="RHF52"/>
      <c r="RHG52"/>
      <c r="RHH52"/>
      <c r="RHI52"/>
      <c r="RHJ52"/>
      <c r="RHK52"/>
      <c r="RHL52"/>
      <c r="RHM52"/>
      <c r="RHN52"/>
      <c r="RHO52"/>
      <c r="RHP52"/>
      <c r="RHQ52"/>
      <c r="RHR52"/>
      <c r="RHS52"/>
      <c r="RHT52"/>
      <c r="RHU52"/>
      <c r="RHV52"/>
      <c r="RHW52"/>
      <c r="RHX52"/>
      <c r="RHY52"/>
      <c r="RHZ52"/>
      <c r="RIA52"/>
      <c r="RIB52"/>
      <c r="RIC52"/>
      <c r="RID52"/>
      <c r="RIE52"/>
      <c r="RIF52"/>
      <c r="RIG52"/>
      <c r="RIH52"/>
      <c r="RII52"/>
      <c r="RIJ52"/>
      <c r="RIK52"/>
      <c r="RIL52"/>
      <c r="RIM52"/>
      <c r="RIN52"/>
      <c r="RIO52"/>
      <c r="RIP52"/>
      <c r="RIQ52"/>
      <c r="RIR52"/>
      <c r="RIS52"/>
      <c r="RIT52"/>
      <c r="RIU52"/>
      <c r="RIV52"/>
      <c r="RIW52"/>
      <c r="RIX52"/>
      <c r="RIY52"/>
      <c r="RIZ52"/>
      <c r="RJA52"/>
      <c r="RJB52"/>
      <c r="RJC52"/>
      <c r="RJD52"/>
      <c r="RJE52"/>
      <c r="RJF52"/>
      <c r="RJG52"/>
      <c r="RJH52"/>
      <c r="RJI52"/>
      <c r="RJJ52"/>
      <c r="RJK52"/>
      <c r="RJL52"/>
      <c r="RJM52"/>
      <c r="RJN52"/>
      <c r="RJO52"/>
      <c r="RJP52"/>
      <c r="RJQ52"/>
      <c r="RJR52"/>
      <c r="RJS52"/>
      <c r="RJT52"/>
      <c r="RJU52"/>
      <c r="RJV52"/>
      <c r="RJW52"/>
      <c r="RJX52"/>
      <c r="RJY52"/>
      <c r="RJZ52"/>
      <c r="RKA52"/>
      <c r="RKB52"/>
      <c r="RKC52"/>
      <c r="RKD52"/>
      <c r="RKE52"/>
      <c r="RKF52"/>
      <c r="RKG52"/>
      <c r="RKH52"/>
      <c r="RKI52"/>
      <c r="RKJ52"/>
      <c r="RKK52"/>
      <c r="RKL52"/>
      <c r="RKM52"/>
      <c r="RKN52"/>
      <c r="RKO52"/>
      <c r="RKP52"/>
      <c r="RKQ52"/>
      <c r="RKR52"/>
      <c r="RKS52"/>
      <c r="RKT52"/>
      <c r="RKU52"/>
      <c r="RKV52"/>
      <c r="RKW52"/>
      <c r="RKX52"/>
      <c r="RKY52"/>
      <c r="RKZ52"/>
      <c r="RLA52"/>
      <c r="RLB52"/>
      <c r="RLC52"/>
      <c r="RLD52"/>
      <c r="RLE52"/>
      <c r="RLF52"/>
      <c r="RLG52"/>
      <c r="RLH52"/>
      <c r="RLI52"/>
      <c r="RLJ52"/>
      <c r="RLK52"/>
      <c r="RLL52"/>
      <c r="RLM52"/>
      <c r="RLN52"/>
      <c r="RLO52"/>
      <c r="RLP52"/>
      <c r="RLQ52"/>
      <c r="RLR52"/>
      <c r="RLS52"/>
      <c r="RLT52"/>
      <c r="RLU52"/>
      <c r="RLV52"/>
      <c r="RLW52"/>
      <c r="RLX52"/>
      <c r="RLY52"/>
      <c r="RLZ52"/>
      <c r="RMA52"/>
      <c r="RMB52"/>
      <c r="RMC52"/>
      <c r="RMD52"/>
      <c r="RME52"/>
      <c r="RMF52"/>
      <c r="RMG52"/>
      <c r="RMH52"/>
      <c r="RMI52"/>
      <c r="RMJ52"/>
      <c r="RMK52"/>
      <c r="RML52"/>
      <c r="RMM52"/>
      <c r="RMN52"/>
      <c r="RMO52"/>
      <c r="RMP52"/>
      <c r="RMQ52"/>
      <c r="RMR52"/>
      <c r="RMS52"/>
      <c r="RMT52"/>
      <c r="RMU52"/>
      <c r="RMV52"/>
      <c r="RMW52"/>
      <c r="RMX52"/>
      <c r="RMY52"/>
      <c r="RMZ52"/>
      <c r="RNA52"/>
      <c r="RNB52"/>
      <c r="RNC52"/>
      <c r="RND52"/>
      <c r="RNE52"/>
      <c r="RNF52"/>
      <c r="RNG52"/>
      <c r="RNH52"/>
      <c r="RNI52"/>
      <c r="RNJ52"/>
      <c r="RNK52"/>
      <c r="RNL52"/>
      <c r="RNM52"/>
      <c r="RNN52"/>
      <c r="RNO52"/>
      <c r="RNP52"/>
      <c r="RNQ52"/>
      <c r="RNR52"/>
      <c r="RNS52"/>
      <c r="RNT52"/>
      <c r="RNU52"/>
      <c r="RNV52"/>
      <c r="RNW52"/>
      <c r="RNX52"/>
      <c r="RNY52"/>
      <c r="RNZ52"/>
      <c r="ROA52"/>
      <c r="ROB52"/>
      <c r="ROC52"/>
      <c r="ROD52"/>
      <c r="ROE52"/>
      <c r="ROF52"/>
      <c r="ROG52"/>
      <c r="ROH52"/>
      <c r="ROI52"/>
      <c r="ROJ52"/>
      <c r="ROK52"/>
      <c r="ROL52"/>
      <c r="ROM52"/>
      <c r="RON52"/>
      <c r="ROO52"/>
      <c r="ROP52"/>
      <c r="ROQ52"/>
      <c r="ROR52"/>
      <c r="ROS52"/>
      <c r="ROT52"/>
      <c r="ROU52"/>
      <c r="ROV52"/>
      <c r="ROW52"/>
      <c r="ROX52"/>
      <c r="ROY52"/>
      <c r="ROZ52"/>
      <c r="RPA52"/>
      <c r="RPB52"/>
      <c r="RPC52"/>
      <c r="RPD52"/>
      <c r="RPE52"/>
      <c r="RPF52"/>
      <c r="RPG52"/>
      <c r="RPH52"/>
      <c r="RPI52"/>
      <c r="RPJ52"/>
      <c r="RPK52"/>
      <c r="RPL52"/>
      <c r="RPM52"/>
      <c r="RPN52"/>
      <c r="RPO52"/>
      <c r="RPP52"/>
      <c r="RPQ52"/>
      <c r="RPR52"/>
      <c r="RPS52"/>
      <c r="RPT52"/>
      <c r="RPU52"/>
      <c r="RPV52"/>
      <c r="RPW52"/>
      <c r="RPX52"/>
      <c r="RPY52"/>
      <c r="RPZ52"/>
      <c r="RQA52"/>
      <c r="RQB52"/>
      <c r="RQC52"/>
      <c r="RQD52"/>
      <c r="RQE52"/>
      <c r="RQF52"/>
      <c r="RQG52"/>
      <c r="RQH52"/>
      <c r="RQI52"/>
      <c r="RQJ52"/>
      <c r="RQK52"/>
      <c r="RQL52"/>
      <c r="RQM52"/>
      <c r="RQN52"/>
      <c r="RQO52"/>
      <c r="RQP52"/>
      <c r="RQQ52"/>
      <c r="RQR52"/>
      <c r="RQS52"/>
      <c r="RQT52"/>
      <c r="RQU52"/>
      <c r="RQV52"/>
      <c r="RQW52"/>
      <c r="RQX52"/>
      <c r="RQY52"/>
      <c r="RQZ52"/>
      <c r="RRA52"/>
      <c r="RRB52"/>
      <c r="RRC52"/>
      <c r="RRD52"/>
      <c r="RRE52"/>
      <c r="RRF52"/>
      <c r="RRG52"/>
      <c r="RRH52"/>
      <c r="RRI52"/>
      <c r="RRJ52"/>
      <c r="RRK52"/>
      <c r="RRL52"/>
      <c r="RRM52"/>
      <c r="RRN52"/>
      <c r="RRO52"/>
      <c r="RRP52"/>
      <c r="RRQ52"/>
      <c r="RRR52"/>
      <c r="RRS52"/>
      <c r="RRT52"/>
      <c r="RRU52"/>
      <c r="RRV52"/>
      <c r="RRW52"/>
      <c r="RRX52"/>
      <c r="RRY52"/>
      <c r="RRZ52"/>
      <c r="RSA52"/>
      <c r="RSB52"/>
      <c r="RSC52"/>
      <c r="RSD52"/>
      <c r="RSE52"/>
      <c r="RSF52"/>
      <c r="RSG52"/>
      <c r="RSH52"/>
      <c r="RSI52"/>
      <c r="RSJ52"/>
      <c r="RSK52"/>
      <c r="RSL52"/>
      <c r="RSM52"/>
      <c r="RSN52"/>
      <c r="RSO52"/>
      <c r="RSP52"/>
      <c r="RSQ52"/>
      <c r="RSR52"/>
      <c r="RSS52"/>
      <c r="RST52"/>
      <c r="RSU52"/>
      <c r="RSV52"/>
      <c r="RSW52"/>
      <c r="RSX52"/>
      <c r="RSY52"/>
      <c r="RSZ52"/>
      <c r="RTA52"/>
      <c r="RTB52"/>
      <c r="RTC52"/>
      <c r="RTD52"/>
      <c r="RTE52"/>
      <c r="RTF52"/>
      <c r="RTG52"/>
      <c r="RTH52"/>
      <c r="RTI52"/>
      <c r="RTJ52"/>
      <c r="RTK52"/>
      <c r="RTL52"/>
      <c r="RTM52"/>
      <c r="RTN52"/>
      <c r="RTO52"/>
      <c r="RTP52"/>
      <c r="RTQ52"/>
      <c r="RTR52"/>
      <c r="RTS52"/>
      <c r="RTT52"/>
      <c r="RTU52"/>
      <c r="RTV52"/>
      <c r="RTW52"/>
      <c r="RTX52"/>
      <c r="RTY52"/>
      <c r="RTZ52"/>
      <c r="RUA52"/>
      <c r="RUB52"/>
      <c r="RUC52"/>
      <c r="RUD52"/>
      <c r="RUE52"/>
      <c r="RUF52"/>
      <c r="RUG52"/>
      <c r="RUH52"/>
      <c r="RUI52"/>
      <c r="RUJ52"/>
      <c r="RUK52"/>
      <c r="RUL52"/>
      <c r="RUM52"/>
      <c r="RUN52"/>
      <c r="RUO52"/>
      <c r="RUP52"/>
      <c r="RUQ52"/>
      <c r="RUR52"/>
      <c r="RUS52"/>
      <c r="RUT52"/>
      <c r="RUU52"/>
      <c r="RUV52"/>
      <c r="RUW52"/>
      <c r="RUX52"/>
      <c r="RUY52"/>
      <c r="RUZ52"/>
      <c r="RVA52"/>
      <c r="RVB52"/>
      <c r="RVC52"/>
      <c r="RVD52"/>
      <c r="RVE52"/>
      <c r="RVF52"/>
      <c r="RVG52"/>
      <c r="RVH52"/>
      <c r="RVI52"/>
      <c r="RVJ52"/>
      <c r="RVK52"/>
      <c r="RVL52"/>
      <c r="RVM52"/>
      <c r="RVN52"/>
      <c r="RVO52"/>
      <c r="RVP52"/>
      <c r="RVQ52"/>
      <c r="RVR52"/>
      <c r="RVS52"/>
      <c r="RVT52"/>
      <c r="RVU52"/>
      <c r="RVV52"/>
      <c r="RVW52"/>
      <c r="RVX52"/>
      <c r="RVY52"/>
      <c r="RVZ52"/>
      <c r="RWA52"/>
      <c r="RWB52"/>
      <c r="RWC52"/>
      <c r="RWD52"/>
      <c r="RWE52"/>
      <c r="RWF52"/>
      <c r="RWG52"/>
      <c r="RWH52"/>
      <c r="RWI52"/>
      <c r="RWJ52"/>
      <c r="RWK52"/>
      <c r="RWL52"/>
      <c r="RWM52"/>
      <c r="RWN52"/>
      <c r="RWO52"/>
      <c r="RWP52"/>
      <c r="RWQ52"/>
      <c r="RWR52"/>
      <c r="RWS52"/>
      <c r="RWT52"/>
      <c r="RWU52"/>
      <c r="RWV52"/>
      <c r="RWW52"/>
      <c r="RWX52"/>
      <c r="RWY52"/>
      <c r="RWZ52"/>
      <c r="RXA52"/>
      <c r="RXB52"/>
      <c r="RXC52"/>
      <c r="RXD52"/>
      <c r="RXE52"/>
      <c r="RXF52"/>
      <c r="RXG52"/>
      <c r="RXH52"/>
      <c r="RXI52"/>
      <c r="RXJ52"/>
      <c r="RXK52"/>
      <c r="RXL52"/>
      <c r="RXM52"/>
      <c r="RXN52"/>
      <c r="RXO52"/>
      <c r="RXP52"/>
      <c r="RXQ52"/>
      <c r="RXR52"/>
      <c r="RXS52"/>
      <c r="RXT52"/>
      <c r="RXU52"/>
      <c r="RXV52"/>
      <c r="RXW52"/>
      <c r="RXX52"/>
      <c r="RXY52"/>
      <c r="RXZ52"/>
      <c r="RYA52"/>
      <c r="RYB52"/>
      <c r="RYC52"/>
      <c r="RYD52"/>
      <c r="RYE52"/>
      <c r="RYF52"/>
      <c r="RYG52"/>
      <c r="RYH52"/>
      <c r="RYI52"/>
      <c r="RYJ52"/>
      <c r="RYK52"/>
      <c r="RYL52"/>
      <c r="RYM52"/>
      <c r="RYN52"/>
      <c r="RYO52"/>
      <c r="RYP52"/>
      <c r="RYQ52"/>
      <c r="RYR52"/>
      <c r="RYS52"/>
      <c r="RYT52"/>
      <c r="RYU52"/>
      <c r="RYV52"/>
      <c r="RYW52"/>
      <c r="RYX52"/>
      <c r="RYY52"/>
      <c r="RYZ52"/>
      <c r="RZA52"/>
      <c r="RZB52"/>
      <c r="RZC52"/>
      <c r="RZD52"/>
      <c r="RZE52"/>
      <c r="RZF52"/>
      <c r="RZG52"/>
      <c r="RZH52"/>
      <c r="RZI52"/>
      <c r="RZJ52"/>
      <c r="RZK52"/>
      <c r="RZL52"/>
      <c r="RZM52"/>
      <c r="RZN52"/>
      <c r="RZO52"/>
      <c r="RZP52"/>
      <c r="RZQ52"/>
      <c r="RZR52"/>
      <c r="RZS52"/>
      <c r="RZT52"/>
      <c r="RZU52"/>
      <c r="RZV52"/>
      <c r="RZW52"/>
      <c r="RZX52"/>
      <c r="RZY52"/>
      <c r="RZZ52"/>
      <c r="SAA52"/>
      <c r="SAB52"/>
      <c r="SAC52"/>
      <c r="SAD52"/>
      <c r="SAE52"/>
      <c r="SAF52"/>
      <c r="SAG52"/>
      <c r="SAH52"/>
      <c r="SAI52"/>
      <c r="SAJ52"/>
      <c r="SAK52"/>
      <c r="SAL52"/>
      <c r="SAM52"/>
      <c r="SAN52"/>
      <c r="SAO52"/>
      <c r="SAP52"/>
      <c r="SAQ52"/>
      <c r="SAR52"/>
      <c r="SAS52"/>
      <c r="SAT52"/>
      <c r="SAU52"/>
      <c r="SAV52"/>
      <c r="SAW52"/>
      <c r="SAX52"/>
      <c r="SAY52"/>
      <c r="SAZ52"/>
      <c r="SBA52"/>
      <c r="SBB52"/>
      <c r="SBC52"/>
      <c r="SBD52"/>
      <c r="SBE52"/>
      <c r="SBF52"/>
      <c r="SBG52"/>
      <c r="SBH52"/>
      <c r="SBI52"/>
      <c r="SBJ52"/>
      <c r="SBK52"/>
      <c r="SBL52"/>
      <c r="SBM52"/>
      <c r="SBN52"/>
      <c r="SBO52"/>
      <c r="SBP52"/>
      <c r="SBQ52"/>
      <c r="SBR52"/>
      <c r="SBS52"/>
      <c r="SBT52"/>
      <c r="SBU52"/>
      <c r="SBV52"/>
      <c r="SBW52"/>
      <c r="SBX52"/>
      <c r="SBY52"/>
      <c r="SBZ52"/>
      <c r="SCA52"/>
      <c r="SCB52"/>
      <c r="SCC52"/>
      <c r="SCD52"/>
      <c r="SCE52"/>
      <c r="SCF52"/>
      <c r="SCG52"/>
      <c r="SCH52"/>
      <c r="SCI52"/>
      <c r="SCJ52"/>
      <c r="SCK52"/>
      <c r="SCL52"/>
      <c r="SCM52"/>
      <c r="SCN52"/>
      <c r="SCO52"/>
      <c r="SCP52"/>
      <c r="SCQ52"/>
      <c r="SCR52"/>
      <c r="SCS52"/>
      <c r="SCT52"/>
      <c r="SCU52"/>
      <c r="SCV52"/>
      <c r="SCW52"/>
      <c r="SCX52"/>
      <c r="SCY52"/>
      <c r="SCZ52"/>
      <c r="SDA52"/>
      <c r="SDB52"/>
      <c r="SDC52"/>
      <c r="SDD52"/>
      <c r="SDE52"/>
      <c r="SDF52"/>
      <c r="SDG52"/>
      <c r="SDH52"/>
      <c r="SDI52"/>
      <c r="SDJ52"/>
      <c r="SDK52"/>
      <c r="SDL52"/>
      <c r="SDM52"/>
      <c r="SDN52"/>
      <c r="SDO52"/>
      <c r="SDP52"/>
      <c r="SDQ52"/>
      <c r="SDR52"/>
      <c r="SDS52"/>
      <c r="SDT52"/>
      <c r="SDU52"/>
      <c r="SDV52"/>
      <c r="SDW52"/>
      <c r="SDX52"/>
      <c r="SDY52"/>
      <c r="SDZ52"/>
      <c r="SEA52"/>
      <c r="SEB52"/>
      <c r="SEC52"/>
      <c r="SED52"/>
      <c r="SEE52"/>
      <c r="SEF52"/>
      <c r="SEG52"/>
      <c r="SEH52"/>
      <c r="SEI52"/>
      <c r="SEJ52"/>
      <c r="SEK52"/>
      <c r="SEL52"/>
      <c r="SEM52"/>
      <c r="SEN52"/>
      <c r="SEO52"/>
      <c r="SEP52"/>
      <c r="SEQ52"/>
      <c r="SER52"/>
      <c r="SES52"/>
      <c r="SET52"/>
      <c r="SEU52"/>
      <c r="SEV52"/>
      <c r="SEW52"/>
      <c r="SEX52"/>
      <c r="SEY52"/>
      <c r="SEZ52"/>
      <c r="SFA52"/>
      <c r="SFB52"/>
      <c r="SFC52"/>
      <c r="SFD52"/>
      <c r="SFE52"/>
      <c r="SFF52"/>
      <c r="SFG52"/>
      <c r="SFH52"/>
      <c r="SFI52"/>
      <c r="SFJ52"/>
      <c r="SFK52"/>
      <c r="SFL52"/>
      <c r="SFM52"/>
      <c r="SFN52"/>
      <c r="SFO52"/>
      <c r="SFP52"/>
      <c r="SFQ52"/>
      <c r="SFR52"/>
      <c r="SFS52"/>
      <c r="SFT52"/>
      <c r="SFU52"/>
      <c r="SFV52"/>
      <c r="SFW52"/>
      <c r="SFX52"/>
      <c r="SFY52"/>
      <c r="SFZ52"/>
      <c r="SGA52"/>
      <c r="SGB52"/>
      <c r="SGC52"/>
      <c r="SGD52"/>
      <c r="SGE52"/>
      <c r="SGF52"/>
      <c r="SGG52"/>
      <c r="SGH52"/>
      <c r="SGI52"/>
      <c r="SGJ52"/>
      <c r="SGK52"/>
      <c r="SGL52"/>
      <c r="SGM52"/>
      <c r="SGN52"/>
      <c r="SGO52"/>
      <c r="SGP52"/>
      <c r="SGQ52"/>
      <c r="SGR52"/>
      <c r="SGS52"/>
      <c r="SGT52"/>
      <c r="SGU52"/>
      <c r="SGV52"/>
      <c r="SGW52"/>
      <c r="SGX52"/>
      <c r="SGY52"/>
      <c r="SGZ52"/>
      <c r="SHA52"/>
      <c r="SHB52"/>
      <c r="SHC52"/>
      <c r="SHD52"/>
      <c r="SHE52"/>
      <c r="SHF52"/>
      <c r="SHG52"/>
      <c r="SHH52"/>
      <c r="SHI52"/>
      <c r="SHJ52"/>
      <c r="SHK52"/>
      <c r="SHL52"/>
      <c r="SHM52"/>
      <c r="SHN52"/>
      <c r="SHO52"/>
      <c r="SHP52"/>
      <c r="SHQ52"/>
      <c r="SHR52"/>
      <c r="SHS52"/>
      <c r="SHT52"/>
      <c r="SHU52"/>
      <c r="SHV52"/>
      <c r="SHW52"/>
      <c r="SHX52"/>
      <c r="SHY52"/>
      <c r="SHZ52"/>
      <c r="SIA52"/>
      <c r="SIB52"/>
      <c r="SIC52"/>
      <c r="SID52"/>
      <c r="SIE52"/>
      <c r="SIF52"/>
      <c r="SIG52"/>
      <c r="SIH52"/>
      <c r="SII52"/>
      <c r="SIJ52"/>
      <c r="SIK52"/>
      <c r="SIL52"/>
      <c r="SIM52"/>
      <c r="SIN52"/>
      <c r="SIO52"/>
      <c r="SIP52"/>
      <c r="SIQ52"/>
      <c r="SIR52"/>
      <c r="SIS52"/>
      <c r="SIT52"/>
      <c r="SIU52"/>
      <c r="SIV52"/>
      <c r="SIW52"/>
      <c r="SIX52"/>
      <c r="SIY52"/>
      <c r="SIZ52"/>
      <c r="SJA52"/>
      <c r="SJB52"/>
      <c r="SJC52"/>
      <c r="SJD52"/>
      <c r="SJE52"/>
      <c r="SJF52"/>
      <c r="SJG52"/>
      <c r="SJH52"/>
      <c r="SJI52"/>
      <c r="SJJ52"/>
      <c r="SJK52"/>
      <c r="SJL52"/>
      <c r="SJM52"/>
      <c r="SJN52"/>
      <c r="SJO52"/>
      <c r="SJP52"/>
      <c r="SJQ52"/>
      <c r="SJR52"/>
      <c r="SJS52"/>
      <c r="SJT52"/>
      <c r="SJU52"/>
      <c r="SJV52"/>
      <c r="SJW52"/>
      <c r="SJX52"/>
      <c r="SJY52"/>
      <c r="SJZ52"/>
      <c r="SKA52"/>
      <c r="SKB52"/>
      <c r="SKC52"/>
      <c r="SKD52"/>
      <c r="SKE52"/>
      <c r="SKF52"/>
      <c r="SKG52"/>
      <c r="SKH52"/>
      <c r="SKI52"/>
      <c r="SKJ52"/>
      <c r="SKK52"/>
      <c r="SKL52"/>
      <c r="SKM52"/>
      <c r="SKN52"/>
      <c r="SKO52"/>
      <c r="SKP52"/>
      <c r="SKQ52"/>
      <c r="SKR52"/>
      <c r="SKS52"/>
      <c r="SKT52"/>
      <c r="SKU52"/>
      <c r="SKV52"/>
      <c r="SKW52"/>
      <c r="SKX52"/>
      <c r="SKY52"/>
      <c r="SKZ52"/>
      <c r="SLA52"/>
      <c r="SLB52"/>
      <c r="SLC52"/>
      <c r="SLD52"/>
      <c r="SLE52"/>
      <c r="SLF52"/>
      <c r="SLG52"/>
      <c r="SLH52"/>
      <c r="SLI52"/>
      <c r="SLJ52"/>
      <c r="SLK52"/>
      <c r="SLL52"/>
      <c r="SLM52"/>
      <c r="SLN52"/>
      <c r="SLO52"/>
      <c r="SLP52"/>
      <c r="SLQ52"/>
      <c r="SLR52"/>
      <c r="SLS52"/>
      <c r="SLT52"/>
      <c r="SLU52"/>
      <c r="SLV52"/>
      <c r="SLW52"/>
      <c r="SLX52"/>
      <c r="SLY52"/>
      <c r="SLZ52"/>
      <c r="SMA52"/>
      <c r="SMB52"/>
      <c r="SMC52"/>
      <c r="SMD52"/>
      <c r="SME52"/>
      <c r="SMF52"/>
      <c r="SMG52"/>
      <c r="SMH52"/>
      <c r="SMI52"/>
      <c r="SMJ52"/>
      <c r="SMK52"/>
      <c r="SML52"/>
      <c r="SMM52"/>
      <c r="SMN52"/>
      <c r="SMO52"/>
      <c r="SMP52"/>
      <c r="SMQ52"/>
      <c r="SMR52"/>
      <c r="SMS52"/>
      <c r="SMT52"/>
      <c r="SMU52"/>
      <c r="SMV52"/>
      <c r="SMW52"/>
      <c r="SMX52"/>
      <c r="SMY52"/>
      <c r="SMZ52"/>
      <c r="SNA52"/>
      <c r="SNB52"/>
      <c r="SNC52"/>
      <c r="SND52"/>
      <c r="SNE52"/>
      <c r="SNF52"/>
      <c r="SNG52"/>
      <c r="SNH52"/>
      <c r="SNI52"/>
      <c r="SNJ52"/>
      <c r="SNK52"/>
      <c r="SNL52"/>
      <c r="SNM52"/>
      <c r="SNN52"/>
      <c r="SNO52"/>
      <c r="SNP52"/>
      <c r="SNQ52"/>
      <c r="SNR52"/>
      <c r="SNS52"/>
      <c r="SNT52"/>
      <c r="SNU52"/>
      <c r="SNV52"/>
      <c r="SNW52"/>
      <c r="SNX52"/>
      <c r="SNY52"/>
      <c r="SNZ52"/>
      <c r="SOA52"/>
      <c r="SOB52"/>
      <c r="SOC52"/>
      <c r="SOD52"/>
      <c r="SOE52"/>
      <c r="SOF52"/>
      <c r="SOG52"/>
      <c r="SOH52"/>
      <c r="SOI52"/>
      <c r="SOJ52"/>
      <c r="SOK52"/>
      <c r="SOL52"/>
      <c r="SOM52"/>
      <c r="SON52"/>
      <c r="SOO52"/>
      <c r="SOP52"/>
      <c r="SOQ52"/>
      <c r="SOR52"/>
      <c r="SOS52"/>
      <c r="SOT52"/>
      <c r="SOU52"/>
      <c r="SOV52"/>
      <c r="SOW52"/>
      <c r="SOX52"/>
      <c r="SOY52"/>
      <c r="SOZ52"/>
      <c r="SPA52"/>
      <c r="SPB52"/>
      <c r="SPC52"/>
      <c r="SPD52"/>
      <c r="SPE52"/>
      <c r="SPF52"/>
      <c r="SPG52"/>
      <c r="SPH52"/>
      <c r="SPI52"/>
      <c r="SPJ52"/>
      <c r="SPK52"/>
      <c r="SPL52"/>
      <c r="SPM52"/>
      <c r="SPN52"/>
      <c r="SPO52"/>
      <c r="SPP52"/>
      <c r="SPQ52"/>
      <c r="SPR52"/>
      <c r="SPS52"/>
      <c r="SPT52"/>
      <c r="SPU52"/>
      <c r="SPV52"/>
      <c r="SPW52"/>
      <c r="SPX52"/>
      <c r="SPY52"/>
      <c r="SPZ52"/>
      <c r="SQA52"/>
      <c r="SQB52"/>
      <c r="SQC52"/>
      <c r="SQD52"/>
      <c r="SQE52"/>
      <c r="SQF52"/>
      <c r="SQG52"/>
      <c r="SQH52"/>
      <c r="SQI52"/>
      <c r="SQJ52"/>
      <c r="SQK52"/>
      <c r="SQL52"/>
      <c r="SQM52"/>
      <c r="SQN52"/>
      <c r="SQO52"/>
      <c r="SQP52"/>
      <c r="SQQ52"/>
      <c r="SQR52"/>
      <c r="SQS52"/>
      <c r="SQT52"/>
      <c r="SQU52"/>
      <c r="SQV52"/>
      <c r="SQW52"/>
      <c r="SQX52"/>
      <c r="SQY52"/>
      <c r="SQZ52"/>
      <c r="SRA52"/>
      <c r="SRB52"/>
      <c r="SRC52"/>
      <c r="SRD52"/>
      <c r="SRE52"/>
      <c r="SRF52"/>
      <c r="SRG52"/>
      <c r="SRH52"/>
      <c r="SRI52"/>
      <c r="SRJ52"/>
      <c r="SRK52"/>
      <c r="SRL52"/>
      <c r="SRM52"/>
      <c r="SRN52"/>
      <c r="SRO52"/>
      <c r="SRP52"/>
      <c r="SRQ52"/>
      <c r="SRR52"/>
      <c r="SRS52"/>
      <c r="SRT52"/>
      <c r="SRU52"/>
      <c r="SRV52"/>
      <c r="SRW52"/>
      <c r="SRX52"/>
      <c r="SRY52"/>
      <c r="SRZ52"/>
      <c r="SSA52"/>
      <c r="SSB52"/>
      <c r="SSC52"/>
      <c r="SSD52"/>
      <c r="SSE52"/>
      <c r="SSF52"/>
      <c r="SSG52"/>
      <c r="SSH52"/>
      <c r="SSI52"/>
      <c r="SSJ52"/>
      <c r="SSK52"/>
      <c r="SSL52"/>
      <c r="SSM52"/>
      <c r="SSN52"/>
      <c r="SSO52"/>
      <c r="SSP52"/>
      <c r="SSQ52"/>
      <c r="SSR52"/>
      <c r="SSS52"/>
      <c r="SST52"/>
      <c r="SSU52"/>
      <c r="SSV52"/>
      <c r="SSW52"/>
      <c r="SSX52"/>
      <c r="SSY52"/>
      <c r="SSZ52"/>
      <c r="STA52"/>
      <c r="STB52"/>
      <c r="STC52"/>
      <c r="STD52"/>
      <c r="STE52"/>
      <c r="STF52"/>
      <c r="STG52"/>
      <c r="STH52"/>
      <c r="STI52"/>
      <c r="STJ52"/>
      <c r="STK52"/>
      <c r="STL52"/>
      <c r="STM52"/>
      <c r="STN52"/>
      <c r="STO52"/>
      <c r="STP52"/>
      <c r="STQ52"/>
      <c r="STR52"/>
      <c r="STS52"/>
      <c r="STT52"/>
      <c r="STU52"/>
      <c r="STV52"/>
      <c r="STW52"/>
      <c r="STX52"/>
      <c r="STY52"/>
      <c r="STZ52"/>
      <c r="SUA52"/>
      <c r="SUB52"/>
      <c r="SUC52"/>
      <c r="SUD52"/>
      <c r="SUE52"/>
      <c r="SUF52"/>
      <c r="SUG52"/>
      <c r="SUH52"/>
      <c r="SUI52"/>
      <c r="SUJ52"/>
      <c r="SUK52"/>
      <c r="SUL52"/>
      <c r="SUM52"/>
      <c r="SUN52"/>
      <c r="SUO52"/>
      <c r="SUP52"/>
      <c r="SUQ52"/>
      <c r="SUR52"/>
      <c r="SUS52"/>
      <c r="SUT52"/>
      <c r="SUU52"/>
      <c r="SUV52"/>
      <c r="SUW52"/>
      <c r="SUX52"/>
      <c r="SUY52"/>
      <c r="SUZ52"/>
      <c r="SVA52"/>
      <c r="SVB52"/>
      <c r="SVC52"/>
      <c r="SVD52"/>
      <c r="SVE52"/>
      <c r="SVF52"/>
      <c r="SVG52"/>
      <c r="SVH52"/>
      <c r="SVI52"/>
      <c r="SVJ52"/>
      <c r="SVK52"/>
      <c r="SVL52"/>
      <c r="SVM52"/>
      <c r="SVN52"/>
      <c r="SVO52"/>
      <c r="SVP52"/>
      <c r="SVQ52"/>
      <c r="SVR52"/>
      <c r="SVS52"/>
      <c r="SVT52"/>
      <c r="SVU52"/>
      <c r="SVV52"/>
      <c r="SVW52"/>
      <c r="SVX52"/>
      <c r="SVY52"/>
      <c r="SVZ52"/>
      <c r="SWA52"/>
      <c r="SWB52"/>
      <c r="SWC52"/>
      <c r="SWD52"/>
      <c r="SWE52"/>
      <c r="SWF52"/>
      <c r="SWG52"/>
      <c r="SWH52"/>
      <c r="SWI52"/>
      <c r="SWJ52"/>
      <c r="SWK52"/>
      <c r="SWL52"/>
      <c r="SWM52"/>
      <c r="SWN52"/>
      <c r="SWO52"/>
      <c r="SWP52"/>
      <c r="SWQ52"/>
      <c r="SWR52"/>
      <c r="SWS52"/>
      <c r="SWT52"/>
      <c r="SWU52"/>
      <c r="SWV52"/>
      <c r="SWW52"/>
      <c r="SWX52"/>
      <c r="SWY52"/>
      <c r="SWZ52"/>
      <c r="SXA52"/>
      <c r="SXB52"/>
      <c r="SXC52"/>
      <c r="SXD52"/>
      <c r="SXE52"/>
      <c r="SXF52"/>
      <c r="SXG52"/>
      <c r="SXH52"/>
      <c r="SXI52"/>
      <c r="SXJ52"/>
      <c r="SXK52"/>
      <c r="SXL52"/>
      <c r="SXM52"/>
      <c r="SXN52"/>
      <c r="SXO52"/>
      <c r="SXP52"/>
      <c r="SXQ52"/>
      <c r="SXR52"/>
      <c r="SXS52"/>
      <c r="SXT52"/>
      <c r="SXU52"/>
      <c r="SXV52"/>
      <c r="SXW52"/>
      <c r="SXX52"/>
      <c r="SXY52"/>
      <c r="SXZ52"/>
      <c r="SYA52"/>
      <c r="SYB52"/>
      <c r="SYC52"/>
      <c r="SYD52"/>
      <c r="SYE52"/>
      <c r="SYF52"/>
      <c r="SYG52"/>
      <c r="SYH52"/>
      <c r="SYI52"/>
      <c r="SYJ52"/>
      <c r="SYK52"/>
      <c r="SYL52"/>
      <c r="SYM52"/>
      <c r="SYN52"/>
      <c r="SYO52"/>
      <c r="SYP52"/>
      <c r="SYQ52"/>
      <c r="SYR52"/>
      <c r="SYS52"/>
      <c r="SYT52"/>
      <c r="SYU52"/>
      <c r="SYV52"/>
      <c r="SYW52"/>
      <c r="SYX52"/>
      <c r="SYY52"/>
      <c r="SYZ52"/>
      <c r="SZA52"/>
      <c r="SZB52"/>
      <c r="SZC52"/>
      <c r="SZD52"/>
      <c r="SZE52"/>
      <c r="SZF52"/>
      <c r="SZG52"/>
      <c r="SZH52"/>
      <c r="SZI52"/>
      <c r="SZJ52"/>
      <c r="SZK52"/>
      <c r="SZL52"/>
      <c r="SZM52"/>
      <c r="SZN52"/>
      <c r="SZO52"/>
      <c r="SZP52"/>
      <c r="SZQ52"/>
      <c r="SZR52"/>
      <c r="SZS52"/>
      <c r="SZT52"/>
      <c r="SZU52"/>
      <c r="SZV52"/>
      <c r="SZW52"/>
      <c r="SZX52"/>
      <c r="SZY52"/>
      <c r="SZZ52"/>
      <c r="TAA52"/>
      <c r="TAB52"/>
      <c r="TAC52"/>
      <c r="TAD52"/>
      <c r="TAE52"/>
      <c r="TAF52"/>
      <c r="TAG52"/>
      <c r="TAH52"/>
      <c r="TAI52"/>
      <c r="TAJ52"/>
      <c r="TAK52"/>
      <c r="TAL52"/>
      <c r="TAM52"/>
      <c r="TAN52"/>
      <c r="TAO52"/>
      <c r="TAP52"/>
      <c r="TAQ52"/>
      <c r="TAR52"/>
      <c r="TAS52"/>
      <c r="TAT52"/>
      <c r="TAU52"/>
      <c r="TAV52"/>
      <c r="TAW52"/>
      <c r="TAX52"/>
      <c r="TAY52"/>
      <c r="TAZ52"/>
      <c r="TBA52"/>
      <c r="TBB52"/>
      <c r="TBC52"/>
      <c r="TBD52"/>
      <c r="TBE52"/>
      <c r="TBF52"/>
      <c r="TBG52"/>
      <c r="TBH52"/>
      <c r="TBI52"/>
      <c r="TBJ52"/>
      <c r="TBK52"/>
      <c r="TBL52"/>
      <c r="TBM52"/>
      <c r="TBN52"/>
      <c r="TBO52"/>
      <c r="TBP52"/>
      <c r="TBQ52"/>
      <c r="TBR52"/>
      <c r="TBS52"/>
      <c r="TBT52"/>
      <c r="TBU52"/>
      <c r="TBV52"/>
      <c r="TBW52"/>
      <c r="TBX52"/>
      <c r="TBY52"/>
      <c r="TBZ52"/>
      <c r="TCA52"/>
      <c r="TCB52"/>
      <c r="TCC52"/>
      <c r="TCD52"/>
      <c r="TCE52"/>
      <c r="TCF52"/>
      <c r="TCG52"/>
      <c r="TCH52"/>
      <c r="TCI52"/>
      <c r="TCJ52"/>
      <c r="TCK52"/>
      <c r="TCL52"/>
      <c r="TCM52"/>
      <c r="TCN52"/>
      <c r="TCO52"/>
      <c r="TCP52"/>
      <c r="TCQ52"/>
      <c r="TCR52"/>
      <c r="TCS52"/>
      <c r="TCT52"/>
      <c r="TCU52"/>
      <c r="TCV52"/>
      <c r="TCW52"/>
      <c r="TCX52"/>
      <c r="TCY52"/>
      <c r="TCZ52"/>
      <c r="TDA52"/>
      <c r="TDB52"/>
      <c r="TDC52"/>
      <c r="TDD52"/>
      <c r="TDE52"/>
      <c r="TDF52"/>
      <c r="TDG52"/>
      <c r="TDH52"/>
      <c r="TDI52"/>
      <c r="TDJ52"/>
      <c r="TDK52"/>
      <c r="TDL52"/>
      <c r="TDM52"/>
      <c r="TDN52"/>
      <c r="TDO52"/>
      <c r="TDP52"/>
      <c r="TDQ52"/>
      <c r="TDR52"/>
      <c r="TDS52"/>
      <c r="TDT52"/>
      <c r="TDU52"/>
      <c r="TDV52"/>
      <c r="TDW52"/>
      <c r="TDX52"/>
      <c r="TDY52"/>
      <c r="TDZ52"/>
      <c r="TEA52"/>
      <c r="TEB52"/>
      <c r="TEC52"/>
      <c r="TED52"/>
      <c r="TEE52"/>
      <c r="TEF52"/>
      <c r="TEG52"/>
      <c r="TEH52"/>
      <c r="TEI52"/>
      <c r="TEJ52"/>
      <c r="TEK52"/>
      <c r="TEL52"/>
      <c r="TEM52"/>
      <c r="TEN52"/>
      <c r="TEO52"/>
      <c r="TEP52"/>
      <c r="TEQ52"/>
      <c r="TER52"/>
      <c r="TES52"/>
      <c r="TET52"/>
      <c r="TEU52"/>
      <c r="TEV52"/>
      <c r="TEW52"/>
      <c r="TEX52"/>
      <c r="TEY52"/>
      <c r="TEZ52"/>
      <c r="TFA52"/>
      <c r="TFB52"/>
      <c r="TFC52"/>
      <c r="TFD52"/>
      <c r="TFE52"/>
      <c r="TFF52"/>
      <c r="TFG52"/>
      <c r="TFH52"/>
      <c r="TFI52"/>
      <c r="TFJ52"/>
      <c r="TFK52"/>
      <c r="TFL52"/>
      <c r="TFM52"/>
      <c r="TFN52"/>
      <c r="TFO52"/>
      <c r="TFP52"/>
      <c r="TFQ52"/>
      <c r="TFR52"/>
      <c r="TFS52"/>
      <c r="TFT52"/>
      <c r="TFU52"/>
      <c r="TFV52"/>
      <c r="TFW52"/>
      <c r="TFX52"/>
      <c r="TFY52"/>
      <c r="TFZ52"/>
      <c r="TGA52"/>
      <c r="TGB52"/>
      <c r="TGC52"/>
      <c r="TGD52"/>
      <c r="TGE52"/>
      <c r="TGF52"/>
      <c r="TGG52"/>
      <c r="TGH52"/>
      <c r="TGI52"/>
      <c r="TGJ52"/>
      <c r="TGK52"/>
      <c r="TGL52"/>
      <c r="TGM52"/>
      <c r="TGN52"/>
      <c r="TGO52"/>
      <c r="TGP52"/>
      <c r="TGQ52"/>
      <c r="TGR52"/>
      <c r="TGS52"/>
      <c r="TGT52"/>
      <c r="TGU52"/>
      <c r="TGV52"/>
      <c r="TGW52"/>
      <c r="TGX52"/>
      <c r="TGY52"/>
      <c r="TGZ52"/>
      <c r="THA52"/>
      <c r="THB52"/>
      <c r="THC52"/>
      <c r="THD52"/>
      <c r="THE52"/>
      <c r="THF52"/>
      <c r="THG52"/>
      <c r="THH52"/>
      <c r="THI52"/>
      <c r="THJ52"/>
      <c r="THK52"/>
      <c r="THL52"/>
      <c r="THM52"/>
      <c r="THN52"/>
      <c r="THO52"/>
      <c r="THP52"/>
      <c r="THQ52"/>
      <c r="THR52"/>
      <c r="THS52"/>
      <c r="THT52"/>
      <c r="THU52"/>
      <c r="THV52"/>
      <c r="THW52"/>
      <c r="THX52"/>
      <c r="THY52"/>
      <c r="THZ52"/>
      <c r="TIA52"/>
      <c r="TIB52"/>
      <c r="TIC52"/>
      <c r="TID52"/>
      <c r="TIE52"/>
      <c r="TIF52"/>
      <c r="TIG52"/>
      <c r="TIH52"/>
      <c r="TII52"/>
      <c r="TIJ52"/>
      <c r="TIK52"/>
      <c r="TIL52"/>
      <c r="TIM52"/>
      <c r="TIN52"/>
      <c r="TIO52"/>
      <c r="TIP52"/>
      <c r="TIQ52"/>
      <c r="TIR52"/>
      <c r="TIS52"/>
      <c r="TIT52"/>
      <c r="TIU52"/>
      <c r="TIV52"/>
      <c r="TIW52"/>
      <c r="TIX52"/>
      <c r="TIY52"/>
      <c r="TIZ52"/>
      <c r="TJA52"/>
      <c r="TJB52"/>
      <c r="TJC52"/>
      <c r="TJD52"/>
      <c r="TJE52"/>
      <c r="TJF52"/>
      <c r="TJG52"/>
      <c r="TJH52"/>
      <c r="TJI52"/>
      <c r="TJJ52"/>
      <c r="TJK52"/>
      <c r="TJL52"/>
      <c r="TJM52"/>
      <c r="TJN52"/>
      <c r="TJO52"/>
      <c r="TJP52"/>
      <c r="TJQ52"/>
      <c r="TJR52"/>
      <c r="TJS52"/>
      <c r="TJT52"/>
      <c r="TJU52"/>
      <c r="TJV52"/>
      <c r="TJW52"/>
      <c r="TJX52"/>
      <c r="TJY52"/>
      <c r="TJZ52"/>
      <c r="TKA52"/>
      <c r="TKB52"/>
      <c r="TKC52"/>
      <c r="TKD52"/>
      <c r="TKE52"/>
      <c r="TKF52"/>
      <c r="TKG52"/>
      <c r="TKH52"/>
      <c r="TKI52"/>
      <c r="TKJ52"/>
      <c r="TKK52"/>
      <c r="TKL52"/>
      <c r="TKM52"/>
      <c r="TKN52"/>
      <c r="TKO52"/>
      <c r="TKP52"/>
      <c r="TKQ52"/>
      <c r="TKR52"/>
      <c r="TKS52"/>
      <c r="TKT52"/>
      <c r="TKU52"/>
      <c r="TKV52"/>
      <c r="TKW52"/>
      <c r="TKX52"/>
      <c r="TKY52"/>
      <c r="TKZ52"/>
      <c r="TLA52"/>
      <c r="TLB52"/>
      <c r="TLC52"/>
      <c r="TLD52"/>
      <c r="TLE52"/>
      <c r="TLF52"/>
      <c r="TLG52"/>
      <c r="TLH52"/>
      <c r="TLI52"/>
      <c r="TLJ52"/>
      <c r="TLK52"/>
      <c r="TLL52"/>
      <c r="TLM52"/>
      <c r="TLN52"/>
      <c r="TLO52"/>
      <c r="TLP52"/>
      <c r="TLQ52"/>
      <c r="TLR52"/>
      <c r="TLS52"/>
      <c r="TLT52"/>
      <c r="TLU52"/>
      <c r="TLV52"/>
      <c r="TLW52"/>
      <c r="TLX52"/>
      <c r="TLY52"/>
      <c r="TLZ52"/>
      <c r="TMA52"/>
      <c r="TMB52"/>
      <c r="TMC52"/>
      <c r="TMD52"/>
      <c r="TME52"/>
      <c r="TMF52"/>
      <c r="TMG52"/>
      <c r="TMH52"/>
      <c r="TMI52"/>
      <c r="TMJ52"/>
      <c r="TMK52"/>
      <c r="TML52"/>
      <c r="TMM52"/>
      <c r="TMN52"/>
      <c r="TMO52"/>
      <c r="TMP52"/>
      <c r="TMQ52"/>
      <c r="TMR52"/>
      <c r="TMS52"/>
      <c r="TMT52"/>
      <c r="TMU52"/>
      <c r="TMV52"/>
      <c r="TMW52"/>
      <c r="TMX52"/>
      <c r="TMY52"/>
      <c r="TMZ52"/>
      <c r="TNA52"/>
      <c r="TNB52"/>
      <c r="TNC52"/>
      <c r="TND52"/>
      <c r="TNE52"/>
      <c r="TNF52"/>
      <c r="TNG52"/>
      <c r="TNH52"/>
      <c r="TNI52"/>
      <c r="TNJ52"/>
      <c r="TNK52"/>
      <c r="TNL52"/>
      <c r="TNM52"/>
      <c r="TNN52"/>
      <c r="TNO52"/>
      <c r="TNP52"/>
      <c r="TNQ52"/>
      <c r="TNR52"/>
      <c r="TNS52"/>
      <c r="TNT52"/>
      <c r="TNU52"/>
      <c r="TNV52"/>
      <c r="TNW52"/>
      <c r="TNX52"/>
      <c r="TNY52"/>
      <c r="TNZ52"/>
      <c r="TOA52"/>
      <c r="TOB52"/>
      <c r="TOC52"/>
      <c r="TOD52"/>
      <c r="TOE52"/>
      <c r="TOF52"/>
      <c r="TOG52"/>
      <c r="TOH52"/>
      <c r="TOI52"/>
      <c r="TOJ52"/>
      <c r="TOK52"/>
      <c r="TOL52"/>
      <c r="TOM52"/>
      <c r="TON52"/>
      <c r="TOO52"/>
      <c r="TOP52"/>
      <c r="TOQ52"/>
      <c r="TOR52"/>
      <c r="TOS52"/>
      <c r="TOT52"/>
      <c r="TOU52"/>
      <c r="TOV52"/>
      <c r="TOW52"/>
      <c r="TOX52"/>
      <c r="TOY52"/>
      <c r="TOZ52"/>
      <c r="TPA52"/>
      <c r="TPB52"/>
      <c r="TPC52"/>
      <c r="TPD52"/>
      <c r="TPE52"/>
      <c r="TPF52"/>
      <c r="TPG52"/>
      <c r="TPH52"/>
      <c r="TPI52"/>
      <c r="TPJ52"/>
      <c r="TPK52"/>
      <c r="TPL52"/>
      <c r="TPM52"/>
      <c r="TPN52"/>
      <c r="TPO52"/>
      <c r="TPP52"/>
      <c r="TPQ52"/>
      <c r="TPR52"/>
      <c r="TPS52"/>
      <c r="TPT52"/>
      <c r="TPU52"/>
      <c r="TPV52"/>
      <c r="TPW52"/>
      <c r="TPX52"/>
      <c r="TPY52"/>
      <c r="TPZ52"/>
      <c r="TQA52"/>
      <c r="TQB52"/>
      <c r="TQC52"/>
      <c r="TQD52"/>
      <c r="TQE52"/>
      <c r="TQF52"/>
      <c r="TQG52"/>
      <c r="TQH52"/>
      <c r="TQI52"/>
      <c r="TQJ52"/>
      <c r="TQK52"/>
      <c r="TQL52"/>
      <c r="TQM52"/>
      <c r="TQN52"/>
      <c r="TQO52"/>
      <c r="TQP52"/>
      <c r="TQQ52"/>
      <c r="TQR52"/>
      <c r="TQS52"/>
      <c r="TQT52"/>
      <c r="TQU52"/>
      <c r="TQV52"/>
      <c r="TQW52"/>
      <c r="TQX52"/>
      <c r="TQY52"/>
      <c r="TQZ52"/>
      <c r="TRA52"/>
      <c r="TRB52"/>
      <c r="TRC52"/>
      <c r="TRD52"/>
      <c r="TRE52"/>
      <c r="TRF52"/>
      <c r="TRG52"/>
      <c r="TRH52"/>
      <c r="TRI52"/>
      <c r="TRJ52"/>
      <c r="TRK52"/>
      <c r="TRL52"/>
      <c r="TRM52"/>
      <c r="TRN52"/>
      <c r="TRO52"/>
      <c r="TRP52"/>
      <c r="TRQ52"/>
      <c r="TRR52"/>
      <c r="TRS52"/>
      <c r="TRT52"/>
      <c r="TRU52"/>
      <c r="TRV52"/>
      <c r="TRW52"/>
      <c r="TRX52"/>
      <c r="TRY52"/>
      <c r="TRZ52"/>
      <c r="TSA52"/>
      <c r="TSB52"/>
      <c r="TSC52"/>
      <c r="TSD52"/>
      <c r="TSE52"/>
      <c r="TSF52"/>
      <c r="TSG52"/>
      <c r="TSH52"/>
      <c r="TSI52"/>
      <c r="TSJ52"/>
      <c r="TSK52"/>
      <c r="TSL52"/>
      <c r="TSM52"/>
      <c r="TSN52"/>
      <c r="TSO52"/>
      <c r="TSP52"/>
      <c r="TSQ52"/>
      <c r="TSR52"/>
      <c r="TSS52"/>
      <c r="TST52"/>
      <c r="TSU52"/>
      <c r="TSV52"/>
      <c r="TSW52"/>
      <c r="TSX52"/>
      <c r="TSY52"/>
      <c r="TSZ52"/>
      <c r="TTA52"/>
      <c r="TTB52"/>
      <c r="TTC52"/>
      <c r="TTD52"/>
      <c r="TTE52"/>
      <c r="TTF52"/>
      <c r="TTG52"/>
      <c r="TTH52"/>
      <c r="TTI52"/>
      <c r="TTJ52"/>
      <c r="TTK52"/>
      <c r="TTL52"/>
      <c r="TTM52"/>
      <c r="TTN52"/>
      <c r="TTO52"/>
      <c r="TTP52"/>
      <c r="TTQ52"/>
      <c r="TTR52"/>
      <c r="TTS52"/>
      <c r="TTT52"/>
      <c r="TTU52"/>
      <c r="TTV52"/>
      <c r="TTW52"/>
      <c r="TTX52"/>
      <c r="TTY52"/>
      <c r="TTZ52"/>
      <c r="TUA52"/>
      <c r="TUB52"/>
      <c r="TUC52"/>
      <c r="TUD52"/>
      <c r="TUE52"/>
      <c r="TUF52"/>
      <c r="TUG52"/>
      <c r="TUH52"/>
      <c r="TUI52"/>
      <c r="TUJ52"/>
      <c r="TUK52"/>
      <c r="TUL52"/>
      <c r="TUM52"/>
      <c r="TUN52"/>
      <c r="TUO52"/>
      <c r="TUP52"/>
      <c r="TUQ52"/>
      <c r="TUR52"/>
      <c r="TUS52"/>
      <c r="TUT52"/>
      <c r="TUU52"/>
      <c r="TUV52"/>
      <c r="TUW52"/>
      <c r="TUX52"/>
      <c r="TUY52"/>
      <c r="TUZ52"/>
      <c r="TVA52"/>
      <c r="TVB52"/>
      <c r="TVC52"/>
      <c r="TVD52"/>
      <c r="TVE52"/>
      <c r="TVF52"/>
      <c r="TVG52"/>
      <c r="TVH52"/>
      <c r="TVI52"/>
      <c r="TVJ52"/>
      <c r="TVK52"/>
      <c r="TVL52"/>
      <c r="TVM52"/>
      <c r="TVN52"/>
      <c r="TVO52"/>
      <c r="TVP52"/>
      <c r="TVQ52"/>
      <c r="TVR52"/>
      <c r="TVS52"/>
      <c r="TVT52"/>
      <c r="TVU52"/>
      <c r="TVV52"/>
      <c r="TVW52"/>
      <c r="TVX52"/>
      <c r="TVY52"/>
      <c r="TVZ52"/>
      <c r="TWA52"/>
      <c r="TWB52"/>
      <c r="TWC52"/>
      <c r="TWD52"/>
      <c r="TWE52"/>
      <c r="TWF52"/>
      <c r="TWG52"/>
      <c r="TWH52"/>
      <c r="TWI52"/>
      <c r="TWJ52"/>
      <c r="TWK52"/>
      <c r="TWL52"/>
      <c r="TWM52"/>
      <c r="TWN52"/>
      <c r="TWO52"/>
      <c r="TWP52"/>
      <c r="TWQ52"/>
      <c r="TWR52"/>
      <c r="TWS52"/>
      <c r="TWT52"/>
      <c r="TWU52"/>
      <c r="TWV52"/>
      <c r="TWW52"/>
      <c r="TWX52"/>
      <c r="TWY52"/>
      <c r="TWZ52"/>
      <c r="TXA52"/>
      <c r="TXB52"/>
      <c r="TXC52"/>
      <c r="TXD52"/>
      <c r="TXE52"/>
      <c r="TXF52"/>
      <c r="TXG52"/>
      <c r="TXH52"/>
      <c r="TXI52"/>
      <c r="TXJ52"/>
      <c r="TXK52"/>
      <c r="TXL52"/>
      <c r="TXM52"/>
      <c r="TXN52"/>
      <c r="TXO52"/>
      <c r="TXP52"/>
      <c r="TXQ52"/>
      <c r="TXR52"/>
      <c r="TXS52"/>
      <c r="TXT52"/>
      <c r="TXU52"/>
      <c r="TXV52"/>
      <c r="TXW52"/>
      <c r="TXX52"/>
      <c r="TXY52"/>
      <c r="TXZ52"/>
      <c r="TYA52"/>
      <c r="TYB52"/>
      <c r="TYC52"/>
      <c r="TYD52"/>
      <c r="TYE52"/>
      <c r="TYF52"/>
      <c r="TYG52"/>
      <c r="TYH52"/>
      <c r="TYI52"/>
      <c r="TYJ52"/>
      <c r="TYK52"/>
      <c r="TYL52"/>
      <c r="TYM52"/>
      <c r="TYN52"/>
      <c r="TYO52"/>
      <c r="TYP52"/>
      <c r="TYQ52"/>
      <c r="TYR52"/>
      <c r="TYS52"/>
      <c r="TYT52"/>
      <c r="TYU52"/>
      <c r="TYV52"/>
      <c r="TYW52"/>
      <c r="TYX52"/>
      <c r="TYY52"/>
      <c r="TYZ52"/>
      <c r="TZA52"/>
      <c r="TZB52"/>
      <c r="TZC52"/>
      <c r="TZD52"/>
      <c r="TZE52"/>
      <c r="TZF52"/>
      <c r="TZG52"/>
      <c r="TZH52"/>
      <c r="TZI52"/>
      <c r="TZJ52"/>
      <c r="TZK52"/>
      <c r="TZL52"/>
      <c r="TZM52"/>
      <c r="TZN52"/>
      <c r="TZO52"/>
      <c r="TZP52"/>
      <c r="TZQ52"/>
      <c r="TZR52"/>
      <c r="TZS52"/>
      <c r="TZT52"/>
      <c r="TZU52"/>
      <c r="TZV52"/>
      <c r="TZW52"/>
      <c r="TZX52"/>
      <c r="TZY52"/>
      <c r="TZZ52"/>
      <c r="UAA52"/>
      <c r="UAB52"/>
      <c r="UAC52"/>
      <c r="UAD52"/>
      <c r="UAE52"/>
      <c r="UAF52"/>
      <c r="UAG52"/>
      <c r="UAH52"/>
      <c r="UAI52"/>
      <c r="UAJ52"/>
      <c r="UAK52"/>
      <c r="UAL52"/>
      <c r="UAM52"/>
      <c r="UAN52"/>
      <c r="UAO52"/>
      <c r="UAP52"/>
      <c r="UAQ52"/>
      <c r="UAR52"/>
      <c r="UAS52"/>
      <c r="UAT52"/>
      <c r="UAU52"/>
      <c r="UAV52"/>
      <c r="UAW52"/>
      <c r="UAX52"/>
      <c r="UAY52"/>
      <c r="UAZ52"/>
      <c r="UBA52"/>
      <c r="UBB52"/>
      <c r="UBC52"/>
      <c r="UBD52"/>
      <c r="UBE52"/>
      <c r="UBF52"/>
      <c r="UBG52"/>
      <c r="UBH52"/>
      <c r="UBI52"/>
      <c r="UBJ52"/>
      <c r="UBK52"/>
      <c r="UBL52"/>
      <c r="UBM52"/>
      <c r="UBN52"/>
      <c r="UBO52"/>
      <c r="UBP52"/>
      <c r="UBQ52"/>
      <c r="UBR52"/>
      <c r="UBS52"/>
      <c r="UBT52"/>
      <c r="UBU52"/>
      <c r="UBV52"/>
      <c r="UBW52"/>
      <c r="UBX52"/>
      <c r="UBY52"/>
      <c r="UBZ52"/>
      <c r="UCA52"/>
      <c r="UCB52"/>
      <c r="UCC52"/>
      <c r="UCD52"/>
      <c r="UCE52"/>
      <c r="UCF52"/>
      <c r="UCG52"/>
      <c r="UCH52"/>
      <c r="UCI52"/>
      <c r="UCJ52"/>
      <c r="UCK52"/>
      <c r="UCL52"/>
      <c r="UCM52"/>
      <c r="UCN52"/>
      <c r="UCO52"/>
      <c r="UCP52"/>
      <c r="UCQ52"/>
      <c r="UCR52"/>
      <c r="UCS52"/>
      <c r="UCT52"/>
      <c r="UCU52"/>
      <c r="UCV52"/>
      <c r="UCW52"/>
      <c r="UCX52"/>
      <c r="UCY52"/>
      <c r="UCZ52"/>
      <c r="UDA52"/>
      <c r="UDB52"/>
      <c r="UDC52"/>
      <c r="UDD52"/>
      <c r="UDE52"/>
      <c r="UDF52"/>
      <c r="UDG52"/>
      <c r="UDH52"/>
      <c r="UDI52"/>
      <c r="UDJ52"/>
      <c r="UDK52"/>
      <c r="UDL52"/>
      <c r="UDM52"/>
      <c r="UDN52"/>
      <c r="UDO52"/>
      <c r="UDP52"/>
      <c r="UDQ52"/>
      <c r="UDR52"/>
      <c r="UDS52"/>
      <c r="UDT52"/>
      <c r="UDU52"/>
      <c r="UDV52"/>
      <c r="UDW52"/>
      <c r="UDX52"/>
      <c r="UDY52"/>
      <c r="UDZ52"/>
      <c r="UEA52"/>
      <c r="UEB52"/>
      <c r="UEC52"/>
      <c r="UED52"/>
      <c r="UEE52"/>
      <c r="UEF52"/>
      <c r="UEG52"/>
      <c r="UEH52"/>
      <c r="UEI52"/>
      <c r="UEJ52"/>
      <c r="UEK52"/>
      <c r="UEL52"/>
      <c r="UEM52"/>
      <c r="UEN52"/>
      <c r="UEO52"/>
      <c r="UEP52"/>
      <c r="UEQ52"/>
      <c r="UER52"/>
      <c r="UES52"/>
      <c r="UET52"/>
      <c r="UEU52"/>
      <c r="UEV52"/>
      <c r="UEW52"/>
      <c r="UEX52"/>
      <c r="UEY52"/>
      <c r="UEZ52"/>
      <c r="UFA52"/>
      <c r="UFB52"/>
      <c r="UFC52"/>
      <c r="UFD52"/>
      <c r="UFE52"/>
      <c r="UFF52"/>
      <c r="UFG52"/>
      <c r="UFH52"/>
      <c r="UFI52"/>
      <c r="UFJ52"/>
      <c r="UFK52"/>
      <c r="UFL52"/>
      <c r="UFM52"/>
      <c r="UFN52"/>
      <c r="UFO52"/>
      <c r="UFP52"/>
      <c r="UFQ52"/>
      <c r="UFR52"/>
      <c r="UFS52"/>
      <c r="UFT52"/>
      <c r="UFU52"/>
      <c r="UFV52"/>
      <c r="UFW52"/>
      <c r="UFX52"/>
      <c r="UFY52"/>
      <c r="UFZ52"/>
      <c r="UGA52"/>
      <c r="UGB52"/>
      <c r="UGC52"/>
      <c r="UGD52"/>
      <c r="UGE52"/>
      <c r="UGF52"/>
      <c r="UGG52"/>
      <c r="UGH52"/>
      <c r="UGI52"/>
      <c r="UGJ52"/>
      <c r="UGK52"/>
      <c r="UGL52"/>
      <c r="UGM52"/>
      <c r="UGN52"/>
      <c r="UGO52"/>
      <c r="UGP52"/>
      <c r="UGQ52"/>
      <c r="UGR52"/>
      <c r="UGS52"/>
      <c r="UGT52"/>
      <c r="UGU52"/>
      <c r="UGV52"/>
      <c r="UGW52"/>
      <c r="UGX52"/>
      <c r="UGY52"/>
      <c r="UGZ52"/>
      <c r="UHA52"/>
      <c r="UHB52"/>
      <c r="UHC52"/>
      <c r="UHD52"/>
      <c r="UHE52"/>
      <c r="UHF52"/>
      <c r="UHG52"/>
      <c r="UHH52"/>
      <c r="UHI52"/>
      <c r="UHJ52"/>
      <c r="UHK52"/>
      <c r="UHL52"/>
      <c r="UHM52"/>
      <c r="UHN52"/>
      <c r="UHO52"/>
      <c r="UHP52"/>
      <c r="UHQ52"/>
      <c r="UHR52"/>
      <c r="UHS52"/>
      <c r="UHT52"/>
      <c r="UHU52"/>
      <c r="UHV52"/>
      <c r="UHW52"/>
      <c r="UHX52"/>
      <c r="UHY52"/>
      <c r="UHZ52"/>
      <c r="UIA52"/>
      <c r="UIB52"/>
      <c r="UIC52"/>
      <c r="UID52"/>
      <c r="UIE52"/>
      <c r="UIF52"/>
      <c r="UIG52"/>
      <c r="UIH52"/>
      <c r="UII52"/>
      <c r="UIJ52"/>
      <c r="UIK52"/>
      <c r="UIL52"/>
      <c r="UIM52"/>
      <c r="UIN52"/>
      <c r="UIO52"/>
      <c r="UIP52"/>
      <c r="UIQ52"/>
      <c r="UIR52"/>
      <c r="UIS52"/>
      <c r="UIT52"/>
      <c r="UIU52"/>
      <c r="UIV52"/>
      <c r="UIW52"/>
      <c r="UIX52"/>
      <c r="UIY52"/>
      <c r="UIZ52"/>
      <c r="UJA52"/>
      <c r="UJB52"/>
      <c r="UJC52"/>
      <c r="UJD52"/>
      <c r="UJE52"/>
      <c r="UJF52"/>
      <c r="UJG52"/>
      <c r="UJH52"/>
      <c r="UJI52"/>
      <c r="UJJ52"/>
      <c r="UJK52"/>
      <c r="UJL52"/>
      <c r="UJM52"/>
      <c r="UJN52"/>
      <c r="UJO52"/>
      <c r="UJP52"/>
      <c r="UJQ52"/>
      <c r="UJR52"/>
      <c r="UJS52"/>
      <c r="UJT52"/>
      <c r="UJU52"/>
      <c r="UJV52"/>
      <c r="UJW52"/>
      <c r="UJX52"/>
      <c r="UJY52"/>
      <c r="UJZ52"/>
      <c r="UKA52"/>
      <c r="UKB52"/>
      <c r="UKC52"/>
      <c r="UKD52"/>
      <c r="UKE52"/>
      <c r="UKF52"/>
      <c r="UKG52"/>
      <c r="UKH52"/>
      <c r="UKI52"/>
      <c r="UKJ52"/>
      <c r="UKK52"/>
      <c r="UKL52"/>
      <c r="UKM52"/>
      <c r="UKN52"/>
      <c r="UKO52"/>
      <c r="UKP52"/>
      <c r="UKQ52"/>
      <c r="UKR52"/>
      <c r="UKS52"/>
      <c r="UKT52"/>
      <c r="UKU52"/>
      <c r="UKV52"/>
      <c r="UKW52"/>
      <c r="UKX52"/>
      <c r="UKY52"/>
      <c r="UKZ52"/>
      <c r="ULA52"/>
      <c r="ULB52"/>
      <c r="ULC52"/>
      <c r="ULD52"/>
      <c r="ULE52"/>
      <c r="ULF52"/>
      <c r="ULG52"/>
      <c r="ULH52"/>
      <c r="ULI52"/>
      <c r="ULJ52"/>
      <c r="ULK52"/>
      <c r="ULL52"/>
      <c r="ULM52"/>
      <c r="ULN52"/>
      <c r="ULO52"/>
      <c r="ULP52"/>
      <c r="ULQ52"/>
      <c r="ULR52"/>
      <c r="ULS52"/>
      <c r="ULT52"/>
      <c r="ULU52"/>
      <c r="ULV52"/>
      <c r="ULW52"/>
      <c r="ULX52"/>
      <c r="ULY52"/>
      <c r="ULZ52"/>
      <c r="UMA52"/>
      <c r="UMB52"/>
      <c r="UMC52"/>
      <c r="UMD52"/>
      <c r="UME52"/>
      <c r="UMF52"/>
      <c r="UMG52"/>
      <c r="UMH52"/>
      <c r="UMI52"/>
      <c r="UMJ52"/>
      <c r="UMK52"/>
      <c r="UML52"/>
      <c r="UMM52"/>
      <c r="UMN52"/>
      <c r="UMO52"/>
      <c r="UMP52"/>
      <c r="UMQ52"/>
      <c r="UMR52"/>
      <c r="UMS52"/>
      <c r="UMT52"/>
      <c r="UMU52"/>
      <c r="UMV52"/>
      <c r="UMW52"/>
      <c r="UMX52"/>
      <c r="UMY52"/>
      <c r="UMZ52"/>
      <c r="UNA52"/>
      <c r="UNB52"/>
      <c r="UNC52"/>
      <c r="UND52"/>
      <c r="UNE52"/>
      <c r="UNF52"/>
      <c r="UNG52"/>
      <c r="UNH52"/>
      <c r="UNI52"/>
      <c r="UNJ52"/>
      <c r="UNK52"/>
      <c r="UNL52"/>
      <c r="UNM52"/>
      <c r="UNN52"/>
      <c r="UNO52"/>
      <c r="UNP52"/>
      <c r="UNQ52"/>
      <c r="UNR52"/>
      <c r="UNS52"/>
      <c r="UNT52"/>
      <c r="UNU52"/>
      <c r="UNV52"/>
      <c r="UNW52"/>
      <c r="UNX52"/>
      <c r="UNY52"/>
      <c r="UNZ52"/>
      <c r="UOA52"/>
      <c r="UOB52"/>
      <c r="UOC52"/>
      <c r="UOD52"/>
      <c r="UOE52"/>
      <c r="UOF52"/>
      <c r="UOG52"/>
      <c r="UOH52"/>
      <c r="UOI52"/>
      <c r="UOJ52"/>
      <c r="UOK52"/>
      <c r="UOL52"/>
      <c r="UOM52"/>
      <c r="UON52"/>
      <c r="UOO52"/>
      <c r="UOP52"/>
      <c r="UOQ52"/>
      <c r="UOR52"/>
      <c r="UOS52"/>
      <c r="UOT52"/>
      <c r="UOU52"/>
      <c r="UOV52"/>
      <c r="UOW52"/>
      <c r="UOX52"/>
      <c r="UOY52"/>
      <c r="UOZ52"/>
      <c r="UPA52"/>
      <c r="UPB52"/>
      <c r="UPC52"/>
      <c r="UPD52"/>
      <c r="UPE52"/>
      <c r="UPF52"/>
      <c r="UPG52"/>
      <c r="UPH52"/>
      <c r="UPI52"/>
      <c r="UPJ52"/>
      <c r="UPK52"/>
      <c r="UPL52"/>
      <c r="UPM52"/>
      <c r="UPN52"/>
      <c r="UPO52"/>
      <c r="UPP52"/>
      <c r="UPQ52"/>
      <c r="UPR52"/>
      <c r="UPS52"/>
      <c r="UPT52"/>
      <c r="UPU52"/>
      <c r="UPV52"/>
      <c r="UPW52"/>
      <c r="UPX52"/>
      <c r="UPY52"/>
      <c r="UPZ52"/>
      <c r="UQA52"/>
      <c r="UQB52"/>
      <c r="UQC52"/>
      <c r="UQD52"/>
      <c r="UQE52"/>
      <c r="UQF52"/>
      <c r="UQG52"/>
      <c r="UQH52"/>
      <c r="UQI52"/>
      <c r="UQJ52"/>
      <c r="UQK52"/>
      <c r="UQL52"/>
      <c r="UQM52"/>
      <c r="UQN52"/>
      <c r="UQO52"/>
      <c r="UQP52"/>
      <c r="UQQ52"/>
      <c r="UQR52"/>
      <c r="UQS52"/>
      <c r="UQT52"/>
      <c r="UQU52"/>
      <c r="UQV52"/>
      <c r="UQW52"/>
      <c r="UQX52"/>
      <c r="UQY52"/>
      <c r="UQZ52"/>
      <c r="URA52"/>
      <c r="URB52"/>
      <c r="URC52"/>
      <c r="URD52"/>
      <c r="URE52"/>
      <c r="URF52"/>
      <c r="URG52"/>
      <c r="URH52"/>
      <c r="URI52"/>
      <c r="URJ52"/>
      <c r="URK52"/>
      <c r="URL52"/>
      <c r="URM52"/>
      <c r="URN52"/>
      <c r="URO52"/>
      <c r="URP52"/>
      <c r="URQ52"/>
      <c r="URR52"/>
      <c r="URS52"/>
      <c r="URT52"/>
      <c r="URU52"/>
      <c r="URV52"/>
      <c r="URW52"/>
      <c r="URX52"/>
      <c r="URY52"/>
      <c r="URZ52"/>
      <c r="USA52"/>
      <c r="USB52"/>
      <c r="USC52"/>
      <c r="USD52"/>
      <c r="USE52"/>
      <c r="USF52"/>
      <c r="USG52"/>
      <c r="USH52"/>
      <c r="USI52"/>
      <c r="USJ52"/>
      <c r="USK52"/>
      <c r="USL52"/>
      <c r="USM52"/>
      <c r="USN52"/>
      <c r="USO52"/>
      <c r="USP52"/>
      <c r="USQ52"/>
      <c r="USR52"/>
      <c r="USS52"/>
      <c r="UST52"/>
      <c r="USU52"/>
      <c r="USV52"/>
      <c r="USW52"/>
      <c r="USX52"/>
      <c r="USY52"/>
      <c r="USZ52"/>
      <c r="UTA52"/>
      <c r="UTB52"/>
      <c r="UTC52"/>
      <c r="UTD52"/>
      <c r="UTE52"/>
      <c r="UTF52"/>
      <c r="UTG52"/>
      <c r="UTH52"/>
      <c r="UTI52"/>
      <c r="UTJ52"/>
      <c r="UTK52"/>
      <c r="UTL52"/>
      <c r="UTM52"/>
      <c r="UTN52"/>
      <c r="UTO52"/>
      <c r="UTP52"/>
      <c r="UTQ52"/>
      <c r="UTR52"/>
      <c r="UTS52"/>
      <c r="UTT52"/>
      <c r="UTU52"/>
      <c r="UTV52"/>
      <c r="UTW52"/>
      <c r="UTX52"/>
      <c r="UTY52"/>
      <c r="UTZ52"/>
      <c r="UUA52"/>
      <c r="UUB52"/>
      <c r="UUC52"/>
      <c r="UUD52"/>
      <c r="UUE52"/>
      <c r="UUF52"/>
      <c r="UUG52"/>
      <c r="UUH52"/>
      <c r="UUI52"/>
      <c r="UUJ52"/>
      <c r="UUK52"/>
      <c r="UUL52"/>
      <c r="UUM52"/>
      <c r="UUN52"/>
      <c r="UUO52"/>
      <c r="UUP52"/>
      <c r="UUQ52"/>
      <c r="UUR52"/>
      <c r="UUS52"/>
      <c r="UUT52"/>
      <c r="UUU52"/>
      <c r="UUV52"/>
      <c r="UUW52"/>
      <c r="UUX52"/>
      <c r="UUY52"/>
      <c r="UUZ52"/>
      <c r="UVA52"/>
      <c r="UVB52"/>
      <c r="UVC52"/>
      <c r="UVD52"/>
      <c r="UVE52"/>
      <c r="UVF52"/>
      <c r="UVG52"/>
      <c r="UVH52"/>
      <c r="UVI52"/>
      <c r="UVJ52"/>
      <c r="UVK52"/>
      <c r="UVL52"/>
      <c r="UVM52"/>
      <c r="UVN52"/>
      <c r="UVO52"/>
      <c r="UVP52"/>
      <c r="UVQ52"/>
      <c r="UVR52"/>
      <c r="UVS52"/>
      <c r="UVT52"/>
      <c r="UVU52"/>
      <c r="UVV52"/>
      <c r="UVW52"/>
      <c r="UVX52"/>
      <c r="UVY52"/>
      <c r="UVZ52"/>
      <c r="UWA52"/>
      <c r="UWB52"/>
      <c r="UWC52"/>
      <c r="UWD52"/>
      <c r="UWE52"/>
      <c r="UWF52"/>
      <c r="UWG52"/>
      <c r="UWH52"/>
      <c r="UWI52"/>
      <c r="UWJ52"/>
      <c r="UWK52"/>
      <c r="UWL52"/>
      <c r="UWM52"/>
      <c r="UWN52"/>
      <c r="UWO52"/>
      <c r="UWP52"/>
      <c r="UWQ52"/>
      <c r="UWR52"/>
      <c r="UWS52"/>
      <c r="UWT52"/>
      <c r="UWU52"/>
      <c r="UWV52"/>
      <c r="UWW52"/>
      <c r="UWX52"/>
      <c r="UWY52"/>
      <c r="UWZ52"/>
      <c r="UXA52"/>
      <c r="UXB52"/>
      <c r="UXC52"/>
      <c r="UXD52"/>
      <c r="UXE52"/>
      <c r="UXF52"/>
      <c r="UXG52"/>
      <c r="UXH52"/>
      <c r="UXI52"/>
      <c r="UXJ52"/>
      <c r="UXK52"/>
      <c r="UXL52"/>
      <c r="UXM52"/>
      <c r="UXN52"/>
      <c r="UXO52"/>
      <c r="UXP52"/>
      <c r="UXQ52"/>
      <c r="UXR52"/>
      <c r="UXS52"/>
      <c r="UXT52"/>
      <c r="UXU52"/>
      <c r="UXV52"/>
      <c r="UXW52"/>
      <c r="UXX52"/>
      <c r="UXY52"/>
      <c r="UXZ52"/>
      <c r="UYA52"/>
      <c r="UYB52"/>
      <c r="UYC52"/>
      <c r="UYD52"/>
      <c r="UYE52"/>
      <c r="UYF52"/>
      <c r="UYG52"/>
      <c r="UYH52"/>
      <c r="UYI52"/>
      <c r="UYJ52"/>
      <c r="UYK52"/>
      <c r="UYL52"/>
      <c r="UYM52"/>
      <c r="UYN52"/>
      <c r="UYO52"/>
      <c r="UYP52"/>
      <c r="UYQ52"/>
      <c r="UYR52"/>
      <c r="UYS52"/>
      <c r="UYT52"/>
      <c r="UYU52"/>
      <c r="UYV52"/>
      <c r="UYW52"/>
      <c r="UYX52"/>
      <c r="UYY52"/>
      <c r="UYZ52"/>
      <c r="UZA52"/>
      <c r="UZB52"/>
      <c r="UZC52"/>
      <c r="UZD52"/>
      <c r="UZE52"/>
      <c r="UZF52"/>
      <c r="UZG52"/>
      <c r="UZH52"/>
      <c r="UZI52"/>
      <c r="UZJ52"/>
      <c r="UZK52"/>
      <c r="UZL52"/>
      <c r="UZM52"/>
      <c r="UZN52"/>
      <c r="UZO52"/>
      <c r="UZP52"/>
      <c r="UZQ52"/>
      <c r="UZR52"/>
      <c r="UZS52"/>
      <c r="UZT52"/>
      <c r="UZU52"/>
      <c r="UZV52"/>
      <c r="UZW52"/>
      <c r="UZX52"/>
      <c r="UZY52"/>
      <c r="UZZ52"/>
      <c r="VAA52"/>
      <c r="VAB52"/>
      <c r="VAC52"/>
      <c r="VAD52"/>
      <c r="VAE52"/>
      <c r="VAF52"/>
      <c r="VAG52"/>
      <c r="VAH52"/>
      <c r="VAI52"/>
      <c r="VAJ52"/>
      <c r="VAK52"/>
      <c r="VAL52"/>
      <c r="VAM52"/>
      <c r="VAN52"/>
      <c r="VAO52"/>
      <c r="VAP52"/>
      <c r="VAQ52"/>
      <c r="VAR52"/>
      <c r="VAS52"/>
      <c r="VAT52"/>
      <c r="VAU52"/>
      <c r="VAV52"/>
      <c r="VAW52"/>
      <c r="VAX52"/>
      <c r="VAY52"/>
      <c r="VAZ52"/>
      <c r="VBA52"/>
      <c r="VBB52"/>
      <c r="VBC52"/>
      <c r="VBD52"/>
      <c r="VBE52"/>
      <c r="VBF52"/>
      <c r="VBG52"/>
      <c r="VBH52"/>
      <c r="VBI52"/>
      <c r="VBJ52"/>
      <c r="VBK52"/>
      <c r="VBL52"/>
      <c r="VBM52"/>
      <c r="VBN52"/>
      <c r="VBO52"/>
      <c r="VBP52"/>
      <c r="VBQ52"/>
      <c r="VBR52"/>
      <c r="VBS52"/>
      <c r="VBT52"/>
      <c r="VBU52"/>
      <c r="VBV52"/>
      <c r="VBW52"/>
      <c r="VBX52"/>
      <c r="VBY52"/>
      <c r="VBZ52"/>
      <c r="VCA52"/>
      <c r="VCB52"/>
      <c r="VCC52"/>
      <c r="VCD52"/>
      <c r="VCE52"/>
      <c r="VCF52"/>
      <c r="VCG52"/>
      <c r="VCH52"/>
      <c r="VCI52"/>
      <c r="VCJ52"/>
      <c r="VCK52"/>
      <c r="VCL52"/>
      <c r="VCM52"/>
      <c r="VCN52"/>
      <c r="VCO52"/>
      <c r="VCP52"/>
      <c r="VCQ52"/>
      <c r="VCR52"/>
      <c r="VCS52"/>
      <c r="VCT52"/>
      <c r="VCU52"/>
      <c r="VCV52"/>
      <c r="VCW52"/>
      <c r="VCX52"/>
      <c r="VCY52"/>
      <c r="VCZ52"/>
      <c r="VDA52"/>
      <c r="VDB52"/>
      <c r="VDC52"/>
      <c r="VDD52"/>
      <c r="VDE52"/>
      <c r="VDF52"/>
      <c r="VDG52"/>
      <c r="VDH52"/>
      <c r="VDI52"/>
      <c r="VDJ52"/>
      <c r="VDK52"/>
      <c r="VDL52"/>
      <c r="VDM52"/>
      <c r="VDN52"/>
      <c r="VDO52"/>
      <c r="VDP52"/>
      <c r="VDQ52"/>
      <c r="VDR52"/>
      <c r="VDS52"/>
      <c r="VDT52"/>
      <c r="VDU52"/>
      <c r="VDV52"/>
      <c r="VDW52"/>
      <c r="VDX52"/>
      <c r="VDY52"/>
      <c r="VDZ52"/>
      <c r="VEA52"/>
      <c r="VEB52"/>
      <c r="VEC52"/>
      <c r="VED52"/>
      <c r="VEE52"/>
      <c r="VEF52"/>
      <c r="VEG52"/>
      <c r="VEH52"/>
      <c r="VEI52"/>
      <c r="VEJ52"/>
      <c r="VEK52"/>
      <c r="VEL52"/>
      <c r="VEM52"/>
      <c r="VEN52"/>
      <c r="VEO52"/>
      <c r="VEP52"/>
      <c r="VEQ52"/>
      <c r="VER52"/>
      <c r="VES52"/>
      <c r="VET52"/>
      <c r="VEU52"/>
      <c r="VEV52"/>
      <c r="VEW52"/>
      <c r="VEX52"/>
      <c r="VEY52"/>
      <c r="VEZ52"/>
      <c r="VFA52"/>
      <c r="VFB52"/>
      <c r="VFC52"/>
      <c r="VFD52"/>
      <c r="VFE52"/>
      <c r="VFF52"/>
      <c r="VFG52"/>
      <c r="VFH52"/>
      <c r="VFI52"/>
      <c r="VFJ52"/>
      <c r="VFK52"/>
      <c r="VFL52"/>
      <c r="VFM52"/>
      <c r="VFN52"/>
      <c r="VFO52"/>
      <c r="VFP52"/>
      <c r="VFQ52"/>
      <c r="VFR52"/>
      <c r="VFS52"/>
      <c r="VFT52"/>
      <c r="VFU52"/>
      <c r="VFV52"/>
      <c r="VFW52"/>
      <c r="VFX52"/>
      <c r="VFY52"/>
      <c r="VFZ52"/>
      <c r="VGA52"/>
      <c r="VGB52"/>
      <c r="VGC52"/>
      <c r="VGD52"/>
      <c r="VGE52"/>
      <c r="VGF52"/>
      <c r="VGG52"/>
      <c r="VGH52"/>
      <c r="VGI52"/>
      <c r="VGJ52"/>
      <c r="VGK52"/>
      <c r="VGL52"/>
      <c r="VGM52"/>
      <c r="VGN52"/>
      <c r="VGO52"/>
      <c r="VGP52"/>
      <c r="VGQ52"/>
      <c r="VGR52"/>
      <c r="VGS52"/>
      <c r="VGT52"/>
      <c r="VGU52"/>
      <c r="VGV52"/>
      <c r="VGW52"/>
      <c r="VGX52"/>
      <c r="VGY52"/>
      <c r="VGZ52"/>
      <c r="VHA52"/>
      <c r="VHB52"/>
      <c r="VHC52"/>
      <c r="VHD52"/>
      <c r="VHE52"/>
      <c r="VHF52"/>
      <c r="VHG52"/>
      <c r="VHH52"/>
      <c r="VHI52"/>
      <c r="VHJ52"/>
      <c r="VHK52"/>
      <c r="VHL52"/>
      <c r="VHM52"/>
      <c r="VHN52"/>
      <c r="VHO52"/>
      <c r="VHP52"/>
      <c r="VHQ52"/>
      <c r="VHR52"/>
      <c r="VHS52"/>
      <c r="VHT52"/>
      <c r="VHU52"/>
      <c r="VHV52"/>
      <c r="VHW52"/>
      <c r="VHX52"/>
      <c r="VHY52"/>
      <c r="VHZ52"/>
      <c r="VIA52"/>
      <c r="VIB52"/>
      <c r="VIC52"/>
      <c r="VID52"/>
      <c r="VIE52"/>
      <c r="VIF52"/>
      <c r="VIG52"/>
      <c r="VIH52"/>
      <c r="VII52"/>
      <c r="VIJ52"/>
      <c r="VIK52"/>
      <c r="VIL52"/>
      <c r="VIM52"/>
      <c r="VIN52"/>
      <c r="VIO52"/>
      <c r="VIP52"/>
      <c r="VIQ52"/>
      <c r="VIR52"/>
      <c r="VIS52"/>
      <c r="VIT52"/>
      <c r="VIU52"/>
      <c r="VIV52"/>
      <c r="VIW52"/>
      <c r="VIX52"/>
      <c r="VIY52"/>
      <c r="VIZ52"/>
      <c r="VJA52"/>
      <c r="VJB52"/>
      <c r="VJC52"/>
      <c r="VJD52"/>
      <c r="VJE52"/>
      <c r="VJF52"/>
      <c r="VJG52"/>
      <c r="VJH52"/>
      <c r="VJI52"/>
      <c r="VJJ52"/>
      <c r="VJK52"/>
      <c r="VJL52"/>
      <c r="VJM52"/>
      <c r="VJN52"/>
      <c r="VJO52"/>
      <c r="VJP52"/>
      <c r="VJQ52"/>
      <c r="VJR52"/>
      <c r="VJS52"/>
      <c r="VJT52"/>
      <c r="VJU52"/>
      <c r="VJV52"/>
      <c r="VJW52"/>
      <c r="VJX52"/>
      <c r="VJY52"/>
      <c r="VJZ52"/>
      <c r="VKA52"/>
      <c r="VKB52"/>
      <c r="VKC52"/>
      <c r="VKD52"/>
      <c r="VKE52"/>
      <c r="VKF52"/>
      <c r="VKG52"/>
      <c r="VKH52"/>
      <c r="VKI52"/>
      <c r="VKJ52"/>
      <c r="VKK52"/>
      <c r="VKL52"/>
      <c r="VKM52"/>
      <c r="VKN52"/>
      <c r="VKO52"/>
      <c r="VKP52"/>
      <c r="VKQ52"/>
      <c r="VKR52"/>
      <c r="VKS52"/>
      <c r="VKT52"/>
      <c r="VKU52"/>
      <c r="VKV52"/>
      <c r="VKW52"/>
      <c r="VKX52"/>
      <c r="VKY52"/>
      <c r="VKZ52"/>
      <c r="VLA52"/>
      <c r="VLB52"/>
      <c r="VLC52"/>
      <c r="VLD52"/>
      <c r="VLE52"/>
      <c r="VLF52"/>
      <c r="VLG52"/>
      <c r="VLH52"/>
      <c r="VLI52"/>
      <c r="VLJ52"/>
      <c r="VLK52"/>
      <c r="VLL52"/>
      <c r="VLM52"/>
      <c r="VLN52"/>
      <c r="VLO52"/>
      <c r="VLP52"/>
      <c r="VLQ52"/>
      <c r="VLR52"/>
      <c r="VLS52"/>
      <c r="VLT52"/>
      <c r="VLU52"/>
      <c r="VLV52"/>
      <c r="VLW52"/>
      <c r="VLX52"/>
      <c r="VLY52"/>
      <c r="VLZ52"/>
      <c r="VMA52"/>
      <c r="VMB52"/>
      <c r="VMC52"/>
      <c r="VMD52"/>
      <c r="VME52"/>
      <c r="VMF52"/>
      <c r="VMG52"/>
      <c r="VMH52"/>
      <c r="VMI52"/>
      <c r="VMJ52"/>
      <c r="VMK52"/>
      <c r="VML52"/>
      <c r="VMM52"/>
      <c r="VMN52"/>
      <c r="VMO52"/>
      <c r="VMP52"/>
      <c r="VMQ52"/>
      <c r="VMR52"/>
      <c r="VMS52"/>
      <c r="VMT52"/>
      <c r="VMU52"/>
      <c r="VMV52"/>
      <c r="VMW52"/>
      <c r="VMX52"/>
      <c r="VMY52"/>
      <c r="VMZ52"/>
      <c r="VNA52"/>
      <c r="VNB52"/>
      <c r="VNC52"/>
      <c r="VND52"/>
      <c r="VNE52"/>
      <c r="VNF52"/>
      <c r="VNG52"/>
      <c r="VNH52"/>
      <c r="VNI52"/>
      <c r="VNJ52"/>
      <c r="VNK52"/>
      <c r="VNL52"/>
      <c r="VNM52"/>
      <c r="VNN52"/>
      <c r="VNO52"/>
      <c r="VNP52"/>
      <c r="VNQ52"/>
      <c r="VNR52"/>
      <c r="VNS52"/>
      <c r="VNT52"/>
      <c r="VNU52"/>
      <c r="VNV52"/>
      <c r="VNW52"/>
      <c r="VNX52"/>
      <c r="VNY52"/>
      <c r="VNZ52"/>
      <c r="VOA52"/>
      <c r="VOB52"/>
      <c r="VOC52"/>
      <c r="VOD52"/>
      <c r="VOE52"/>
      <c r="VOF52"/>
      <c r="VOG52"/>
      <c r="VOH52"/>
      <c r="VOI52"/>
      <c r="VOJ52"/>
      <c r="VOK52"/>
      <c r="VOL52"/>
      <c r="VOM52"/>
      <c r="VON52"/>
      <c r="VOO52"/>
      <c r="VOP52"/>
      <c r="VOQ52"/>
      <c r="VOR52"/>
      <c r="VOS52"/>
      <c r="VOT52"/>
      <c r="VOU52"/>
      <c r="VOV52"/>
      <c r="VOW52"/>
      <c r="VOX52"/>
      <c r="VOY52"/>
      <c r="VOZ52"/>
      <c r="VPA52"/>
      <c r="VPB52"/>
      <c r="VPC52"/>
      <c r="VPD52"/>
      <c r="VPE52"/>
      <c r="VPF52"/>
      <c r="VPG52"/>
      <c r="VPH52"/>
      <c r="VPI52"/>
      <c r="VPJ52"/>
      <c r="VPK52"/>
      <c r="VPL52"/>
      <c r="VPM52"/>
      <c r="VPN52"/>
      <c r="VPO52"/>
      <c r="VPP52"/>
      <c r="VPQ52"/>
      <c r="VPR52"/>
      <c r="VPS52"/>
      <c r="VPT52"/>
      <c r="VPU52"/>
      <c r="VPV52"/>
      <c r="VPW52"/>
      <c r="VPX52"/>
      <c r="VPY52"/>
      <c r="VPZ52"/>
      <c r="VQA52"/>
      <c r="VQB52"/>
      <c r="VQC52"/>
      <c r="VQD52"/>
      <c r="VQE52"/>
      <c r="VQF52"/>
      <c r="VQG52"/>
      <c r="VQH52"/>
      <c r="VQI52"/>
      <c r="VQJ52"/>
      <c r="VQK52"/>
      <c r="VQL52"/>
      <c r="VQM52"/>
      <c r="VQN52"/>
      <c r="VQO52"/>
      <c r="VQP52"/>
      <c r="VQQ52"/>
      <c r="VQR52"/>
      <c r="VQS52"/>
      <c r="VQT52"/>
      <c r="VQU52"/>
      <c r="VQV52"/>
      <c r="VQW52"/>
      <c r="VQX52"/>
      <c r="VQY52"/>
      <c r="VQZ52"/>
      <c r="VRA52"/>
      <c r="VRB52"/>
      <c r="VRC52"/>
      <c r="VRD52"/>
      <c r="VRE52"/>
      <c r="VRF52"/>
      <c r="VRG52"/>
      <c r="VRH52"/>
      <c r="VRI52"/>
      <c r="VRJ52"/>
      <c r="VRK52"/>
      <c r="VRL52"/>
      <c r="VRM52"/>
      <c r="VRN52"/>
      <c r="VRO52"/>
      <c r="VRP52"/>
      <c r="VRQ52"/>
      <c r="VRR52"/>
      <c r="VRS52"/>
      <c r="VRT52"/>
      <c r="VRU52"/>
      <c r="VRV52"/>
      <c r="VRW52"/>
      <c r="VRX52"/>
      <c r="VRY52"/>
      <c r="VRZ52"/>
      <c r="VSA52"/>
      <c r="VSB52"/>
      <c r="VSC52"/>
      <c r="VSD52"/>
      <c r="VSE52"/>
      <c r="VSF52"/>
      <c r="VSG52"/>
      <c r="VSH52"/>
      <c r="VSI52"/>
      <c r="VSJ52"/>
      <c r="VSK52"/>
      <c r="VSL52"/>
      <c r="VSM52"/>
      <c r="VSN52"/>
      <c r="VSO52"/>
      <c r="VSP52"/>
      <c r="VSQ52"/>
      <c r="VSR52"/>
      <c r="VSS52"/>
      <c r="VST52"/>
      <c r="VSU52"/>
      <c r="VSV52"/>
      <c r="VSW52"/>
      <c r="VSX52"/>
      <c r="VSY52"/>
      <c r="VSZ52"/>
      <c r="VTA52"/>
      <c r="VTB52"/>
      <c r="VTC52"/>
      <c r="VTD52"/>
      <c r="VTE52"/>
      <c r="VTF52"/>
      <c r="VTG52"/>
      <c r="VTH52"/>
      <c r="VTI52"/>
      <c r="VTJ52"/>
      <c r="VTK52"/>
      <c r="VTL52"/>
      <c r="VTM52"/>
      <c r="VTN52"/>
      <c r="VTO52"/>
      <c r="VTP52"/>
      <c r="VTQ52"/>
      <c r="VTR52"/>
      <c r="VTS52"/>
      <c r="VTT52"/>
      <c r="VTU52"/>
      <c r="VTV52"/>
      <c r="VTW52"/>
      <c r="VTX52"/>
      <c r="VTY52"/>
      <c r="VTZ52"/>
      <c r="VUA52"/>
      <c r="VUB52"/>
      <c r="VUC52"/>
      <c r="VUD52"/>
      <c r="VUE52"/>
      <c r="VUF52"/>
      <c r="VUG52"/>
      <c r="VUH52"/>
      <c r="VUI52"/>
      <c r="VUJ52"/>
      <c r="VUK52"/>
      <c r="VUL52"/>
      <c r="VUM52"/>
      <c r="VUN52"/>
      <c r="VUO52"/>
      <c r="VUP52"/>
      <c r="VUQ52"/>
      <c r="VUR52"/>
      <c r="VUS52"/>
      <c r="VUT52"/>
      <c r="VUU52"/>
      <c r="VUV52"/>
      <c r="VUW52"/>
      <c r="VUX52"/>
      <c r="VUY52"/>
      <c r="VUZ52"/>
      <c r="VVA52"/>
      <c r="VVB52"/>
      <c r="VVC52"/>
      <c r="VVD52"/>
      <c r="VVE52"/>
      <c r="VVF52"/>
      <c r="VVG52"/>
      <c r="VVH52"/>
      <c r="VVI52"/>
      <c r="VVJ52"/>
      <c r="VVK52"/>
      <c r="VVL52"/>
      <c r="VVM52"/>
      <c r="VVN52"/>
      <c r="VVO52"/>
      <c r="VVP52"/>
      <c r="VVQ52"/>
      <c r="VVR52"/>
      <c r="VVS52"/>
      <c r="VVT52"/>
      <c r="VVU52"/>
      <c r="VVV52"/>
      <c r="VVW52"/>
      <c r="VVX52"/>
      <c r="VVY52"/>
      <c r="VVZ52"/>
      <c r="VWA52"/>
      <c r="VWB52"/>
      <c r="VWC52"/>
      <c r="VWD52"/>
      <c r="VWE52"/>
      <c r="VWF52"/>
      <c r="VWG52"/>
      <c r="VWH52"/>
      <c r="VWI52"/>
      <c r="VWJ52"/>
      <c r="VWK52"/>
      <c r="VWL52"/>
      <c r="VWM52"/>
      <c r="VWN52"/>
      <c r="VWO52"/>
      <c r="VWP52"/>
      <c r="VWQ52"/>
      <c r="VWR52"/>
      <c r="VWS52"/>
      <c r="VWT52"/>
      <c r="VWU52"/>
      <c r="VWV52"/>
      <c r="VWW52"/>
      <c r="VWX52"/>
      <c r="VWY52"/>
      <c r="VWZ52"/>
      <c r="VXA52"/>
      <c r="VXB52"/>
      <c r="VXC52"/>
      <c r="VXD52"/>
      <c r="VXE52"/>
      <c r="VXF52"/>
      <c r="VXG52"/>
      <c r="VXH52"/>
      <c r="VXI52"/>
      <c r="VXJ52"/>
      <c r="VXK52"/>
      <c r="VXL52"/>
      <c r="VXM52"/>
      <c r="VXN52"/>
      <c r="VXO52"/>
      <c r="VXP52"/>
      <c r="VXQ52"/>
      <c r="VXR52"/>
      <c r="VXS52"/>
      <c r="VXT52"/>
      <c r="VXU52"/>
      <c r="VXV52"/>
      <c r="VXW52"/>
      <c r="VXX52"/>
      <c r="VXY52"/>
      <c r="VXZ52"/>
      <c r="VYA52"/>
      <c r="VYB52"/>
      <c r="VYC52"/>
      <c r="VYD52"/>
      <c r="VYE52"/>
      <c r="VYF52"/>
      <c r="VYG52"/>
      <c r="VYH52"/>
      <c r="VYI52"/>
      <c r="VYJ52"/>
      <c r="VYK52"/>
      <c r="VYL52"/>
      <c r="VYM52"/>
      <c r="VYN52"/>
      <c r="VYO52"/>
      <c r="VYP52"/>
      <c r="VYQ52"/>
      <c r="VYR52"/>
      <c r="VYS52"/>
      <c r="VYT52"/>
      <c r="VYU52"/>
      <c r="VYV52"/>
      <c r="VYW52"/>
      <c r="VYX52"/>
      <c r="VYY52"/>
      <c r="VYZ52"/>
      <c r="VZA52"/>
      <c r="VZB52"/>
      <c r="VZC52"/>
      <c r="VZD52"/>
      <c r="VZE52"/>
      <c r="VZF52"/>
      <c r="VZG52"/>
      <c r="VZH52"/>
      <c r="VZI52"/>
      <c r="VZJ52"/>
      <c r="VZK52"/>
      <c r="VZL52"/>
      <c r="VZM52"/>
      <c r="VZN52"/>
      <c r="VZO52"/>
      <c r="VZP52"/>
      <c r="VZQ52"/>
      <c r="VZR52"/>
      <c r="VZS52"/>
      <c r="VZT52"/>
      <c r="VZU52"/>
      <c r="VZV52"/>
      <c r="VZW52"/>
      <c r="VZX52"/>
      <c r="VZY52"/>
      <c r="VZZ52"/>
      <c r="WAA52"/>
      <c r="WAB52"/>
      <c r="WAC52"/>
      <c r="WAD52"/>
      <c r="WAE52"/>
      <c r="WAF52"/>
      <c r="WAG52"/>
      <c r="WAH52"/>
      <c r="WAI52"/>
      <c r="WAJ52"/>
      <c r="WAK52"/>
      <c r="WAL52"/>
      <c r="WAM52"/>
      <c r="WAN52"/>
      <c r="WAO52"/>
      <c r="WAP52"/>
      <c r="WAQ52"/>
      <c r="WAR52"/>
      <c r="WAS52"/>
      <c r="WAT52"/>
      <c r="WAU52"/>
      <c r="WAV52"/>
      <c r="WAW52"/>
      <c r="WAX52"/>
      <c r="WAY52"/>
      <c r="WAZ52"/>
      <c r="WBA52"/>
      <c r="WBB52"/>
      <c r="WBC52"/>
      <c r="WBD52"/>
      <c r="WBE52"/>
      <c r="WBF52"/>
      <c r="WBG52"/>
      <c r="WBH52"/>
      <c r="WBI52"/>
      <c r="WBJ52"/>
      <c r="WBK52"/>
      <c r="WBL52"/>
      <c r="WBM52"/>
      <c r="WBN52"/>
      <c r="WBO52"/>
      <c r="WBP52"/>
      <c r="WBQ52"/>
      <c r="WBR52"/>
      <c r="WBS52"/>
      <c r="WBT52"/>
      <c r="WBU52"/>
      <c r="WBV52"/>
      <c r="WBW52"/>
      <c r="WBX52"/>
      <c r="WBY52"/>
      <c r="WBZ52"/>
      <c r="WCA52"/>
      <c r="WCB52"/>
      <c r="WCC52"/>
      <c r="WCD52"/>
      <c r="WCE52"/>
      <c r="WCF52"/>
      <c r="WCG52"/>
      <c r="WCH52"/>
      <c r="WCI52"/>
      <c r="WCJ52"/>
      <c r="WCK52"/>
      <c r="WCL52"/>
      <c r="WCM52"/>
      <c r="WCN52"/>
      <c r="WCO52"/>
      <c r="WCP52"/>
      <c r="WCQ52"/>
      <c r="WCR52"/>
      <c r="WCS52"/>
      <c r="WCT52"/>
      <c r="WCU52"/>
      <c r="WCV52"/>
      <c r="WCW52"/>
      <c r="WCX52"/>
      <c r="WCY52"/>
      <c r="WCZ52"/>
      <c r="WDA52"/>
      <c r="WDB52"/>
      <c r="WDC52"/>
      <c r="WDD52"/>
      <c r="WDE52"/>
      <c r="WDF52"/>
      <c r="WDG52"/>
      <c r="WDH52"/>
      <c r="WDI52"/>
      <c r="WDJ52"/>
      <c r="WDK52"/>
      <c r="WDL52"/>
      <c r="WDM52"/>
      <c r="WDN52"/>
      <c r="WDO52"/>
      <c r="WDP52"/>
      <c r="WDQ52"/>
      <c r="WDR52"/>
      <c r="WDS52"/>
      <c r="WDT52"/>
      <c r="WDU52"/>
      <c r="WDV52"/>
      <c r="WDW52"/>
      <c r="WDX52"/>
      <c r="WDY52"/>
      <c r="WDZ52"/>
      <c r="WEA52"/>
      <c r="WEB52"/>
      <c r="WEC52"/>
      <c r="WED52"/>
      <c r="WEE52"/>
      <c r="WEF52"/>
      <c r="WEG52"/>
      <c r="WEH52"/>
      <c r="WEI52"/>
      <c r="WEJ52"/>
      <c r="WEK52"/>
      <c r="WEL52"/>
      <c r="WEM52"/>
      <c r="WEN52"/>
      <c r="WEO52"/>
      <c r="WEP52"/>
      <c r="WEQ52"/>
      <c r="WER52"/>
      <c r="WES52"/>
      <c r="WET52"/>
      <c r="WEU52"/>
      <c r="WEV52"/>
      <c r="WEW52"/>
      <c r="WEX52"/>
      <c r="WEY52"/>
      <c r="WEZ52"/>
      <c r="WFA52"/>
      <c r="WFB52"/>
      <c r="WFC52"/>
      <c r="WFD52"/>
      <c r="WFE52"/>
      <c r="WFF52"/>
      <c r="WFG52"/>
      <c r="WFH52"/>
      <c r="WFI52"/>
      <c r="WFJ52"/>
      <c r="WFK52"/>
      <c r="WFL52"/>
      <c r="WFM52"/>
      <c r="WFN52"/>
      <c r="WFO52"/>
      <c r="WFP52"/>
      <c r="WFQ52"/>
      <c r="WFR52"/>
      <c r="WFS52"/>
      <c r="WFT52"/>
      <c r="WFU52"/>
      <c r="WFV52"/>
      <c r="WFW52"/>
      <c r="WFX52"/>
      <c r="WFY52"/>
      <c r="WFZ52"/>
      <c r="WGA52"/>
      <c r="WGB52"/>
      <c r="WGC52"/>
      <c r="WGD52"/>
      <c r="WGE52"/>
      <c r="WGF52"/>
      <c r="WGG52"/>
      <c r="WGH52"/>
      <c r="WGI52"/>
      <c r="WGJ52"/>
      <c r="WGK52"/>
      <c r="WGL52"/>
      <c r="WGM52"/>
      <c r="WGN52"/>
      <c r="WGO52"/>
      <c r="WGP52"/>
      <c r="WGQ52"/>
      <c r="WGR52"/>
      <c r="WGS52"/>
      <c r="WGT52"/>
      <c r="WGU52"/>
      <c r="WGV52"/>
      <c r="WGW52"/>
      <c r="WGX52"/>
      <c r="WGY52"/>
      <c r="WGZ52"/>
      <c r="WHA52"/>
      <c r="WHB52"/>
      <c r="WHC52"/>
      <c r="WHD52"/>
      <c r="WHE52"/>
      <c r="WHF52"/>
      <c r="WHG52"/>
      <c r="WHH52"/>
      <c r="WHI52"/>
      <c r="WHJ52"/>
      <c r="WHK52"/>
      <c r="WHL52"/>
      <c r="WHM52"/>
      <c r="WHN52"/>
      <c r="WHO52"/>
      <c r="WHP52"/>
      <c r="WHQ52"/>
      <c r="WHR52"/>
      <c r="WHS52"/>
      <c r="WHT52"/>
      <c r="WHU52"/>
      <c r="WHV52"/>
      <c r="WHW52"/>
      <c r="WHX52"/>
      <c r="WHY52"/>
      <c r="WHZ52"/>
      <c r="WIA52"/>
      <c r="WIB52"/>
      <c r="WIC52"/>
      <c r="WID52"/>
      <c r="WIE52"/>
      <c r="WIF52"/>
      <c r="WIG52"/>
      <c r="WIH52"/>
      <c r="WII52"/>
      <c r="WIJ52"/>
      <c r="WIK52"/>
      <c r="WIL52"/>
      <c r="WIM52"/>
      <c r="WIN52"/>
      <c r="WIO52"/>
      <c r="WIP52"/>
      <c r="WIQ52"/>
      <c r="WIR52"/>
      <c r="WIS52"/>
      <c r="WIT52"/>
      <c r="WIU52"/>
      <c r="WIV52"/>
      <c r="WIW52"/>
      <c r="WIX52"/>
      <c r="WIY52"/>
      <c r="WIZ52"/>
      <c r="WJA52"/>
      <c r="WJB52"/>
      <c r="WJC52"/>
      <c r="WJD52"/>
      <c r="WJE52"/>
      <c r="WJF52"/>
      <c r="WJG52"/>
      <c r="WJH52"/>
      <c r="WJI52"/>
      <c r="WJJ52"/>
      <c r="WJK52"/>
      <c r="WJL52"/>
      <c r="WJM52"/>
      <c r="WJN52"/>
      <c r="WJO52"/>
      <c r="WJP52"/>
      <c r="WJQ52"/>
      <c r="WJR52"/>
      <c r="WJS52"/>
      <c r="WJT52"/>
      <c r="WJU52"/>
      <c r="WJV52"/>
      <c r="WJW52"/>
      <c r="WJX52"/>
      <c r="WJY52"/>
      <c r="WJZ52"/>
      <c r="WKA52"/>
      <c r="WKB52"/>
      <c r="WKC52"/>
      <c r="WKD52"/>
      <c r="WKE52"/>
      <c r="WKF52"/>
      <c r="WKG52"/>
      <c r="WKH52"/>
      <c r="WKI52"/>
      <c r="WKJ52"/>
      <c r="WKK52"/>
      <c r="WKL52"/>
      <c r="WKM52"/>
      <c r="WKN52"/>
      <c r="WKO52"/>
      <c r="WKP52"/>
      <c r="WKQ52"/>
      <c r="WKR52"/>
      <c r="WKS52"/>
      <c r="WKT52"/>
      <c r="WKU52"/>
      <c r="WKV52"/>
      <c r="WKW52"/>
      <c r="WKX52"/>
      <c r="WKY52"/>
      <c r="WKZ52"/>
      <c r="WLA52"/>
      <c r="WLB52"/>
      <c r="WLC52"/>
      <c r="WLD52"/>
      <c r="WLE52"/>
      <c r="WLF52"/>
      <c r="WLG52"/>
      <c r="WLH52"/>
      <c r="WLI52"/>
      <c r="WLJ52"/>
      <c r="WLK52"/>
      <c r="WLL52"/>
      <c r="WLM52"/>
      <c r="WLN52"/>
      <c r="WLO52"/>
      <c r="WLP52"/>
      <c r="WLQ52"/>
      <c r="WLR52"/>
      <c r="WLS52"/>
      <c r="WLT52"/>
      <c r="WLU52"/>
      <c r="WLV52"/>
      <c r="WLW52"/>
      <c r="WLX52"/>
      <c r="WLY52"/>
      <c r="WLZ52"/>
      <c r="WMA52"/>
      <c r="WMB52"/>
      <c r="WMC52"/>
      <c r="WMD52"/>
      <c r="WME52"/>
      <c r="WMF52"/>
      <c r="WMG52"/>
      <c r="WMH52"/>
      <c r="WMI52"/>
      <c r="WMJ52"/>
      <c r="WMK52"/>
      <c r="WML52"/>
      <c r="WMM52"/>
      <c r="WMN52"/>
      <c r="WMO52"/>
      <c r="WMP52"/>
      <c r="WMQ52"/>
      <c r="WMR52"/>
      <c r="WMS52"/>
      <c r="WMT52"/>
      <c r="WMU52"/>
      <c r="WMV52"/>
      <c r="WMW52"/>
      <c r="WMX52"/>
      <c r="WMY52"/>
      <c r="WMZ52"/>
      <c r="WNA52"/>
      <c r="WNB52"/>
      <c r="WNC52"/>
      <c r="WND52"/>
      <c r="WNE52"/>
      <c r="WNF52"/>
      <c r="WNG52"/>
      <c r="WNH52"/>
      <c r="WNI52"/>
      <c r="WNJ52"/>
      <c r="WNK52"/>
      <c r="WNL52"/>
      <c r="WNM52"/>
      <c r="WNN52"/>
      <c r="WNO52"/>
      <c r="WNP52"/>
      <c r="WNQ52"/>
      <c r="WNR52"/>
      <c r="WNS52"/>
      <c r="WNT52"/>
      <c r="WNU52"/>
      <c r="WNV52"/>
      <c r="WNW52"/>
      <c r="WNX52"/>
      <c r="WNY52"/>
      <c r="WNZ52"/>
      <c r="WOA52"/>
      <c r="WOB52"/>
      <c r="WOC52"/>
      <c r="WOD52"/>
      <c r="WOE52"/>
      <c r="WOF52"/>
      <c r="WOG52"/>
      <c r="WOH52"/>
      <c r="WOI52"/>
      <c r="WOJ52"/>
      <c r="WOK52"/>
      <c r="WOL52"/>
      <c r="WOM52"/>
      <c r="WON52"/>
      <c r="WOO52"/>
      <c r="WOP52"/>
      <c r="WOQ52"/>
      <c r="WOR52"/>
      <c r="WOS52"/>
      <c r="WOT52"/>
      <c r="WOU52"/>
      <c r="WOV52"/>
      <c r="WOW52"/>
      <c r="WOX52"/>
      <c r="WOY52"/>
      <c r="WOZ52"/>
      <c r="WPA52"/>
      <c r="WPB52"/>
      <c r="WPC52"/>
      <c r="WPD52"/>
      <c r="WPE52"/>
      <c r="WPF52"/>
      <c r="WPG52"/>
      <c r="WPH52"/>
      <c r="WPI52"/>
      <c r="WPJ52"/>
      <c r="WPK52"/>
      <c r="WPL52"/>
      <c r="WPM52"/>
      <c r="WPN52"/>
      <c r="WPO52"/>
      <c r="WPP52"/>
      <c r="WPQ52"/>
      <c r="WPR52"/>
      <c r="WPS52"/>
      <c r="WPT52"/>
      <c r="WPU52"/>
      <c r="WPV52"/>
      <c r="WPW52"/>
      <c r="WPX52"/>
      <c r="WPY52"/>
      <c r="WPZ52"/>
      <c r="WQA52"/>
      <c r="WQB52"/>
      <c r="WQC52"/>
      <c r="WQD52"/>
      <c r="WQE52"/>
      <c r="WQF52"/>
      <c r="WQG52"/>
      <c r="WQH52"/>
      <c r="WQI52"/>
      <c r="WQJ52"/>
      <c r="WQK52"/>
      <c r="WQL52"/>
      <c r="WQM52"/>
      <c r="WQN52"/>
      <c r="WQO52"/>
      <c r="WQP52"/>
      <c r="WQQ52"/>
      <c r="WQR52"/>
      <c r="WQS52"/>
      <c r="WQT52"/>
      <c r="WQU52"/>
      <c r="WQV52"/>
      <c r="WQW52"/>
      <c r="WQX52"/>
      <c r="WQY52"/>
      <c r="WQZ52"/>
      <c r="WRA52"/>
      <c r="WRB52"/>
      <c r="WRC52"/>
      <c r="WRD52"/>
      <c r="WRE52"/>
      <c r="WRF52"/>
      <c r="WRG52"/>
      <c r="WRH52"/>
      <c r="WRI52"/>
      <c r="WRJ52"/>
      <c r="WRK52"/>
      <c r="WRL52"/>
      <c r="WRM52"/>
      <c r="WRN52"/>
      <c r="WRO52"/>
      <c r="WRP52"/>
      <c r="WRQ52"/>
      <c r="WRR52"/>
      <c r="WRS52"/>
      <c r="WRT52"/>
      <c r="WRU52"/>
      <c r="WRV52"/>
      <c r="WRW52"/>
      <c r="WRX52"/>
      <c r="WRY52"/>
      <c r="WRZ52"/>
      <c r="WSA52"/>
      <c r="WSB52"/>
      <c r="WSC52"/>
      <c r="WSD52"/>
      <c r="WSE52"/>
      <c r="WSF52"/>
      <c r="WSG52"/>
      <c r="WSH52"/>
      <c r="WSI52"/>
      <c r="WSJ52"/>
      <c r="WSK52"/>
      <c r="WSL52"/>
      <c r="WSM52"/>
      <c r="WSN52"/>
      <c r="WSO52"/>
      <c r="WSP52"/>
      <c r="WSQ52"/>
      <c r="WSR52"/>
      <c r="WSS52"/>
      <c r="WST52"/>
      <c r="WSU52"/>
      <c r="WSV52"/>
      <c r="WSW52"/>
      <c r="WSX52"/>
      <c r="WSY52"/>
      <c r="WSZ52"/>
      <c r="WTA52"/>
      <c r="WTB52"/>
      <c r="WTC52"/>
      <c r="WTD52"/>
      <c r="WTE52"/>
      <c r="WTF52"/>
      <c r="WTG52"/>
      <c r="WTH52"/>
      <c r="WTI52"/>
      <c r="WTJ52"/>
      <c r="WTK52"/>
      <c r="WTL52"/>
      <c r="WTM52"/>
      <c r="WTN52"/>
      <c r="WTO52"/>
      <c r="WTP52"/>
      <c r="WTQ52"/>
      <c r="WTR52"/>
      <c r="WTS52"/>
      <c r="WTT52"/>
      <c r="WTU52"/>
      <c r="WTV52"/>
      <c r="WTW52"/>
      <c r="WTX52"/>
      <c r="WTY52"/>
      <c r="WTZ52"/>
      <c r="WUA52"/>
      <c r="WUB52"/>
      <c r="WUC52"/>
      <c r="WUD52"/>
      <c r="WUE52"/>
      <c r="WUF52"/>
      <c r="WUG52"/>
      <c r="WUH52"/>
      <c r="WUI52"/>
      <c r="WUJ52"/>
      <c r="WUK52"/>
      <c r="WUL52"/>
      <c r="WUM52"/>
      <c r="WUN52"/>
      <c r="WUO52"/>
      <c r="WUP52"/>
      <c r="WUQ52"/>
      <c r="WUR52"/>
      <c r="WUS52"/>
      <c r="WUT52"/>
      <c r="WUU52"/>
      <c r="WUV52"/>
      <c r="WUW52"/>
      <c r="WUX52"/>
      <c r="WUY52"/>
      <c r="WUZ52"/>
      <c r="WVA52"/>
      <c r="WVB52"/>
      <c r="WVC52"/>
      <c r="WVD52"/>
      <c r="WVE52"/>
      <c r="WVF52"/>
      <c r="WVG52"/>
      <c r="WVH52"/>
      <c r="WVI52"/>
      <c r="WVJ52"/>
      <c r="WVK52"/>
      <c r="WVL52"/>
      <c r="WVM52"/>
      <c r="WVN52"/>
      <c r="WVO52"/>
      <c r="WVP52"/>
      <c r="WVQ52"/>
      <c r="WVR52"/>
      <c r="WVS52"/>
      <c r="WVT52"/>
      <c r="WVU52"/>
      <c r="WVV52"/>
      <c r="WVW52"/>
      <c r="WVX52"/>
      <c r="WVY52"/>
      <c r="WVZ52"/>
      <c r="WWA52"/>
      <c r="WWB52"/>
      <c r="WWC52"/>
      <c r="WWD52"/>
      <c r="WWE52"/>
      <c r="WWF52"/>
      <c r="WWG52"/>
      <c r="WWH52"/>
      <c r="WWI52"/>
      <c r="WWJ52"/>
      <c r="WWK52"/>
      <c r="WWL52"/>
      <c r="WWM52"/>
      <c r="WWN52"/>
      <c r="WWO52"/>
      <c r="WWP52"/>
      <c r="WWQ52"/>
      <c r="WWR52"/>
      <c r="WWS52"/>
      <c r="WWT52"/>
      <c r="WWU52"/>
      <c r="WWV52"/>
      <c r="WWW52"/>
      <c r="WWX52"/>
      <c r="WWY52"/>
      <c r="WWZ52"/>
      <c r="WXA52"/>
      <c r="WXB52"/>
      <c r="WXC52"/>
      <c r="WXD52"/>
      <c r="WXE52"/>
      <c r="WXF52"/>
      <c r="WXG52"/>
      <c r="WXH52"/>
      <c r="WXI52"/>
      <c r="WXJ52"/>
      <c r="WXK52"/>
      <c r="WXL52"/>
      <c r="WXM52"/>
      <c r="WXN52"/>
      <c r="WXO52"/>
      <c r="WXP52"/>
      <c r="WXQ52"/>
      <c r="WXR52"/>
      <c r="WXS52"/>
      <c r="WXT52"/>
      <c r="WXU52"/>
      <c r="WXV52"/>
      <c r="WXW52"/>
      <c r="WXX52"/>
      <c r="WXY52"/>
      <c r="WXZ52"/>
      <c r="WYA52"/>
      <c r="WYB52"/>
      <c r="WYC52"/>
      <c r="WYD52"/>
      <c r="WYE52"/>
      <c r="WYF52"/>
      <c r="WYG52"/>
      <c r="WYH52"/>
      <c r="WYI52"/>
      <c r="WYJ52"/>
      <c r="WYK52"/>
      <c r="WYL52"/>
      <c r="WYM52"/>
      <c r="WYN52"/>
      <c r="WYO52"/>
      <c r="WYP52"/>
      <c r="WYQ52"/>
      <c r="WYR52"/>
      <c r="WYS52"/>
      <c r="WYT52"/>
      <c r="WYU52"/>
      <c r="WYV52"/>
      <c r="WYW52"/>
      <c r="WYX52"/>
      <c r="WYY52"/>
      <c r="WYZ52"/>
      <c r="WZA52"/>
      <c r="WZB52"/>
      <c r="WZC52"/>
      <c r="WZD52"/>
      <c r="WZE52"/>
      <c r="WZF52"/>
      <c r="WZG52"/>
      <c r="WZH52"/>
      <c r="WZI52"/>
      <c r="WZJ52"/>
      <c r="WZK52"/>
      <c r="WZL52"/>
      <c r="WZM52"/>
      <c r="WZN52"/>
      <c r="WZO52"/>
      <c r="WZP52"/>
      <c r="WZQ52"/>
      <c r="WZR52"/>
      <c r="WZS52"/>
      <c r="WZT52"/>
      <c r="WZU52"/>
      <c r="WZV52"/>
      <c r="WZW52"/>
      <c r="WZX52"/>
      <c r="WZY52"/>
      <c r="WZZ52"/>
      <c r="XAA52"/>
      <c r="XAB52"/>
      <c r="XAC52"/>
      <c r="XAD52"/>
      <c r="XAE52"/>
      <c r="XAF52"/>
      <c r="XAG52"/>
      <c r="XAH52"/>
      <c r="XAI52"/>
      <c r="XAJ52"/>
      <c r="XAK52"/>
      <c r="XAL52"/>
      <c r="XAM52"/>
      <c r="XAN52"/>
      <c r="XAO52"/>
      <c r="XAP52"/>
      <c r="XAQ52"/>
      <c r="XAR52"/>
      <c r="XAS52"/>
      <c r="XAT52"/>
      <c r="XAU52"/>
      <c r="XAV52"/>
      <c r="XAW52"/>
      <c r="XAX52"/>
      <c r="XAY52"/>
      <c r="XAZ52"/>
      <c r="XBA52"/>
      <c r="XBB52"/>
      <c r="XBC52"/>
      <c r="XBD52"/>
      <c r="XBE52"/>
      <c r="XBF52"/>
      <c r="XBG52"/>
      <c r="XBH52"/>
      <c r="XBI52"/>
      <c r="XBJ52"/>
      <c r="XBK52"/>
      <c r="XBL52"/>
      <c r="XBM52"/>
      <c r="XBN52"/>
      <c r="XBO52"/>
      <c r="XBP52"/>
      <c r="XBQ52"/>
      <c r="XBR52"/>
      <c r="XBS52"/>
      <c r="XBT52"/>
      <c r="XBU52"/>
      <c r="XBV52"/>
      <c r="XBW52"/>
      <c r="XBX52"/>
      <c r="XBY52"/>
      <c r="XBZ52"/>
      <c r="XCA52"/>
      <c r="XCB52"/>
      <c r="XCC52"/>
      <c r="XCD52"/>
      <c r="XCE52"/>
      <c r="XCF52"/>
      <c r="XCG52"/>
      <c r="XCH52"/>
      <c r="XCI52"/>
      <c r="XCJ52"/>
      <c r="XCK52"/>
      <c r="XCL52"/>
      <c r="XCM52"/>
      <c r="XCN52"/>
      <c r="XCO52"/>
      <c r="XCP52"/>
      <c r="XCQ52"/>
      <c r="XCR52"/>
      <c r="XCS52"/>
      <c r="XCT52"/>
      <c r="XCU52"/>
      <c r="XCV52"/>
      <c r="XCW52"/>
      <c r="XCX52"/>
      <c r="XCY52"/>
      <c r="XCZ52"/>
      <c r="XDA52"/>
      <c r="XDB52"/>
      <c r="XDC52"/>
      <c r="XDD52"/>
      <c r="XDE52"/>
      <c r="XDF52"/>
      <c r="XDG52"/>
      <c r="XDH52"/>
      <c r="XDI52"/>
      <c r="XDJ52"/>
      <c r="XDK52"/>
      <c r="XDL52"/>
      <c r="XDM52"/>
      <c r="XDN52"/>
      <c r="XDO52"/>
      <c r="XDP52"/>
      <c r="XDQ52"/>
      <c r="XDR52"/>
      <c r="XDS52"/>
      <c r="XDT52"/>
      <c r="XDU52"/>
      <c r="XDV52"/>
      <c r="XDW52"/>
      <c r="XDX52"/>
      <c r="XDY52"/>
      <c r="XDZ52"/>
      <c r="XEA52"/>
      <c r="XEB52"/>
      <c r="XEC52"/>
      <c r="XED52"/>
      <c r="XEE52"/>
      <c r="XEF52"/>
      <c r="XEG52"/>
      <c r="XEH52"/>
      <c r="XEI52"/>
      <c r="XEJ52"/>
      <c r="XEK52"/>
      <c r="XEL52"/>
      <c r="XEM52"/>
      <c r="XEN52"/>
      <c r="XEO52"/>
      <c r="XEP52"/>
      <c r="XEQ52"/>
      <c r="XER52"/>
      <c r="XES52"/>
      <c r="XET52"/>
      <c r="XEU52"/>
      <c r="XEV52"/>
      <c r="XEW52"/>
      <c r="XEX52"/>
      <c r="XEY52"/>
      <c r="XEZ52"/>
      <c r="XFA52"/>
      <c r="XFB52"/>
      <c r="XFC52"/>
      <c r="XFD52"/>
    </row>
    <row r="53" spans="2:16384" ht="15" hidden="1" customHeight="1">
      <c r="AF53"/>
      <c r="AG53"/>
      <c r="AH53"/>
      <c r="AI53"/>
      <c r="AJ53"/>
      <c r="AK53"/>
      <c r="AL53"/>
      <c r="AM53"/>
      <c r="AN53"/>
      <c r="AO53"/>
      <c r="AP53"/>
      <c r="AQ53"/>
      <c r="AR53"/>
      <c r="AS53"/>
      <c r="AT53"/>
      <c r="AU53"/>
      <c r="AV53"/>
      <c r="AW53"/>
      <c r="AX53"/>
      <c r="AY53"/>
      <c r="AZ53"/>
      <c r="BA53"/>
      <c r="BB53"/>
      <c r="BC53"/>
      <c r="BD53"/>
      <c r="BE53"/>
      <c r="BF53"/>
      <c r="BG53"/>
      <c r="BH53"/>
      <c r="BI53"/>
      <c r="BJ53"/>
      <c r="BK53"/>
      <c r="BL53"/>
      <c r="BM53"/>
      <c r="BN53"/>
      <c r="BO53"/>
      <c r="BP53"/>
      <c r="BQ53"/>
      <c r="BR53"/>
      <c r="BS53"/>
      <c r="BT53"/>
      <c r="BU53"/>
      <c r="BV53"/>
      <c r="BW53"/>
      <c r="BX53"/>
      <c r="BY53"/>
      <c r="BZ53"/>
      <c r="CA53"/>
      <c r="CB53"/>
      <c r="CC53"/>
      <c r="CD53"/>
      <c r="CE53"/>
      <c r="CF53"/>
      <c r="CG53"/>
      <c r="CH53"/>
      <c r="CI53"/>
      <c r="CJ53"/>
      <c r="CK53"/>
      <c r="CL53"/>
      <c r="CM53"/>
      <c r="CN53"/>
      <c r="CO53"/>
      <c r="CP53"/>
      <c r="CQ53"/>
      <c r="CR53"/>
      <c r="CS53"/>
      <c r="CT53"/>
      <c r="CU53"/>
      <c r="CV53"/>
      <c r="CW53"/>
      <c r="CX53"/>
      <c r="CY53"/>
      <c r="CZ53"/>
      <c r="DA53"/>
      <c r="DB53"/>
      <c r="DC53"/>
      <c r="DD53"/>
      <c r="DE53"/>
      <c r="DF53"/>
      <c r="DG53"/>
      <c r="DH53"/>
      <c r="DI53"/>
      <c r="DJ53"/>
      <c r="DK53"/>
      <c r="DL53"/>
      <c r="DM53"/>
      <c r="DN53"/>
      <c r="DO53"/>
      <c r="DP53"/>
      <c r="DQ53"/>
      <c r="DR53"/>
      <c r="DS53"/>
      <c r="DT53"/>
      <c r="DU53"/>
      <c r="DV53"/>
      <c r="DW53"/>
      <c r="DX53"/>
      <c r="DY53"/>
      <c r="DZ53"/>
      <c r="EA53"/>
      <c r="EB53"/>
      <c r="EC53"/>
      <c r="ED53"/>
      <c r="EE53"/>
      <c r="EF53"/>
      <c r="EG53"/>
      <c r="EH53"/>
      <c r="EI53"/>
      <c r="EJ53"/>
      <c r="EK53"/>
      <c r="EL53"/>
      <c r="EM53"/>
      <c r="EN53"/>
      <c r="EO53"/>
      <c r="EP53"/>
      <c r="EQ53"/>
      <c r="ER53"/>
      <c r="ES53"/>
      <c r="ET53"/>
      <c r="EU53"/>
      <c r="EV53"/>
      <c r="EW53"/>
      <c r="EX53"/>
      <c r="EY53"/>
      <c r="EZ53"/>
      <c r="FA53"/>
      <c r="FB53"/>
      <c r="FC53"/>
      <c r="FD53"/>
      <c r="FE53"/>
      <c r="FF53"/>
      <c r="FG53"/>
      <c r="FH53"/>
      <c r="FI53"/>
      <c r="FJ53"/>
      <c r="FK53"/>
      <c r="FL53"/>
      <c r="FM53"/>
      <c r="FN53"/>
      <c r="FO53"/>
      <c r="FP53"/>
      <c r="FQ53"/>
      <c r="FR53"/>
      <c r="FS53"/>
      <c r="FT53"/>
      <c r="FU53"/>
      <c r="FV53"/>
      <c r="FW53"/>
      <c r="FX53"/>
      <c r="FY53"/>
      <c r="FZ53"/>
      <c r="GA53"/>
      <c r="GB53"/>
      <c r="GC53"/>
      <c r="GD53"/>
      <c r="GE53"/>
      <c r="GF53"/>
      <c r="GG53"/>
      <c r="GH53"/>
      <c r="GI53"/>
      <c r="GJ53"/>
      <c r="GK53"/>
      <c r="GL53"/>
      <c r="GM53"/>
      <c r="GN53"/>
      <c r="GO53"/>
      <c r="GP53"/>
      <c r="GQ53"/>
      <c r="GR53"/>
      <c r="GS53"/>
      <c r="GT53"/>
      <c r="GU53"/>
      <c r="GV53"/>
      <c r="GW53"/>
      <c r="GX53"/>
      <c r="GY53"/>
      <c r="GZ53"/>
      <c r="HA53"/>
      <c r="HB53"/>
      <c r="HC53"/>
      <c r="HD53"/>
      <c r="HE53"/>
      <c r="HF53"/>
      <c r="HG53"/>
      <c r="HH53"/>
      <c r="HI53"/>
      <c r="HJ53"/>
      <c r="HK53"/>
      <c r="HL53"/>
      <c r="HM53"/>
      <c r="HN53"/>
      <c r="HO53"/>
      <c r="HP53"/>
      <c r="HQ53"/>
      <c r="HR53"/>
      <c r="HS53"/>
      <c r="HT53"/>
      <c r="HU53"/>
      <c r="HV53"/>
      <c r="HW53"/>
      <c r="HX53"/>
      <c r="HY53"/>
      <c r="HZ53"/>
      <c r="IA53"/>
      <c r="IB53"/>
      <c r="IC53"/>
      <c r="ID53"/>
      <c r="IE53"/>
      <c r="IF53"/>
      <c r="IG53"/>
      <c r="IH53"/>
      <c r="II53"/>
      <c r="IJ53"/>
      <c r="IK53"/>
      <c r="IL53"/>
      <c r="IM53"/>
      <c r="IN53"/>
      <c r="IO53"/>
      <c r="IP53"/>
      <c r="IQ53"/>
      <c r="IR53"/>
      <c r="IS53"/>
      <c r="IT53"/>
      <c r="IU53"/>
      <c r="IV53"/>
      <c r="IW53"/>
      <c r="IX53"/>
      <c r="IY53"/>
      <c r="IZ53"/>
      <c r="JA53"/>
      <c r="JB53"/>
      <c r="JC53"/>
      <c r="JD53"/>
      <c r="JE53"/>
      <c r="JF53"/>
      <c r="JG53"/>
      <c r="JH53"/>
      <c r="JI53"/>
      <c r="JJ53"/>
      <c r="JK53"/>
      <c r="JL53"/>
      <c r="JM53"/>
      <c r="JN53"/>
      <c r="JO53"/>
      <c r="JP53"/>
      <c r="JQ53"/>
      <c r="JR53"/>
      <c r="JS53"/>
      <c r="JT53"/>
      <c r="JU53"/>
      <c r="JV53"/>
      <c r="JW53"/>
      <c r="JX53"/>
      <c r="JY53"/>
      <c r="JZ53"/>
      <c r="KA53"/>
      <c r="KB53"/>
      <c r="KC53"/>
      <c r="KD53"/>
      <c r="KE53"/>
      <c r="KF53"/>
      <c r="KG53"/>
      <c r="KH53"/>
      <c r="KI53"/>
      <c r="KJ53"/>
      <c r="KK53"/>
      <c r="KL53"/>
      <c r="KM53"/>
      <c r="KN53"/>
      <c r="KO53"/>
      <c r="KP53"/>
      <c r="KQ53"/>
      <c r="KR53"/>
      <c r="KS53"/>
      <c r="KT53"/>
      <c r="KU53"/>
      <c r="KV53"/>
      <c r="KW53"/>
      <c r="KX53"/>
      <c r="KY53"/>
      <c r="KZ53"/>
      <c r="LA53"/>
      <c r="LB53"/>
      <c r="LC53"/>
      <c r="LD53"/>
      <c r="LE53"/>
      <c r="LF53"/>
      <c r="LG53"/>
      <c r="LH53"/>
      <c r="LI53"/>
      <c r="LJ53"/>
      <c r="LK53"/>
      <c r="LL53"/>
      <c r="LM53"/>
      <c r="LN53"/>
      <c r="LO53"/>
      <c r="LP53"/>
      <c r="LQ53"/>
      <c r="LR53"/>
      <c r="LS53"/>
      <c r="LT53"/>
      <c r="LU53"/>
      <c r="LV53"/>
      <c r="LW53"/>
      <c r="LX53"/>
      <c r="LY53"/>
      <c r="LZ53"/>
      <c r="MA53"/>
      <c r="MB53"/>
      <c r="MC53"/>
      <c r="MD53"/>
      <c r="ME53"/>
      <c r="MF53"/>
      <c r="MG53"/>
      <c r="MH53"/>
      <c r="MI53"/>
      <c r="MJ53"/>
      <c r="MK53"/>
      <c r="ML53"/>
      <c r="MM53"/>
      <c r="MN53"/>
      <c r="MO53"/>
      <c r="MP53"/>
      <c r="MQ53"/>
      <c r="MR53"/>
      <c r="MS53"/>
      <c r="MT53"/>
      <c r="MU53"/>
      <c r="MV53"/>
      <c r="MW53"/>
      <c r="MX53"/>
      <c r="MY53"/>
      <c r="MZ53"/>
      <c r="NA53"/>
      <c r="NB53"/>
      <c r="NC53"/>
      <c r="ND53"/>
      <c r="NE53"/>
      <c r="NF53"/>
      <c r="NG53"/>
      <c r="NH53"/>
      <c r="NI53"/>
      <c r="NJ53"/>
      <c r="NK53"/>
      <c r="NL53"/>
      <c r="NM53"/>
      <c r="NN53"/>
      <c r="NO53"/>
      <c r="NP53"/>
      <c r="NQ53"/>
      <c r="NR53"/>
      <c r="NS53"/>
      <c r="NT53"/>
      <c r="NU53"/>
      <c r="NV53"/>
      <c r="NW53"/>
      <c r="NX53"/>
      <c r="NY53"/>
      <c r="NZ53"/>
      <c r="OA53"/>
      <c r="OB53"/>
      <c r="OC53"/>
      <c r="OD53"/>
      <c r="OE53"/>
      <c r="OF53"/>
      <c r="OG53"/>
      <c r="OH53"/>
      <c r="OI53"/>
      <c r="OJ53"/>
      <c r="OK53"/>
      <c r="OL53"/>
      <c r="OM53"/>
      <c r="ON53"/>
      <c r="OO53"/>
      <c r="OP53"/>
      <c r="OQ53"/>
      <c r="OR53"/>
      <c r="OS53"/>
      <c r="OT53"/>
      <c r="OU53"/>
      <c r="OV53"/>
      <c r="OW53"/>
      <c r="OX53"/>
      <c r="OY53"/>
      <c r="OZ53"/>
      <c r="PA53"/>
      <c r="PB53"/>
      <c r="PC53"/>
      <c r="PD53"/>
      <c r="PE53"/>
      <c r="PF53"/>
      <c r="PG53"/>
      <c r="PH53"/>
      <c r="PI53"/>
      <c r="PJ53"/>
      <c r="PK53"/>
      <c r="PL53"/>
      <c r="PM53"/>
      <c r="PN53"/>
      <c r="PO53"/>
      <c r="PP53"/>
      <c r="PQ53"/>
      <c r="PR53"/>
      <c r="PS53"/>
      <c r="PT53"/>
      <c r="PU53"/>
      <c r="PV53"/>
      <c r="PW53"/>
      <c r="PX53"/>
      <c r="PY53"/>
      <c r="PZ53"/>
      <c r="QA53"/>
      <c r="QB53"/>
      <c r="QC53"/>
      <c r="QD53"/>
      <c r="QE53"/>
      <c r="QF53"/>
      <c r="QG53"/>
      <c r="QH53"/>
      <c r="QI53"/>
      <c r="QJ53"/>
      <c r="QK53"/>
      <c r="QL53"/>
      <c r="QM53"/>
      <c r="QN53"/>
      <c r="QO53"/>
      <c r="QP53"/>
      <c r="QQ53"/>
      <c r="QR53"/>
      <c r="QS53"/>
      <c r="QT53"/>
      <c r="QU53"/>
      <c r="QV53"/>
      <c r="QW53"/>
      <c r="QX53"/>
      <c r="QY53"/>
      <c r="QZ53"/>
      <c r="RA53"/>
      <c r="RB53"/>
      <c r="RC53"/>
      <c r="RD53"/>
      <c r="RE53"/>
      <c r="RF53"/>
      <c r="RG53"/>
      <c r="RH53"/>
      <c r="RI53"/>
      <c r="RJ53"/>
      <c r="RK53"/>
      <c r="RL53"/>
      <c r="RM53"/>
      <c r="RN53"/>
      <c r="RO53"/>
      <c r="RP53"/>
      <c r="RQ53"/>
      <c r="RR53"/>
      <c r="RS53"/>
      <c r="RT53"/>
      <c r="RU53"/>
      <c r="RV53"/>
      <c r="RW53"/>
      <c r="RX53"/>
      <c r="RY53"/>
      <c r="RZ53"/>
      <c r="SA53"/>
      <c r="SB53"/>
      <c r="SC53"/>
      <c r="SD53"/>
      <c r="SE53"/>
      <c r="SF53"/>
      <c r="SG53"/>
      <c r="SH53"/>
      <c r="SI53"/>
      <c r="SJ53"/>
      <c r="SK53"/>
      <c r="SL53"/>
      <c r="SM53"/>
      <c r="SN53"/>
      <c r="SO53"/>
      <c r="SP53"/>
      <c r="SQ53"/>
      <c r="SR53"/>
      <c r="SS53"/>
      <c r="ST53"/>
      <c r="SU53"/>
      <c r="SV53"/>
      <c r="SW53"/>
      <c r="SX53"/>
      <c r="SY53"/>
      <c r="SZ53"/>
      <c r="TA53"/>
      <c r="TB53"/>
      <c r="TC53"/>
      <c r="TD53"/>
      <c r="TE53"/>
      <c r="TF53"/>
      <c r="TG53"/>
      <c r="TH53"/>
      <c r="TI53"/>
      <c r="TJ53"/>
      <c r="TK53"/>
      <c r="TL53"/>
      <c r="TM53"/>
      <c r="TN53"/>
      <c r="TO53"/>
      <c r="TP53"/>
      <c r="TQ53"/>
      <c r="TR53"/>
      <c r="TS53"/>
      <c r="TT53"/>
      <c r="TU53"/>
      <c r="TV53"/>
      <c r="TW53"/>
      <c r="TX53"/>
      <c r="TY53"/>
      <c r="TZ53"/>
      <c r="UA53"/>
      <c r="UB53"/>
      <c r="UC53"/>
      <c r="UD53"/>
      <c r="UE53"/>
      <c r="UF53"/>
      <c r="UG53"/>
      <c r="UH53"/>
      <c r="UI53"/>
      <c r="UJ53"/>
      <c r="UK53"/>
      <c r="UL53"/>
      <c r="UM53"/>
      <c r="UN53"/>
      <c r="UO53"/>
      <c r="UP53"/>
      <c r="UQ53"/>
      <c r="UR53"/>
      <c r="US53"/>
      <c r="UT53"/>
      <c r="UU53"/>
      <c r="UV53"/>
      <c r="UW53"/>
      <c r="UX53"/>
      <c r="UY53"/>
      <c r="UZ53"/>
      <c r="VA53"/>
      <c r="VB53"/>
      <c r="VC53"/>
      <c r="VD53"/>
      <c r="VE53"/>
      <c r="VF53"/>
      <c r="VG53"/>
      <c r="VH53"/>
      <c r="VI53"/>
      <c r="VJ53"/>
      <c r="VK53"/>
      <c r="VL53"/>
      <c r="VM53"/>
      <c r="VN53"/>
      <c r="VO53"/>
      <c r="VP53"/>
      <c r="VQ53"/>
      <c r="VR53"/>
      <c r="VS53"/>
      <c r="VT53"/>
      <c r="VU53"/>
      <c r="VV53"/>
      <c r="VW53"/>
      <c r="VX53"/>
      <c r="VY53"/>
      <c r="VZ53"/>
      <c r="WA53"/>
      <c r="WB53"/>
      <c r="WC53"/>
      <c r="WD53"/>
      <c r="WE53"/>
      <c r="WF53"/>
      <c r="WG53"/>
      <c r="WH53"/>
      <c r="WI53"/>
      <c r="WJ53"/>
      <c r="WK53"/>
      <c r="WL53"/>
      <c r="WM53"/>
      <c r="WN53"/>
      <c r="WO53"/>
      <c r="WP53"/>
      <c r="WQ53"/>
      <c r="WR53"/>
      <c r="WS53"/>
      <c r="WT53"/>
      <c r="WU53"/>
      <c r="WV53"/>
      <c r="WW53"/>
      <c r="WX53"/>
      <c r="WY53"/>
      <c r="WZ53"/>
      <c r="XA53"/>
      <c r="XB53"/>
      <c r="XC53"/>
      <c r="XD53"/>
      <c r="XE53"/>
      <c r="XF53"/>
      <c r="XG53"/>
      <c r="XH53"/>
      <c r="XI53"/>
      <c r="XJ53"/>
      <c r="XK53"/>
      <c r="XL53"/>
      <c r="XM53"/>
      <c r="XN53"/>
      <c r="XO53"/>
      <c r="XP53"/>
      <c r="XQ53"/>
      <c r="XR53"/>
      <c r="XS53"/>
      <c r="XT53"/>
      <c r="XU53"/>
      <c r="XV53"/>
      <c r="XW53"/>
      <c r="XX53"/>
      <c r="XY53"/>
      <c r="XZ53"/>
      <c r="YA53"/>
      <c r="YB53"/>
      <c r="YC53"/>
      <c r="YD53"/>
      <c r="YE53"/>
      <c r="YF53"/>
      <c r="YG53"/>
      <c r="YH53"/>
      <c r="YI53"/>
      <c r="YJ53"/>
      <c r="YK53"/>
      <c r="YL53"/>
      <c r="YM53"/>
      <c r="YN53"/>
      <c r="YO53"/>
      <c r="YP53"/>
      <c r="YQ53"/>
      <c r="YR53"/>
      <c r="YS53"/>
      <c r="YT53"/>
      <c r="YU53"/>
      <c r="YV53"/>
      <c r="YW53"/>
      <c r="YX53"/>
      <c r="YY53"/>
      <c r="YZ53"/>
      <c r="ZA53"/>
      <c r="ZB53"/>
      <c r="ZC53"/>
      <c r="ZD53"/>
      <c r="ZE53"/>
      <c r="ZF53"/>
      <c r="ZG53"/>
      <c r="ZH53"/>
      <c r="ZI53"/>
      <c r="ZJ53"/>
      <c r="ZK53"/>
      <c r="ZL53"/>
      <c r="ZM53"/>
      <c r="ZN53"/>
      <c r="ZO53"/>
      <c r="ZP53"/>
      <c r="ZQ53"/>
      <c r="ZR53"/>
      <c r="ZS53"/>
      <c r="ZT53"/>
      <c r="ZU53"/>
      <c r="ZV53"/>
      <c r="ZW53"/>
      <c r="ZX53"/>
      <c r="ZY53"/>
      <c r="ZZ53"/>
      <c r="AAA53"/>
      <c r="AAB53"/>
      <c r="AAC53"/>
      <c r="AAD53"/>
      <c r="AAE53"/>
      <c r="AAF53"/>
      <c r="AAG53"/>
      <c r="AAH53"/>
      <c r="AAI53"/>
      <c r="AAJ53"/>
      <c r="AAK53"/>
      <c r="AAL53"/>
      <c r="AAM53"/>
      <c r="AAN53"/>
      <c r="AAO53"/>
      <c r="AAP53"/>
      <c r="AAQ53"/>
      <c r="AAR53"/>
      <c r="AAS53"/>
      <c r="AAT53"/>
      <c r="AAU53"/>
      <c r="AAV53"/>
      <c r="AAW53"/>
      <c r="AAX53"/>
      <c r="AAY53"/>
      <c r="AAZ53"/>
      <c r="ABA53"/>
      <c r="ABB53"/>
      <c r="ABC53"/>
      <c r="ABD53"/>
      <c r="ABE53"/>
      <c r="ABF53"/>
      <c r="ABG53"/>
      <c r="ABH53"/>
      <c r="ABI53"/>
      <c r="ABJ53"/>
      <c r="ABK53"/>
      <c r="ABL53"/>
      <c r="ABM53"/>
      <c r="ABN53"/>
      <c r="ABO53"/>
      <c r="ABP53"/>
      <c r="ABQ53"/>
      <c r="ABR53"/>
      <c r="ABS53"/>
      <c r="ABT53"/>
      <c r="ABU53"/>
      <c r="ABV53"/>
      <c r="ABW53"/>
      <c r="ABX53"/>
      <c r="ABY53"/>
      <c r="ABZ53"/>
      <c r="ACA53"/>
      <c r="ACB53"/>
      <c r="ACC53"/>
      <c r="ACD53"/>
      <c r="ACE53"/>
      <c r="ACF53"/>
      <c r="ACG53"/>
      <c r="ACH53"/>
      <c r="ACI53"/>
      <c r="ACJ53"/>
      <c r="ACK53"/>
      <c r="ACL53"/>
      <c r="ACM53"/>
      <c r="ACN53"/>
      <c r="ACO53"/>
      <c r="ACP53"/>
      <c r="ACQ53"/>
      <c r="ACR53"/>
      <c r="ACS53"/>
      <c r="ACT53"/>
      <c r="ACU53"/>
      <c r="ACV53"/>
      <c r="ACW53"/>
      <c r="ACX53"/>
      <c r="ACY53"/>
      <c r="ACZ53"/>
      <c r="ADA53"/>
      <c r="ADB53"/>
      <c r="ADC53"/>
      <c r="ADD53"/>
      <c r="ADE53"/>
      <c r="ADF53"/>
      <c r="ADG53"/>
      <c r="ADH53"/>
      <c r="ADI53"/>
      <c r="ADJ53"/>
      <c r="ADK53"/>
      <c r="ADL53"/>
      <c r="ADM53"/>
      <c r="ADN53"/>
      <c r="ADO53"/>
      <c r="ADP53"/>
      <c r="ADQ53"/>
      <c r="ADR53"/>
      <c r="ADS53"/>
      <c r="ADT53"/>
      <c r="ADU53"/>
      <c r="ADV53"/>
      <c r="ADW53"/>
      <c r="ADX53"/>
      <c r="ADY53"/>
      <c r="ADZ53"/>
      <c r="AEA53"/>
      <c r="AEB53"/>
      <c r="AEC53"/>
      <c r="AED53"/>
      <c r="AEE53"/>
      <c r="AEF53"/>
      <c r="AEG53"/>
      <c r="AEH53"/>
      <c r="AEI53"/>
      <c r="AEJ53"/>
      <c r="AEK53"/>
      <c r="AEL53"/>
      <c r="AEM53"/>
      <c r="AEN53"/>
      <c r="AEO53"/>
      <c r="AEP53"/>
      <c r="AEQ53"/>
      <c r="AER53"/>
      <c r="AES53"/>
      <c r="AET53"/>
      <c r="AEU53"/>
      <c r="AEV53"/>
      <c r="AEW53"/>
      <c r="AEX53"/>
      <c r="AEY53"/>
      <c r="AEZ53"/>
      <c r="AFA53"/>
      <c r="AFB53"/>
      <c r="AFC53"/>
      <c r="AFD53"/>
      <c r="AFE53"/>
      <c r="AFF53"/>
      <c r="AFG53"/>
      <c r="AFH53"/>
      <c r="AFI53"/>
      <c r="AFJ53"/>
      <c r="AFK53"/>
      <c r="AFL53"/>
      <c r="AFM53"/>
      <c r="AFN53"/>
      <c r="AFO53"/>
      <c r="AFP53"/>
      <c r="AFQ53"/>
      <c r="AFR53"/>
      <c r="AFS53"/>
      <c r="AFT53"/>
      <c r="AFU53"/>
      <c r="AFV53"/>
      <c r="AFW53"/>
      <c r="AFX53"/>
      <c r="AFY53"/>
      <c r="AFZ53"/>
      <c r="AGA53"/>
      <c r="AGB53"/>
      <c r="AGC53"/>
      <c r="AGD53"/>
      <c r="AGE53"/>
      <c r="AGF53"/>
      <c r="AGG53"/>
      <c r="AGH53"/>
      <c r="AGI53"/>
      <c r="AGJ53"/>
      <c r="AGK53"/>
      <c r="AGL53"/>
      <c r="AGM53"/>
      <c r="AGN53"/>
      <c r="AGO53"/>
      <c r="AGP53"/>
      <c r="AGQ53"/>
      <c r="AGR53"/>
      <c r="AGS53"/>
      <c r="AGT53"/>
      <c r="AGU53"/>
      <c r="AGV53"/>
      <c r="AGW53"/>
      <c r="AGX53"/>
      <c r="AGY53"/>
      <c r="AGZ53"/>
      <c r="AHA53"/>
      <c r="AHB53"/>
      <c r="AHC53"/>
      <c r="AHD53"/>
      <c r="AHE53"/>
      <c r="AHF53"/>
      <c r="AHG53"/>
      <c r="AHH53"/>
      <c r="AHI53"/>
      <c r="AHJ53"/>
      <c r="AHK53"/>
      <c r="AHL53"/>
      <c r="AHM53"/>
      <c r="AHN53"/>
      <c r="AHO53"/>
      <c r="AHP53"/>
      <c r="AHQ53"/>
      <c r="AHR53"/>
      <c r="AHS53"/>
      <c r="AHT53"/>
      <c r="AHU53"/>
      <c r="AHV53"/>
      <c r="AHW53"/>
      <c r="AHX53"/>
      <c r="AHY53"/>
      <c r="AHZ53"/>
      <c r="AIA53"/>
      <c r="AIB53"/>
      <c r="AIC53"/>
      <c r="AID53"/>
      <c r="AIE53"/>
      <c r="AIF53"/>
      <c r="AIG53"/>
      <c r="AIH53"/>
      <c r="AII53"/>
      <c r="AIJ53"/>
      <c r="AIK53"/>
      <c r="AIL53"/>
      <c r="AIM53"/>
      <c r="AIN53"/>
      <c r="AIO53"/>
      <c r="AIP53"/>
      <c r="AIQ53"/>
      <c r="AIR53"/>
      <c r="AIS53"/>
      <c r="AIT53"/>
      <c r="AIU53"/>
      <c r="AIV53"/>
      <c r="AIW53"/>
      <c r="AIX53"/>
      <c r="AIY53"/>
      <c r="AIZ53"/>
      <c r="AJA53"/>
      <c r="AJB53"/>
      <c r="AJC53"/>
      <c r="AJD53"/>
      <c r="AJE53"/>
      <c r="AJF53"/>
      <c r="AJG53"/>
      <c r="AJH53"/>
      <c r="AJI53"/>
      <c r="AJJ53"/>
      <c r="AJK53"/>
      <c r="AJL53"/>
      <c r="AJM53"/>
      <c r="AJN53"/>
      <c r="AJO53"/>
      <c r="AJP53"/>
      <c r="AJQ53"/>
      <c r="AJR53"/>
      <c r="AJS53"/>
      <c r="AJT53"/>
      <c r="AJU53"/>
      <c r="AJV53"/>
      <c r="AJW53"/>
      <c r="AJX53"/>
      <c r="AJY53"/>
      <c r="AJZ53"/>
      <c r="AKA53"/>
      <c r="AKB53"/>
      <c r="AKC53"/>
      <c r="AKD53"/>
      <c r="AKE53"/>
      <c r="AKF53"/>
      <c r="AKG53"/>
      <c r="AKH53"/>
      <c r="AKI53"/>
      <c r="AKJ53"/>
      <c r="AKK53"/>
      <c r="AKL53"/>
      <c r="AKM53"/>
      <c r="AKN53"/>
      <c r="AKO53"/>
      <c r="AKP53"/>
      <c r="AKQ53"/>
      <c r="AKR53"/>
      <c r="AKS53"/>
      <c r="AKT53"/>
      <c r="AKU53"/>
      <c r="AKV53"/>
      <c r="AKW53"/>
      <c r="AKX53"/>
      <c r="AKY53"/>
      <c r="AKZ53"/>
      <c r="ALA53"/>
      <c r="ALB53"/>
      <c r="ALC53"/>
      <c r="ALD53"/>
      <c r="ALE53"/>
      <c r="ALF53"/>
      <c r="ALG53"/>
      <c r="ALH53"/>
      <c r="ALI53"/>
      <c r="ALJ53"/>
      <c r="ALK53"/>
      <c r="ALL53"/>
      <c r="ALM53"/>
      <c r="ALN53"/>
      <c r="ALO53"/>
      <c r="ALP53"/>
      <c r="ALQ53"/>
      <c r="ALR53"/>
      <c r="ALS53"/>
      <c r="ALT53"/>
      <c r="ALU53"/>
      <c r="ALV53"/>
      <c r="ALW53"/>
      <c r="ALX53"/>
      <c r="ALY53"/>
      <c r="ALZ53"/>
      <c r="AMA53"/>
      <c r="AMB53"/>
      <c r="AMC53"/>
      <c r="AMD53"/>
      <c r="AME53"/>
      <c r="AMF53"/>
      <c r="AMG53"/>
      <c r="AMH53"/>
      <c r="AMI53"/>
      <c r="AMJ53"/>
      <c r="AMK53"/>
      <c r="AML53"/>
      <c r="AMM53"/>
      <c r="AMN53"/>
      <c r="AMO53"/>
      <c r="AMP53"/>
      <c r="AMQ53"/>
      <c r="AMR53"/>
      <c r="AMS53"/>
      <c r="AMT53"/>
      <c r="AMU53"/>
      <c r="AMV53"/>
      <c r="AMW53"/>
      <c r="AMX53"/>
      <c r="AMY53"/>
      <c r="AMZ53"/>
      <c r="ANA53"/>
      <c r="ANB53"/>
      <c r="ANC53"/>
      <c r="AND53"/>
      <c r="ANE53"/>
      <c r="ANF53"/>
      <c r="ANG53"/>
      <c r="ANH53"/>
      <c r="ANI53"/>
      <c r="ANJ53"/>
      <c r="ANK53"/>
      <c r="ANL53"/>
      <c r="ANM53"/>
      <c r="ANN53"/>
      <c r="ANO53"/>
      <c r="ANP53"/>
      <c r="ANQ53"/>
      <c r="ANR53"/>
      <c r="ANS53"/>
      <c r="ANT53"/>
      <c r="ANU53"/>
      <c r="ANV53"/>
      <c r="ANW53"/>
      <c r="ANX53"/>
      <c r="ANY53"/>
      <c r="ANZ53"/>
      <c r="AOA53"/>
      <c r="AOB53"/>
      <c r="AOC53"/>
      <c r="AOD53"/>
      <c r="AOE53"/>
      <c r="AOF53"/>
      <c r="AOG53"/>
      <c r="AOH53"/>
      <c r="AOI53"/>
      <c r="AOJ53"/>
      <c r="AOK53"/>
      <c r="AOL53"/>
      <c r="AOM53"/>
      <c r="AON53"/>
      <c r="AOO53"/>
      <c r="AOP53"/>
      <c r="AOQ53"/>
      <c r="AOR53"/>
      <c r="AOS53"/>
      <c r="AOT53"/>
      <c r="AOU53"/>
      <c r="AOV53"/>
      <c r="AOW53"/>
      <c r="AOX53"/>
      <c r="AOY53"/>
      <c r="AOZ53"/>
      <c r="APA53"/>
      <c r="APB53"/>
      <c r="APC53"/>
      <c r="APD53"/>
      <c r="APE53"/>
      <c r="APF53"/>
      <c r="APG53"/>
      <c r="APH53"/>
      <c r="API53"/>
      <c r="APJ53"/>
      <c r="APK53"/>
      <c r="APL53"/>
      <c r="APM53"/>
      <c r="APN53"/>
      <c r="APO53"/>
      <c r="APP53"/>
      <c r="APQ53"/>
      <c r="APR53"/>
      <c r="APS53"/>
      <c r="APT53"/>
      <c r="APU53"/>
      <c r="APV53"/>
      <c r="APW53"/>
      <c r="APX53"/>
      <c r="APY53"/>
      <c r="APZ53"/>
      <c r="AQA53"/>
      <c r="AQB53"/>
      <c r="AQC53"/>
      <c r="AQD53"/>
      <c r="AQE53"/>
      <c r="AQF53"/>
      <c r="AQG53"/>
      <c r="AQH53"/>
      <c r="AQI53"/>
      <c r="AQJ53"/>
      <c r="AQK53"/>
      <c r="AQL53"/>
      <c r="AQM53"/>
      <c r="AQN53"/>
      <c r="AQO53"/>
      <c r="AQP53"/>
      <c r="AQQ53"/>
      <c r="AQR53"/>
      <c r="AQS53"/>
      <c r="AQT53"/>
      <c r="AQU53"/>
      <c r="AQV53"/>
      <c r="AQW53"/>
      <c r="AQX53"/>
      <c r="AQY53"/>
      <c r="AQZ53"/>
      <c r="ARA53"/>
      <c r="ARB53"/>
      <c r="ARC53"/>
      <c r="ARD53"/>
      <c r="ARE53"/>
      <c r="ARF53"/>
      <c r="ARG53"/>
      <c r="ARH53"/>
      <c r="ARI53"/>
      <c r="ARJ53"/>
      <c r="ARK53"/>
      <c r="ARL53"/>
      <c r="ARM53"/>
      <c r="ARN53"/>
      <c r="ARO53"/>
      <c r="ARP53"/>
      <c r="ARQ53"/>
      <c r="ARR53"/>
      <c r="ARS53"/>
      <c r="ART53"/>
      <c r="ARU53"/>
      <c r="ARV53"/>
      <c r="ARW53"/>
      <c r="ARX53"/>
      <c r="ARY53"/>
      <c r="ARZ53"/>
      <c r="ASA53"/>
      <c r="ASB53"/>
      <c r="ASC53"/>
      <c r="ASD53"/>
      <c r="ASE53"/>
      <c r="ASF53"/>
      <c r="ASG53"/>
      <c r="ASH53"/>
      <c r="ASI53"/>
      <c r="ASJ53"/>
      <c r="ASK53"/>
      <c r="ASL53"/>
      <c r="ASM53"/>
      <c r="ASN53"/>
      <c r="ASO53"/>
      <c r="ASP53"/>
      <c r="ASQ53"/>
      <c r="ASR53"/>
      <c r="ASS53"/>
      <c r="AST53"/>
      <c r="ASU53"/>
      <c r="ASV53"/>
      <c r="ASW53"/>
      <c r="ASX53"/>
      <c r="ASY53"/>
      <c r="ASZ53"/>
      <c r="ATA53"/>
      <c r="ATB53"/>
      <c r="ATC53"/>
      <c r="ATD53"/>
      <c r="ATE53"/>
      <c r="ATF53"/>
      <c r="ATG53"/>
      <c r="ATH53"/>
      <c r="ATI53"/>
      <c r="ATJ53"/>
      <c r="ATK53"/>
      <c r="ATL53"/>
      <c r="ATM53"/>
      <c r="ATN53"/>
      <c r="ATO53"/>
      <c r="ATP53"/>
      <c r="ATQ53"/>
      <c r="ATR53"/>
      <c r="ATS53"/>
      <c r="ATT53"/>
      <c r="ATU53"/>
      <c r="ATV53"/>
      <c r="ATW53"/>
      <c r="ATX53"/>
      <c r="ATY53"/>
      <c r="ATZ53"/>
      <c r="AUA53"/>
      <c r="AUB53"/>
      <c r="AUC53"/>
      <c r="AUD53"/>
      <c r="AUE53"/>
      <c r="AUF53"/>
      <c r="AUG53"/>
      <c r="AUH53"/>
      <c r="AUI53"/>
      <c r="AUJ53"/>
      <c r="AUK53"/>
      <c r="AUL53"/>
      <c r="AUM53"/>
      <c r="AUN53"/>
      <c r="AUO53"/>
      <c r="AUP53"/>
      <c r="AUQ53"/>
      <c r="AUR53"/>
      <c r="AUS53"/>
      <c r="AUT53"/>
      <c r="AUU53"/>
      <c r="AUV53"/>
      <c r="AUW53"/>
      <c r="AUX53"/>
      <c r="AUY53"/>
      <c r="AUZ53"/>
      <c r="AVA53"/>
      <c r="AVB53"/>
      <c r="AVC53"/>
      <c r="AVD53"/>
      <c r="AVE53"/>
      <c r="AVF53"/>
      <c r="AVG53"/>
      <c r="AVH53"/>
      <c r="AVI53"/>
      <c r="AVJ53"/>
      <c r="AVK53"/>
      <c r="AVL53"/>
      <c r="AVM53"/>
      <c r="AVN53"/>
      <c r="AVO53"/>
      <c r="AVP53"/>
      <c r="AVQ53"/>
      <c r="AVR53"/>
      <c r="AVS53"/>
      <c r="AVT53"/>
      <c r="AVU53"/>
      <c r="AVV53"/>
      <c r="AVW53"/>
      <c r="AVX53"/>
      <c r="AVY53"/>
      <c r="AVZ53"/>
      <c r="AWA53"/>
      <c r="AWB53"/>
      <c r="AWC53"/>
      <c r="AWD53"/>
      <c r="AWE53"/>
      <c r="AWF53"/>
      <c r="AWG53"/>
      <c r="AWH53"/>
      <c r="AWI53"/>
      <c r="AWJ53"/>
      <c r="AWK53"/>
      <c r="AWL53"/>
      <c r="AWM53"/>
      <c r="AWN53"/>
      <c r="AWO53"/>
      <c r="AWP53"/>
      <c r="AWQ53"/>
      <c r="AWR53"/>
      <c r="AWS53"/>
      <c r="AWT53"/>
      <c r="AWU53"/>
      <c r="AWV53"/>
      <c r="AWW53"/>
      <c r="AWX53"/>
      <c r="AWY53"/>
      <c r="AWZ53"/>
      <c r="AXA53"/>
      <c r="AXB53"/>
      <c r="AXC53"/>
      <c r="AXD53"/>
      <c r="AXE53"/>
      <c r="AXF53"/>
      <c r="AXG53"/>
      <c r="AXH53"/>
      <c r="AXI53"/>
      <c r="AXJ53"/>
      <c r="AXK53"/>
      <c r="AXL53"/>
      <c r="AXM53"/>
      <c r="AXN53"/>
      <c r="AXO53"/>
      <c r="AXP53"/>
      <c r="AXQ53"/>
      <c r="AXR53"/>
      <c r="AXS53"/>
      <c r="AXT53"/>
      <c r="AXU53"/>
      <c r="AXV53"/>
      <c r="AXW53"/>
      <c r="AXX53"/>
      <c r="AXY53"/>
      <c r="AXZ53"/>
      <c r="AYA53"/>
      <c r="AYB53"/>
      <c r="AYC53"/>
      <c r="AYD53"/>
      <c r="AYE53"/>
      <c r="AYF53"/>
      <c r="AYG53"/>
      <c r="AYH53"/>
      <c r="AYI53"/>
      <c r="AYJ53"/>
      <c r="AYK53"/>
      <c r="AYL53"/>
      <c r="AYM53"/>
      <c r="AYN53"/>
      <c r="AYO53"/>
      <c r="AYP53"/>
      <c r="AYQ53"/>
      <c r="AYR53"/>
      <c r="AYS53"/>
      <c r="AYT53"/>
      <c r="AYU53"/>
      <c r="AYV53"/>
      <c r="AYW53"/>
      <c r="AYX53"/>
      <c r="AYY53"/>
      <c r="AYZ53"/>
      <c r="AZA53"/>
      <c r="AZB53"/>
      <c r="AZC53"/>
      <c r="AZD53"/>
      <c r="AZE53"/>
      <c r="AZF53"/>
      <c r="AZG53"/>
      <c r="AZH53"/>
      <c r="AZI53"/>
      <c r="AZJ53"/>
      <c r="AZK53"/>
      <c r="AZL53"/>
      <c r="AZM53"/>
      <c r="AZN53"/>
      <c r="AZO53"/>
      <c r="AZP53"/>
      <c r="AZQ53"/>
      <c r="AZR53"/>
      <c r="AZS53"/>
      <c r="AZT53"/>
      <c r="AZU53"/>
      <c r="AZV53"/>
      <c r="AZW53"/>
      <c r="AZX53"/>
      <c r="AZY53"/>
      <c r="AZZ53"/>
      <c r="BAA53"/>
      <c r="BAB53"/>
      <c r="BAC53"/>
      <c r="BAD53"/>
      <c r="BAE53"/>
      <c r="BAF53"/>
      <c r="BAG53"/>
      <c r="BAH53"/>
      <c r="BAI53"/>
      <c r="BAJ53"/>
      <c r="BAK53"/>
      <c r="BAL53"/>
      <c r="BAM53"/>
      <c r="BAN53"/>
      <c r="BAO53"/>
      <c r="BAP53"/>
      <c r="BAQ53"/>
      <c r="BAR53"/>
      <c r="BAS53"/>
      <c r="BAT53"/>
      <c r="BAU53"/>
      <c r="BAV53"/>
      <c r="BAW53"/>
      <c r="BAX53"/>
      <c r="BAY53"/>
      <c r="BAZ53"/>
      <c r="BBA53"/>
      <c r="BBB53"/>
      <c r="BBC53"/>
      <c r="BBD53"/>
      <c r="BBE53"/>
      <c r="BBF53"/>
      <c r="BBG53"/>
      <c r="BBH53"/>
      <c r="BBI53"/>
      <c r="BBJ53"/>
      <c r="BBK53"/>
      <c r="BBL53"/>
      <c r="BBM53"/>
      <c r="BBN53"/>
      <c r="BBO53"/>
      <c r="BBP53"/>
      <c r="BBQ53"/>
      <c r="BBR53"/>
      <c r="BBS53"/>
      <c r="BBT53"/>
      <c r="BBU53"/>
      <c r="BBV53"/>
      <c r="BBW53"/>
      <c r="BBX53"/>
      <c r="BBY53"/>
      <c r="BBZ53"/>
      <c r="BCA53"/>
      <c r="BCB53"/>
      <c r="BCC53"/>
      <c r="BCD53"/>
      <c r="BCE53"/>
      <c r="BCF53"/>
      <c r="BCG53"/>
      <c r="BCH53"/>
      <c r="BCI53"/>
      <c r="BCJ53"/>
      <c r="BCK53"/>
      <c r="BCL53"/>
      <c r="BCM53"/>
      <c r="BCN53"/>
      <c r="BCO53"/>
      <c r="BCP53"/>
      <c r="BCQ53"/>
      <c r="BCR53"/>
      <c r="BCS53"/>
      <c r="BCT53"/>
      <c r="BCU53"/>
      <c r="BCV53"/>
      <c r="BCW53"/>
      <c r="BCX53"/>
      <c r="BCY53"/>
      <c r="BCZ53"/>
      <c r="BDA53"/>
      <c r="BDB53"/>
      <c r="BDC53"/>
      <c r="BDD53"/>
      <c r="BDE53"/>
      <c r="BDF53"/>
      <c r="BDG53"/>
      <c r="BDH53"/>
      <c r="BDI53"/>
      <c r="BDJ53"/>
      <c r="BDK53"/>
      <c r="BDL53"/>
      <c r="BDM53"/>
      <c r="BDN53"/>
      <c r="BDO53"/>
      <c r="BDP53"/>
      <c r="BDQ53"/>
      <c r="BDR53"/>
      <c r="BDS53"/>
      <c r="BDT53"/>
      <c r="BDU53"/>
      <c r="BDV53"/>
      <c r="BDW53"/>
      <c r="BDX53"/>
      <c r="BDY53"/>
      <c r="BDZ53"/>
      <c r="BEA53"/>
      <c r="BEB53"/>
      <c r="BEC53"/>
      <c r="BED53"/>
      <c r="BEE53"/>
      <c r="BEF53"/>
      <c r="BEG53"/>
      <c r="BEH53"/>
      <c r="BEI53"/>
      <c r="BEJ53"/>
      <c r="BEK53"/>
      <c r="BEL53"/>
      <c r="BEM53"/>
      <c r="BEN53"/>
      <c r="BEO53"/>
      <c r="BEP53"/>
      <c r="BEQ53"/>
      <c r="BER53"/>
      <c r="BES53"/>
      <c r="BET53"/>
      <c r="BEU53"/>
      <c r="BEV53"/>
      <c r="BEW53"/>
      <c r="BEX53"/>
      <c r="BEY53"/>
      <c r="BEZ53"/>
      <c r="BFA53"/>
      <c r="BFB53"/>
      <c r="BFC53"/>
      <c r="BFD53"/>
      <c r="BFE53"/>
      <c r="BFF53"/>
      <c r="BFG53"/>
      <c r="BFH53"/>
      <c r="BFI53"/>
      <c r="BFJ53"/>
      <c r="BFK53"/>
      <c r="BFL53"/>
      <c r="BFM53"/>
      <c r="BFN53"/>
      <c r="BFO53"/>
      <c r="BFP53"/>
      <c r="BFQ53"/>
      <c r="BFR53"/>
      <c r="BFS53"/>
      <c r="BFT53"/>
      <c r="BFU53"/>
      <c r="BFV53"/>
      <c r="BFW53"/>
      <c r="BFX53"/>
      <c r="BFY53"/>
      <c r="BFZ53"/>
      <c r="BGA53"/>
      <c r="BGB53"/>
      <c r="BGC53"/>
      <c r="BGD53"/>
      <c r="BGE53"/>
      <c r="BGF53"/>
      <c r="BGG53"/>
      <c r="BGH53"/>
      <c r="BGI53"/>
      <c r="BGJ53"/>
      <c r="BGK53"/>
      <c r="BGL53"/>
      <c r="BGM53"/>
      <c r="BGN53"/>
      <c r="BGO53"/>
      <c r="BGP53"/>
      <c r="BGQ53"/>
      <c r="BGR53"/>
      <c r="BGS53"/>
      <c r="BGT53"/>
      <c r="BGU53"/>
      <c r="BGV53"/>
      <c r="BGW53"/>
      <c r="BGX53"/>
      <c r="BGY53"/>
      <c r="BGZ53"/>
      <c r="BHA53"/>
      <c r="BHB53"/>
      <c r="BHC53"/>
      <c r="BHD53"/>
      <c r="BHE53"/>
      <c r="BHF53"/>
      <c r="BHG53"/>
      <c r="BHH53"/>
      <c r="BHI53"/>
      <c r="BHJ53"/>
      <c r="BHK53"/>
      <c r="BHL53"/>
      <c r="BHM53"/>
      <c r="BHN53"/>
      <c r="BHO53"/>
      <c r="BHP53"/>
      <c r="BHQ53"/>
      <c r="BHR53"/>
      <c r="BHS53"/>
      <c r="BHT53"/>
      <c r="BHU53"/>
      <c r="BHV53"/>
      <c r="BHW53"/>
      <c r="BHX53"/>
      <c r="BHY53"/>
      <c r="BHZ53"/>
      <c r="BIA53"/>
      <c r="BIB53"/>
      <c r="BIC53"/>
      <c r="BID53"/>
      <c r="BIE53"/>
      <c r="BIF53"/>
      <c r="BIG53"/>
      <c r="BIH53"/>
      <c r="BII53"/>
      <c r="BIJ53"/>
      <c r="BIK53"/>
      <c r="BIL53"/>
      <c r="BIM53"/>
      <c r="BIN53"/>
      <c r="BIO53"/>
      <c r="BIP53"/>
      <c r="BIQ53"/>
      <c r="BIR53"/>
      <c r="BIS53"/>
      <c r="BIT53"/>
      <c r="BIU53"/>
      <c r="BIV53"/>
      <c r="BIW53"/>
      <c r="BIX53"/>
      <c r="BIY53"/>
      <c r="BIZ53"/>
      <c r="BJA53"/>
      <c r="BJB53"/>
      <c r="BJC53"/>
      <c r="BJD53"/>
      <c r="BJE53"/>
      <c r="BJF53"/>
      <c r="BJG53"/>
      <c r="BJH53"/>
      <c r="BJI53"/>
      <c r="BJJ53"/>
      <c r="BJK53"/>
      <c r="BJL53"/>
      <c r="BJM53"/>
      <c r="BJN53"/>
      <c r="BJO53"/>
      <c r="BJP53"/>
      <c r="BJQ53"/>
      <c r="BJR53"/>
      <c r="BJS53"/>
      <c r="BJT53"/>
      <c r="BJU53"/>
      <c r="BJV53"/>
      <c r="BJW53"/>
      <c r="BJX53"/>
      <c r="BJY53"/>
      <c r="BJZ53"/>
      <c r="BKA53"/>
      <c r="BKB53"/>
      <c r="BKC53"/>
      <c r="BKD53"/>
      <c r="BKE53"/>
      <c r="BKF53"/>
      <c r="BKG53"/>
      <c r="BKH53"/>
      <c r="BKI53"/>
      <c r="BKJ53"/>
      <c r="BKK53"/>
      <c r="BKL53"/>
      <c r="BKM53"/>
      <c r="BKN53"/>
      <c r="BKO53"/>
      <c r="BKP53"/>
      <c r="BKQ53"/>
      <c r="BKR53"/>
      <c r="BKS53"/>
      <c r="BKT53"/>
      <c r="BKU53"/>
      <c r="BKV53"/>
      <c r="BKW53"/>
      <c r="BKX53"/>
      <c r="BKY53"/>
      <c r="BKZ53"/>
      <c r="BLA53"/>
      <c r="BLB53"/>
      <c r="BLC53"/>
      <c r="BLD53"/>
      <c r="BLE53"/>
      <c r="BLF53"/>
      <c r="BLG53"/>
      <c r="BLH53"/>
      <c r="BLI53"/>
      <c r="BLJ53"/>
      <c r="BLK53"/>
      <c r="BLL53"/>
      <c r="BLM53"/>
      <c r="BLN53"/>
      <c r="BLO53"/>
      <c r="BLP53"/>
      <c r="BLQ53"/>
      <c r="BLR53"/>
      <c r="BLS53"/>
      <c r="BLT53"/>
      <c r="BLU53"/>
      <c r="BLV53"/>
      <c r="BLW53"/>
      <c r="BLX53"/>
      <c r="BLY53"/>
      <c r="BLZ53"/>
      <c r="BMA53"/>
      <c r="BMB53"/>
      <c r="BMC53"/>
      <c r="BMD53"/>
      <c r="BME53"/>
      <c r="BMF53"/>
      <c r="BMG53"/>
      <c r="BMH53"/>
      <c r="BMI53"/>
      <c r="BMJ53"/>
      <c r="BMK53"/>
      <c r="BML53"/>
      <c r="BMM53"/>
      <c r="BMN53"/>
      <c r="BMO53"/>
      <c r="BMP53"/>
      <c r="BMQ53"/>
      <c r="BMR53"/>
      <c r="BMS53"/>
      <c r="BMT53"/>
      <c r="BMU53"/>
      <c r="BMV53"/>
      <c r="BMW53"/>
      <c r="BMX53"/>
      <c r="BMY53"/>
      <c r="BMZ53"/>
      <c r="BNA53"/>
      <c r="BNB53"/>
      <c r="BNC53"/>
      <c r="BND53"/>
      <c r="BNE53"/>
      <c r="BNF53"/>
      <c r="BNG53"/>
      <c r="BNH53"/>
      <c r="BNI53"/>
      <c r="BNJ53"/>
      <c r="BNK53"/>
      <c r="BNL53"/>
      <c r="BNM53"/>
      <c r="BNN53"/>
      <c r="BNO53"/>
      <c r="BNP53"/>
      <c r="BNQ53"/>
      <c r="BNR53"/>
      <c r="BNS53"/>
      <c r="BNT53"/>
      <c r="BNU53"/>
      <c r="BNV53"/>
      <c r="BNW53"/>
      <c r="BNX53"/>
      <c r="BNY53"/>
      <c r="BNZ53"/>
      <c r="BOA53"/>
      <c r="BOB53"/>
      <c r="BOC53"/>
      <c r="BOD53"/>
      <c r="BOE53"/>
      <c r="BOF53"/>
      <c r="BOG53"/>
      <c r="BOH53"/>
      <c r="BOI53"/>
      <c r="BOJ53"/>
      <c r="BOK53"/>
      <c r="BOL53"/>
      <c r="BOM53"/>
      <c r="BON53"/>
      <c r="BOO53"/>
      <c r="BOP53"/>
      <c r="BOQ53"/>
      <c r="BOR53"/>
      <c r="BOS53"/>
      <c r="BOT53"/>
      <c r="BOU53"/>
      <c r="BOV53"/>
      <c r="BOW53"/>
      <c r="BOX53"/>
      <c r="BOY53"/>
      <c r="BOZ53"/>
      <c r="BPA53"/>
      <c r="BPB53"/>
      <c r="BPC53"/>
      <c r="BPD53"/>
      <c r="BPE53"/>
      <c r="BPF53"/>
      <c r="BPG53"/>
      <c r="BPH53"/>
      <c r="BPI53"/>
      <c r="BPJ53"/>
      <c r="BPK53"/>
      <c r="BPL53"/>
      <c r="BPM53"/>
      <c r="BPN53"/>
      <c r="BPO53"/>
      <c r="BPP53"/>
      <c r="BPQ53"/>
      <c r="BPR53"/>
      <c r="BPS53"/>
      <c r="BPT53"/>
      <c r="BPU53"/>
      <c r="BPV53"/>
      <c r="BPW53"/>
      <c r="BPX53"/>
      <c r="BPY53"/>
      <c r="BPZ53"/>
      <c r="BQA53"/>
      <c r="BQB53"/>
      <c r="BQC53"/>
      <c r="BQD53"/>
      <c r="BQE53"/>
      <c r="BQF53"/>
      <c r="BQG53"/>
      <c r="BQH53"/>
      <c r="BQI53"/>
      <c r="BQJ53"/>
      <c r="BQK53"/>
      <c r="BQL53"/>
      <c r="BQM53"/>
      <c r="BQN53"/>
      <c r="BQO53"/>
      <c r="BQP53"/>
      <c r="BQQ53"/>
      <c r="BQR53"/>
      <c r="BQS53"/>
      <c r="BQT53"/>
      <c r="BQU53"/>
      <c r="BQV53"/>
      <c r="BQW53"/>
      <c r="BQX53"/>
      <c r="BQY53"/>
      <c r="BQZ53"/>
      <c r="BRA53"/>
      <c r="BRB53"/>
      <c r="BRC53"/>
      <c r="BRD53"/>
      <c r="BRE53"/>
      <c r="BRF53"/>
      <c r="BRG53"/>
      <c r="BRH53"/>
      <c r="BRI53"/>
      <c r="BRJ53"/>
      <c r="BRK53"/>
      <c r="BRL53"/>
      <c r="BRM53"/>
      <c r="BRN53"/>
      <c r="BRO53"/>
      <c r="BRP53"/>
      <c r="BRQ53"/>
      <c r="BRR53"/>
      <c r="BRS53"/>
      <c r="BRT53"/>
      <c r="BRU53"/>
      <c r="BRV53"/>
      <c r="BRW53"/>
      <c r="BRX53"/>
      <c r="BRY53"/>
      <c r="BRZ53"/>
      <c r="BSA53"/>
      <c r="BSB53"/>
      <c r="BSC53"/>
      <c r="BSD53"/>
      <c r="BSE53"/>
      <c r="BSF53"/>
      <c r="BSG53"/>
      <c r="BSH53"/>
      <c r="BSI53"/>
      <c r="BSJ53"/>
      <c r="BSK53"/>
      <c r="BSL53"/>
      <c r="BSM53"/>
      <c r="BSN53"/>
      <c r="BSO53"/>
      <c r="BSP53"/>
      <c r="BSQ53"/>
      <c r="BSR53"/>
      <c r="BSS53"/>
      <c r="BST53"/>
      <c r="BSU53"/>
      <c r="BSV53"/>
      <c r="BSW53"/>
      <c r="BSX53"/>
      <c r="BSY53"/>
      <c r="BSZ53"/>
      <c r="BTA53"/>
      <c r="BTB53"/>
      <c r="BTC53"/>
      <c r="BTD53"/>
      <c r="BTE53"/>
      <c r="BTF53"/>
      <c r="BTG53"/>
      <c r="BTH53"/>
      <c r="BTI53"/>
      <c r="BTJ53"/>
      <c r="BTK53"/>
      <c r="BTL53"/>
      <c r="BTM53"/>
      <c r="BTN53"/>
      <c r="BTO53"/>
      <c r="BTP53"/>
      <c r="BTQ53"/>
      <c r="BTR53"/>
      <c r="BTS53"/>
      <c r="BTT53"/>
      <c r="BTU53"/>
      <c r="BTV53"/>
      <c r="BTW53"/>
      <c r="BTX53"/>
      <c r="BTY53"/>
      <c r="BTZ53"/>
      <c r="BUA53"/>
      <c r="BUB53"/>
      <c r="BUC53"/>
      <c r="BUD53"/>
      <c r="BUE53"/>
      <c r="BUF53"/>
      <c r="BUG53"/>
      <c r="BUH53"/>
      <c r="BUI53"/>
      <c r="BUJ53"/>
      <c r="BUK53"/>
      <c r="BUL53"/>
      <c r="BUM53"/>
      <c r="BUN53"/>
      <c r="BUO53"/>
      <c r="BUP53"/>
      <c r="BUQ53"/>
      <c r="BUR53"/>
      <c r="BUS53"/>
      <c r="BUT53"/>
      <c r="BUU53"/>
      <c r="BUV53"/>
      <c r="BUW53"/>
      <c r="BUX53"/>
      <c r="BUY53"/>
      <c r="BUZ53"/>
      <c r="BVA53"/>
      <c r="BVB53"/>
      <c r="BVC53"/>
      <c r="BVD53"/>
      <c r="BVE53"/>
      <c r="BVF53"/>
      <c r="BVG53"/>
      <c r="BVH53"/>
      <c r="BVI53"/>
      <c r="BVJ53"/>
      <c r="BVK53"/>
      <c r="BVL53"/>
      <c r="BVM53"/>
      <c r="BVN53"/>
      <c r="BVO53"/>
      <c r="BVP53"/>
      <c r="BVQ53"/>
      <c r="BVR53"/>
      <c r="BVS53"/>
      <c r="BVT53"/>
      <c r="BVU53"/>
      <c r="BVV53"/>
      <c r="BVW53"/>
      <c r="BVX53"/>
      <c r="BVY53"/>
      <c r="BVZ53"/>
      <c r="BWA53"/>
      <c r="BWB53"/>
      <c r="BWC53"/>
      <c r="BWD53"/>
      <c r="BWE53"/>
      <c r="BWF53"/>
      <c r="BWG53"/>
      <c r="BWH53"/>
      <c r="BWI53"/>
      <c r="BWJ53"/>
      <c r="BWK53"/>
      <c r="BWL53"/>
      <c r="BWM53"/>
      <c r="BWN53"/>
      <c r="BWO53"/>
      <c r="BWP53"/>
      <c r="BWQ53"/>
      <c r="BWR53"/>
      <c r="BWS53"/>
      <c r="BWT53"/>
      <c r="BWU53"/>
      <c r="BWV53"/>
      <c r="BWW53"/>
      <c r="BWX53"/>
      <c r="BWY53"/>
      <c r="BWZ53"/>
      <c r="BXA53"/>
      <c r="BXB53"/>
      <c r="BXC53"/>
      <c r="BXD53"/>
      <c r="BXE53"/>
      <c r="BXF53"/>
      <c r="BXG53"/>
      <c r="BXH53"/>
      <c r="BXI53"/>
      <c r="BXJ53"/>
      <c r="BXK53"/>
      <c r="BXL53"/>
      <c r="BXM53"/>
      <c r="BXN53"/>
      <c r="BXO53"/>
      <c r="BXP53"/>
      <c r="BXQ53"/>
      <c r="BXR53"/>
      <c r="BXS53"/>
      <c r="BXT53"/>
      <c r="BXU53"/>
      <c r="BXV53"/>
      <c r="BXW53"/>
      <c r="BXX53"/>
      <c r="BXY53"/>
      <c r="BXZ53"/>
      <c r="BYA53"/>
      <c r="BYB53"/>
      <c r="BYC53"/>
      <c r="BYD53"/>
      <c r="BYE53"/>
      <c r="BYF53"/>
      <c r="BYG53"/>
      <c r="BYH53"/>
      <c r="BYI53"/>
      <c r="BYJ53"/>
      <c r="BYK53"/>
      <c r="BYL53"/>
      <c r="BYM53"/>
      <c r="BYN53"/>
      <c r="BYO53"/>
      <c r="BYP53"/>
      <c r="BYQ53"/>
      <c r="BYR53"/>
      <c r="BYS53"/>
      <c r="BYT53"/>
      <c r="BYU53"/>
      <c r="BYV53"/>
      <c r="BYW53"/>
      <c r="BYX53"/>
      <c r="BYY53"/>
      <c r="BYZ53"/>
      <c r="BZA53"/>
      <c r="BZB53"/>
      <c r="BZC53"/>
      <c r="BZD53"/>
      <c r="BZE53"/>
      <c r="BZF53"/>
      <c r="BZG53"/>
      <c r="BZH53"/>
      <c r="BZI53"/>
      <c r="BZJ53"/>
      <c r="BZK53"/>
      <c r="BZL53"/>
      <c r="BZM53"/>
      <c r="BZN53"/>
      <c r="BZO53"/>
      <c r="BZP53"/>
      <c r="BZQ53"/>
      <c r="BZR53"/>
      <c r="BZS53"/>
      <c r="BZT53"/>
      <c r="BZU53"/>
      <c r="BZV53"/>
      <c r="BZW53"/>
      <c r="BZX53"/>
      <c r="BZY53"/>
      <c r="BZZ53"/>
      <c r="CAA53"/>
      <c r="CAB53"/>
      <c r="CAC53"/>
      <c r="CAD53"/>
      <c r="CAE53"/>
      <c r="CAF53"/>
      <c r="CAG53"/>
      <c r="CAH53"/>
      <c r="CAI53"/>
      <c r="CAJ53"/>
      <c r="CAK53"/>
      <c r="CAL53"/>
      <c r="CAM53"/>
      <c r="CAN53"/>
      <c r="CAO53"/>
      <c r="CAP53"/>
      <c r="CAQ53"/>
      <c r="CAR53"/>
      <c r="CAS53"/>
      <c r="CAT53"/>
      <c r="CAU53"/>
      <c r="CAV53"/>
      <c r="CAW53"/>
      <c r="CAX53"/>
      <c r="CAY53"/>
      <c r="CAZ53"/>
      <c r="CBA53"/>
      <c r="CBB53"/>
      <c r="CBC53"/>
      <c r="CBD53"/>
      <c r="CBE53"/>
      <c r="CBF53"/>
      <c r="CBG53"/>
      <c r="CBH53"/>
      <c r="CBI53"/>
      <c r="CBJ53"/>
      <c r="CBK53"/>
      <c r="CBL53"/>
      <c r="CBM53"/>
      <c r="CBN53"/>
      <c r="CBO53"/>
      <c r="CBP53"/>
      <c r="CBQ53"/>
      <c r="CBR53"/>
      <c r="CBS53"/>
      <c r="CBT53"/>
      <c r="CBU53"/>
      <c r="CBV53"/>
      <c r="CBW53"/>
      <c r="CBX53"/>
      <c r="CBY53"/>
      <c r="CBZ53"/>
      <c r="CCA53"/>
      <c r="CCB53"/>
      <c r="CCC53"/>
      <c r="CCD53"/>
      <c r="CCE53"/>
      <c r="CCF53"/>
      <c r="CCG53"/>
      <c r="CCH53"/>
      <c r="CCI53"/>
      <c r="CCJ53"/>
      <c r="CCK53"/>
      <c r="CCL53"/>
      <c r="CCM53"/>
      <c r="CCN53"/>
      <c r="CCO53"/>
      <c r="CCP53"/>
      <c r="CCQ53"/>
      <c r="CCR53"/>
      <c r="CCS53"/>
      <c r="CCT53"/>
      <c r="CCU53"/>
      <c r="CCV53"/>
      <c r="CCW53"/>
      <c r="CCX53"/>
      <c r="CCY53"/>
      <c r="CCZ53"/>
      <c r="CDA53"/>
      <c r="CDB53"/>
      <c r="CDC53"/>
      <c r="CDD53"/>
      <c r="CDE53"/>
      <c r="CDF53"/>
      <c r="CDG53"/>
      <c r="CDH53"/>
      <c r="CDI53"/>
      <c r="CDJ53"/>
      <c r="CDK53"/>
      <c r="CDL53"/>
      <c r="CDM53"/>
      <c r="CDN53"/>
      <c r="CDO53"/>
      <c r="CDP53"/>
      <c r="CDQ53"/>
      <c r="CDR53"/>
      <c r="CDS53"/>
      <c r="CDT53"/>
      <c r="CDU53"/>
      <c r="CDV53"/>
      <c r="CDW53"/>
      <c r="CDX53"/>
      <c r="CDY53"/>
      <c r="CDZ53"/>
      <c r="CEA53"/>
      <c r="CEB53"/>
      <c r="CEC53"/>
      <c r="CED53"/>
      <c r="CEE53"/>
      <c r="CEF53"/>
      <c r="CEG53"/>
      <c r="CEH53"/>
      <c r="CEI53"/>
      <c r="CEJ53"/>
      <c r="CEK53"/>
      <c r="CEL53"/>
      <c r="CEM53"/>
      <c r="CEN53"/>
      <c r="CEO53"/>
      <c r="CEP53"/>
      <c r="CEQ53"/>
      <c r="CER53"/>
      <c r="CES53"/>
      <c r="CET53"/>
      <c r="CEU53"/>
      <c r="CEV53"/>
      <c r="CEW53"/>
      <c r="CEX53"/>
      <c r="CEY53"/>
      <c r="CEZ53"/>
      <c r="CFA53"/>
      <c r="CFB53"/>
      <c r="CFC53"/>
      <c r="CFD53"/>
      <c r="CFE53"/>
      <c r="CFF53"/>
      <c r="CFG53"/>
      <c r="CFH53"/>
      <c r="CFI53"/>
      <c r="CFJ53"/>
      <c r="CFK53"/>
      <c r="CFL53"/>
      <c r="CFM53"/>
      <c r="CFN53"/>
      <c r="CFO53"/>
      <c r="CFP53"/>
      <c r="CFQ53"/>
      <c r="CFR53"/>
      <c r="CFS53"/>
      <c r="CFT53"/>
      <c r="CFU53"/>
      <c r="CFV53"/>
      <c r="CFW53"/>
      <c r="CFX53"/>
      <c r="CFY53"/>
      <c r="CFZ53"/>
      <c r="CGA53"/>
      <c r="CGB53"/>
      <c r="CGC53"/>
      <c r="CGD53"/>
      <c r="CGE53"/>
      <c r="CGF53"/>
      <c r="CGG53"/>
      <c r="CGH53"/>
      <c r="CGI53"/>
      <c r="CGJ53"/>
      <c r="CGK53"/>
      <c r="CGL53"/>
      <c r="CGM53"/>
      <c r="CGN53"/>
      <c r="CGO53"/>
      <c r="CGP53"/>
      <c r="CGQ53"/>
      <c r="CGR53"/>
      <c r="CGS53"/>
      <c r="CGT53"/>
      <c r="CGU53"/>
      <c r="CGV53"/>
      <c r="CGW53"/>
      <c r="CGX53"/>
      <c r="CGY53"/>
      <c r="CGZ53"/>
      <c r="CHA53"/>
      <c r="CHB53"/>
      <c r="CHC53"/>
      <c r="CHD53"/>
      <c r="CHE53"/>
      <c r="CHF53"/>
      <c r="CHG53"/>
      <c r="CHH53"/>
      <c r="CHI53"/>
      <c r="CHJ53"/>
      <c r="CHK53"/>
      <c r="CHL53"/>
      <c r="CHM53"/>
      <c r="CHN53"/>
      <c r="CHO53"/>
      <c r="CHP53"/>
      <c r="CHQ53"/>
      <c r="CHR53"/>
      <c r="CHS53"/>
      <c r="CHT53"/>
      <c r="CHU53"/>
      <c r="CHV53"/>
      <c r="CHW53"/>
      <c r="CHX53"/>
      <c r="CHY53"/>
      <c r="CHZ53"/>
      <c r="CIA53"/>
      <c r="CIB53"/>
      <c r="CIC53"/>
      <c r="CID53"/>
      <c r="CIE53"/>
      <c r="CIF53"/>
      <c r="CIG53"/>
      <c r="CIH53"/>
      <c r="CII53"/>
      <c r="CIJ53"/>
      <c r="CIK53"/>
      <c r="CIL53"/>
      <c r="CIM53"/>
      <c r="CIN53"/>
      <c r="CIO53"/>
      <c r="CIP53"/>
      <c r="CIQ53"/>
      <c r="CIR53"/>
      <c r="CIS53"/>
      <c r="CIT53"/>
      <c r="CIU53"/>
      <c r="CIV53"/>
      <c r="CIW53"/>
      <c r="CIX53"/>
      <c r="CIY53"/>
      <c r="CIZ53"/>
      <c r="CJA53"/>
      <c r="CJB53"/>
      <c r="CJC53"/>
      <c r="CJD53"/>
      <c r="CJE53"/>
      <c r="CJF53"/>
      <c r="CJG53"/>
      <c r="CJH53"/>
      <c r="CJI53"/>
      <c r="CJJ53"/>
      <c r="CJK53"/>
      <c r="CJL53"/>
      <c r="CJM53"/>
      <c r="CJN53"/>
      <c r="CJO53"/>
      <c r="CJP53"/>
      <c r="CJQ53"/>
      <c r="CJR53"/>
      <c r="CJS53"/>
      <c r="CJT53"/>
      <c r="CJU53"/>
      <c r="CJV53"/>
      <c r="CJW53"/>
      <c r="CJX53"/>
      <c r="CJY53"/>
      <c r="CJZ53"/>
      <c r="CKA53"/>
      <c r="CKB53"/>
      <c r="CKC53"/>
      <c r="CKD53"/>
      <c r="CKE53"/>
      <c r="CKF53"/>
      <c r="CKG53"/>
      <c r="CKH53"/>
      <c r="CKI53"/>
      <c r="CKJ53"/>
      <c r="CKK53"/>
      <c r="CKL53"/>
      <c r="CKM53"/>
      <c r="CKN53"/>
      <c r="CKO53"/>
      <c r="CKP53"/>
      <c r="CKQ53"/>
      <c r="CKR53"/>
      <c r="CKS53"/>
      <c r="CKT53"/>
      <c r="CKU53"/>
      <c r="CKV53"/>
      <c r="CKW53"/>
      <c r="CKX53"/>
      <c r="CKY53"/>
      <c r="CKZ53"/>
      <c r="CLA53"/>
      <c r="CLB53"/>
      <c r="CLC53"/>
      <c r="CLD53"/>
      <c r="CLE53"/>
      <c r="CLF53"/>
      <c r="CLG53"/>
      <c r="CLH53"/>
      <c r="CLI53"/>
      <c r="CLJ53"/>
      <c r="CLK53"/>
      <c r="CLL53"/>
      <c r="CLM53"/>
      <c r="CLN53"/>
      <c r="CLO53"/>
      <c r="CLP53"/>
      <c r="CLQ53"/>
      <c r="CLR53"/>
      <c r="CLS53"/>
      <c r="CLT53"/>
      <c r="CLU53"/>
      <c r="CLV53"/>
      <c r="CLW53"/>
      <c r="CLX53"/>
      <c r="CLY53"/>
      <c r="CLZ53"/>
      <c r="CMA53"/>
      <c r="CMB53"/>
      <c r="CMC53"/>
      <c r="CMD53"/>
      <c r="CME53"/>
      <c r="CMF53"/>
      <c r="CMG53"/>
      <c r="CMH53"/>
      <c r="CMI53"/>
      <c r="CMJ53"/>
      <c r="CMK53"/>
      <c r="CML53"/>
      <c r="CMM53"/>
      <c r="CMN53"/>
      <c r="CMO53"/>
      <c r="CMP53"/>
      <c r="CMQ53"/>
      <c r="CMR53"/>
      <c r="CMS53"/>
      <c r="CMT53"/>
      <c r="CMU53"/>
      <c r="CMV53"/>
      <c r="CMW53"/>
      <c r="CMX53"/>
      <c r="CMY53"/>
      <c r="CMZ53"/>
      <c r="CNA53"/>
      <c r="CNB53"/>
      <c r="CNC53"/>
      <c r="CND53"/>
      <c r="CNE53"/>
      <c r="CNF53"/>
      <c r="CNG53"/>
      <c r="CNH53"/>
      <c r="CNI53"/>
      <c r="CNJ53"/>
      <c r="CNK53"/>
      <c r="CNL53"/>
      <c r="CNM53"/>
      <c r="CNN53"/>
      <c r="CNO53"/>
      <c r="CNP53"/>
      <c r="CNQ53"/>
      <c r="CNR53"/>
      <c r="CNS53"/>
      <c r="CNT53"/>
      <c r="CNU53"/>
      <c r="CNV53"/>
      <c r="CNW53"/>
      <c r="CNX53"/>
      <c r="CNY53"/>
      <c r="CNZ53"/>
      <c r="COA53"/>
      <c r="COB53"/>
      <c r="COC53"/>
      <c r="COD53"/>
      <c r="COE53"/>
      <c r="COF53"/>
      <c r="COG53"/>
      <c r="COH53"/>
      <c r="COI53"/>
      <c r="COJ53"/>
      <c r="COK53"/>
      <c r="COL53"/>
      <c r="COM53"/>
      <c r="CON53"/>
      <c r="COO53"/>
      <c r="COP53"/>
      <c r="COQ53"/>
      <c r="COR53"/>
      <c r="COS53"/>
      <c r="COT53"/>
      <c r="COU53"/>
      <c r="COV53"/>
      <c r="COW53"/>
      <c r="COX53"/>
      <c r="COY53"/>
      <c r="COZ53"/>
      <c r="CPA53"/>
      <c r="CPB53"/>
      <c r="CPC53"/>
      <c r="CPD53"/>
      <c r="CPE53"/>
      <c r="CPF53"/>
      <c r="CPG53"/>
      <c r="CPH53"/>
      <c r="CPI53"/>
      <c r="CPJ53"/>
      <c r="CPK53"/>
      <c r="CPL53"/>
      <c r="CPM53"/>
      <c r="CPN53"/>
      <c r="CPO53"/>
      <c r="CPP53"/>
      <c r="CPQ53"/>
      <c r="CPR53"/>
      <c r="CPS53"/>
      <c r="CPT53"/>
      <c r="CPU53"/>
      <c r="CPV53"/>
      <c r="CPW53"/>
      <c r="CPX53"/>
      <c r="CPY53"/>
      <c r="CPZ53"/>
      <c r="CQA53"/>
      <c r="CQB53"/>
      <c r="CQC53"/>
      <c r="CQD53"/>
      <c r="CQE53"/>
      <c r="CQF53"/>
      <c r="CQG53"/>
      <c r="CQH53"/>
      <c r="CQI53"/>
      <c r="CQJ53"/>
      <c r="CQK53"/>
      <c r="CQL53"/>
      <c r="CQM53"/>
      <c r="CQN53"/>
      <c r="CQO53"/>
      <c r="CQP53"/>
      <c r="CQQ53"/>
      <c r="CQR53"/>
      <c r="CQS53"/>
      <c r="CQT53"/>
      <c r="CQU53"/>
      <c r="CQV53"/>
      <c r="CQW53"/>
      <c r="CQX53"/>
      <c r="CQY53"/>
      <c r="CQZ53"/>
      <c r="CRA53"/>
      <c r="CRB53"/>
      <c r="CRC53"/>
      <c r="CRD53"/>
      <c r="CRE53"/>
      <c r="CRF53"/>
      <c r="CRG53"/>
      <c r="CRH53"/>
      <c r="CRI53"/>
      <c r="CRJ53"/>
      <c r="CRK53"/>
      <c r="CRL53"/>
      <c r="CRM53"/>
      <c r="CRN53"/>
      <c r="CRO53"/>
      <c r="CRP53"/>
      <c r="CRQ53"/>
      <c r="CRR53"/>
      <c r="CRS53"/>
      <c r="CRT53"/>
      <c r="CRU53"/>
      <c r="CRV53"/>
      <c r="CRW53"/>
      <c r="CRX53"/>
      <c r="CRY53"/>
      <c r="CRZ53"/>
      <c r="CSA53"/>
      <c r="CSB53"/>
      <c r="CSC53"/>
      <c r="CSD53"/>
      <c r="CSE53"/>
      <c r="CSF53"/>
      <c r="CSG53"/>
      <c r="CSH53"/>
      <c r="CSI53"/>
      <c r="CSJ53"/>
      <c r="CSK53"/>
      <c r="CSL53"/>
      <c r="CSM53"/>
      <c r="CSN53"/>
      <c r="CSO53"/>
      <c r="CSP53"/>
      <c r="CSQ53"/>
      <c r="CSR53"/>
      <c r="CSS53"/>
      <c r="CST53"/>
      <c r="CSU53"/>
      <c r="CSV53"/>
      <c r="CSW53"/>
      <c r="CSX53"/>
      <c r="CSY53"/>
      <c r="CSZ53"/>
      <c r="CTA53"/>
      <c r="CTB53"/>
      <c r="CTC53"/>
      <c r="CTD53"/>
      <c r="CTE53"/>
      <c r="CTF53"/>
      <c r="CTG53"/>
      <c r="CTH53"/>
      <c r="CTI53"/>
      <c r="CTJ53"/>
      <c r="CTK53"/>
      <c r="CTL53"/>
      <c r="CTM53"/>
      <c r="CTN53"/>
      <c r="CTO53"/>
      <c r="CTP53"/>
      <c r="CTQ53"/>
      <c r="CTR53"/>
      <c r="CTS53"/>
      <c r="CTT53"/>
      <c r="CTU53"/>
      <c r="CTV53"/>
      <c r="CTW53"/>
      <c r="CTX53"/>
      <c r="CTY53"/>
      <c r="CTZ53"/>
      <c r="CUA53"/>
      <c r="CUB53"/>
      <c r="CUC53"/>
      <c r="CUD53"/>
      <c r="CUE53"/>
      <c r="CUF53"/>
      <c r="CUG53"/>
      <c r="CUH53"/>
      <c r="CUI53"/>
      <c r="CUJ53"/>
      <c r="CUK53"/>
      <c r="CUL53"/>
      <c r="CUM53"/>
      <c r="CUN53"/>
      <c r="CUO53"/>
      <c r="CUP53"/>
      <c r="CUQ53"/>
      <c r="CUR53"/>
      <c r="CUS53"/>
      <c r="CUT53"/>
      <c r="CUU53"/>
      <c r="CUV53"/>
      <c r="CUW53"/>
      <c r="CUX53"/>
      <c r="CUY53"/>
      <c r="CUZ53"/>
      <c r="CVA53"/>
      <c r="CVB53"/>
      <c r="CVC53"/>
      <c r="CVD53"/>
      <c r="CVE53"/>
      <c r="CVF53"/>
      <c r="CVG53"/>
      <c r="CVH53"/>
      <c r="CVI53"/>
      <c r="CVJ53"/>
      <c r="CVK53"/>
      <c r="CVL53"/>
      <c r="CVM53"/>
      <c r="CVN53"/>
      <c r="CVO53"/>
      <c r="CVP53"/>
      <c r="CVQ53"/>
      <c r="CVR53"/>
      <c r="CVS53"/>
      <c r="CVT53"/>
      <c r="CVU53"/>
      <c r="CVV53"/>
      <c r="CVW53"/>
      <c r="CVX53"/>
      <c r="CVY53"/>
      <c r="CVZ53"/>
      <c r="CWA53"/>
      <c r="CWB53"/>
      <c r="CWC53"/>
      <c r="CWD53"/>
      <c r="CWE53"/>
      <c r="CWF53"/>
      <c r="CWG53"/>
      <c r="CWH53"/>
      <c r="CWI53"/>
      <c r="CWJ53"/>
      <c r="CWK53"/>
      <c r="CWL53"/>
      <c r="CWM53"/>
      <c r="CWN53"/>
      <c r="CWO53"/>
      <c r="CWP53"/>
      <c r="CWQ53"/>
      <c r="CWR53"/>
      <c r="CWS53"/>
      <c r="CWT53"/>
      <c r="CWU53"/>
      <c r="CWV53"/>
      <c r="CWW53"/>
      <c r="CWX53"/>
      <c r="CWY53"/>
      <c r="CWZ53"/>
      <c r="CXA53"/>
      <c r="CXB53"/>
      <c r="CXC53"/>
      <c r="CXD53"/>
      <c r="CXE53"/>
      <c r="CXF53"/>
      <c r="CXG53"/>
      <c r="CXH53"/>
      <c r="CXI53"/>
      <c r="CXJ53"/>
      <c r="CXK53"/>
      <c r="CXL53"/>
      <c r="CXM53"/>
      <c r="CXN53"/>
      <c r="CXO53"/>
      <c r="CXP53"/>
      <c r="CXQ53"/>
      <c r="CXR53"/>
      <c r="CXS53"/>
      <c r="CXT53"/>
      <c r="CXU53"/>
      <c r="CXV53"/>
      <c r="CXW53"/>
      <c r="CXX53"/>
      <c r="CXY53"/>
      <c r="CXZ53"/>
      <c r="CYA53"/>
      <c r="CYB53"/>
      <c r="CYC53"/>
      <c r="CYD53"/>
      <c r="CYE53"/>
      <c r="CYF53"/>
      <c r="CYG53"/>
      <c r="CYH53"/>
      <c r="CYI53"/>
      <c r="CYJ53"/>
      <c r="CYK53"/>
      <c r="CYL53"/>
      <c r="CYM53"/>
      <c r="CYN53"/>
      <c r="CYO53"/>
      <c r="CYP53"/>
      <c r="CYQ53"/>
      <c r="CYR53"/>
      <c r="CYS53"/>
      <c r="CYT53"/>
      <c r="CYU53"/>
      <c r="CYV53"/>
      <c r="CYW53"/>
      <c r="CYX53"/>
      <c r="CYY53"/>
      <c r="CYZ53"/>
      <c r="CZA53"/>
      <c r="CZB53"/>
      <c r="CZC53"/>
      <c r="CZD53"/>
      <c r="CZE53"/>
      <c r="CZF53"/>
      <c r="CZG53"/>
      <c r="CZH53"/>
      <c r="CZI53"/>
      <c r="CZJ53"/>
      <c r="CZK53"/>
      <c r="CZL53"/>
      <c r="CZM53"/>
      <c r="CZN53"/>
      <c r="CZO53"/>
      <c r="CZP53"/>
      <c r="CZQ53"/>
      <c r="CZR53"/>
      <c r="CZS53"/>
      <c r="CZT53"/>
      <c r="CZU53"/>
      <c r="CZV53"/>
      <c r="CZW53"/>
      <c r="CZX53"/>
      <c r="CZY53"/>
      <c r="CZZ53"/>
      <c r="DAA53"/>
      <c r="DAB53"/>
      <c r="DAC53"/>
      <c r="DAD53"/>
      <c r="DAE53"/>
      <c r="DAF53"/>
      <c r="DAG53"/>
      <c r="DAH53"/>
      <c r="DAI53"/>
      <c r="DAJ53"/>
      <c r="DAK53"/>
      <c r="DAL53"/>
      <c r="DAM53"/>
      <c r="DAN53"/>
      <c r="DAO53"/>
      <c r="DAP53"/>
      <c r="DAQ53"/>
      <c r="DAR53"/>
      <c r="DAS53"/>
      <c r="DAT53"/>
      <c r="DAU53"/>
      <c r="DAV53"/>
      <c r="DAW53"/>
      <c r="DAX53"/>
      <c r="DAY53"/>
      <c r="DAZ53"/>
      <c r="DBA53"/>
      <c r="DBB53"/>
      <c r="DBC53"/>
      <c r="DBD53"/>
      <c r="DBE53"/>
      <c r="DBF53"/>
      <c r="DBG53"/>
      <c r="DBH53"/>
      <c r="DBI53"/>
      <c r="DBJ53"/>
      <c r="DBK53"/>
      <c r="DBL53"/>
      <c r="DBM53"/>
      <c r="DBN53"/>
      <c r="DBO53"/>
      <c r="DBP53"/>
      <c r="DBQ53"/>
      <c r="DBR53"/>
      <c r="DBS53"/>
      <c r="DBT53"/>
      <c r="DBU53"/>
      <c r="DBV53"/>
      <c r="DBW53"/>
      <c r="DBX53"/>
      <c r="DBY53"/>
      <c r="DBZ53"/>
      <c r="DCA53"/>
      <c r="DCB53"/>
      <c r="DCC53"/>
      <c r="DCD53"/>
      <c r="DCE53"/>
      <c r="DCF53"/>
      <c r="DCG53"/>
      <c r="DCH53"/>
      <c r="DCI53"/>
      <c r="DCJ53"/>
      <c r="DCK53"/>
      <c r="DCL53"/>
      <c r="DCM53"/>
      <c r="DCN53"/>
      <c r="DCO53"/>
      <c r="DCP53"/>
      <c r="DCQ53"/>
      <c r="DCR53"/>
      <c r="DCS53"/>
      <c r="DCT53"/>
      <c r="DCU53"/>
      <c r="DCV53"/>
      <c r="DCW53"/>
      <c r="DCX53"/>
      <c r="DCY53"/>
      <c r="DCZ53"/>
      <c r="DDA53"/>
      <c r="DDB53"/>
      <c r="DDC53"/>
      <c r="DDD53"/>
      <c r="DDE53"/>
      <c r="DDF53"/>
      <c r="DDG53"/>
      <c r="DDH53"/>
      <c r="DDI53"/>
      <c r="DDJ53"/>
      <c r="DDK53"/>
      <c r="DDL53"/>
      <c r="DDM53"/>
      <c r="DDN53"/>
      <c r="DDO53"/>
      <c r="DDP53"/>
      <c r="DDQ53"/>
      <c r="DDR53"/>
      <c r="DDS53"/>
      <c r="DDT53"/>
      <c r="DDU53"/>
      <c r="DDV53"/>
      <c r="DDW53"/>
      <c r="DDX53"/>
      <c r="DDY53"/>
      <c r="DDZ53"/>
      <c r="DEA53"/>
      <c r="DEB53"/>
      <c r="DEC53"/>
      <c r="DED53"/>
      <c r="DEE53"/>
      <c r="DEF53"/>
      <c r="DEG53"/>
      <c r="DEH53"/>
      <c r="DEI53"/>
      <c r="DEJ53"/>
      <c r="DEK53"/>
      <c r="DEL53"/>
      <c r="DEM53"/>
      <c r="DEN53"/>
      <c r="DEO53"/>
      <c r="DEP53"/>
      <c r="DEQ53"/>
      <c r="DER53"/>
      <c r="DES53"/>
      <c r="DET53"/>
      <c r="DEU53"/>
      <c r="DEV53"/>
      <c r="DEW53"/>
      <c r="DEX53"/>
      <c r="DEY53"/>
      <c r="DEZ53"/>
      <c r="DFA53"/>
      <c r="DFB53"/>
      <c r="DFC53"/>
      <c r="DFD53"/>
      <c r="DFE53"/>
      <c r="DFF53"/>
      <c r="DFG53"/>
      <c r="DFH53"/>
      <c r="DFI53"/>
      <c r="DFJ53"/>
      <c r="DFK53"/>
      <c r="DFL53"/>
      <c r="DFM53"/>
      <c r="DFN53"/>
      <c r="DFO53"/>
      <c r="DFP53"/>
      <c r="DFQ53"/>
      <c r="DFR53"/>
      <c r="DFS53"/>
      <c r="DFT53"/>
      <c r="DFU53"/>
      <c r="DFV53"/>
      <c r="DFW53"/>
      <c r="DFX53"/>
      <c r="DFY53"/>
      <c r="DFZ53"/>
      <c r="DGA53"/>
      <c r="DGB53"/>
      <c r="DGC53"/>
      <c r="DGD53"/>
      <c r="DGE53"/>
      <c r="DGF53"/>
      <c r="DGG53"/>
      <c r="DGH53"/>
      <c r="DGI53"/>
      <c r="DGJ53"/>
      <c r="DGK53"/>
      <c r="DGL53"/>
      <c r="DGM53"/>
      <c r="DGN53"/>
      <c r="DGO53"/>
      <c r="DGP53"/>
      <c r="DGQ53"/>
      <c r="DGR53"/>
      <c r="DGS53"/>
      <c r="DGT53"/>
      <c r="DGU53"/>
      <c r="DGV53"/>
      <c r="DGW53"/>
      <c r="DGX53"/>
      <c r="DGY53"/>
      <c r="DGZ53"/>
      <c r="DHA53"/>
      <c r="DHB53"/>
      <c r="DHC53"/>
      <c r="DHD53"/>
      <c r="DHE53"/>
      <c r="DHF53"/>
      <c r="DHG53"/>
      <c r="DHH53"/>
      <c r="DHI53"/>
      <c r="DHJ53"/>
      <c r="DHK53"/>
      <c r="DHL53"/>
      <c r="DHM53"/>
      <c r="DHN53"/>
      <c r="DHO53"/>
      <c r="DHP53"/>
      <c r="DHQ53"/>
      <c r="DHR53"/>
      <c r="DHS53"/>
      <c r="DHT53"/>
      <c r="DHU53"/>
      <c r="DHV53"/>
      <c r="DHW53"/>
      <c r="DHX53"/>
      <c r="DHY53"/>
      <c r="DHZ53"/>
      <c r="DIA53"/>
      <c r="DIB53"/>
      <c r="DIC53"/>
      <c r="DID53"/>
      <c r="DIE53"/>
      <c r="DIF53"/>
      <c r="DIG53"/>
      <c r="DIH53"/>
      <c r="DII53"/>
      <c r="DIJ53"/>
      <c r="DIK53"/>
      <c r="DIL53"/>
      <c r="DIM53"/>
      <c r="DIN53"/>
      <c r="DIO53"/>
      <c r="DIP53"/>
      <c r="DIQ53"/>
      <c r="DIR53"/>
      <c r="DIS53"/>
      <c r="DIT53"/>
      <c r="DIU53"/>
      <c r="DIV53"/>
      <c r="DIW53"/>
      <c r="DIX53"/>
      <c r="DIY53"/>
      <c r="DIZ53"/>
      <c r="DJA53"/>
      <c r="DJB53"/>
      <c r="DJC53"/>
      <c r="DJD53"/>
      <c r="DJE53"/>
      <c r="DJF53"/>
      <c r="DJG53"/>
      <c r="DJH53"/>
      <c r="DJI53"/>
      <c r="DJJ53"/>
      <c r="DJK53"/>
      <c r="DJL53"/>
      <c r="DJM53"/>
      <c r="DJN53"/>
      <c r="DJO53"/>
      <c r="DJP53"/>
      <c r="DJQ53"/>
      <c r="DJR53"/>
      <c r="DJS53"/>
      <c r="DJT53"/>
      <c r="DJU53"/>
      <c r="DJV53"/>
      <c r="DJW53"/>
      <c r="DJX53"/>
      <c r="DJY53"/>
      <c r="DJZ53"/>
      <c r="DKA53"/>
      <c r="DKB53"/>
      <c r="DKC53"/>
      <c r="DKD53"/>
      <c r="DKE53"/>
      <c r="DKF53"/>
      <c r="DKG53"/>
      <c r="DKH53"/>
      <c r="DKI53"/>
      <c r="DKJ53"/>
      <c r="DKK53"/>
      <c r="DKL53"/>
      <c r="DKM53"/>
      <c r="DKN53"/>
      <c r="DKO53"/>
      <c r="DKP53"/>
      <c r="DKQ53"/>
      <c r="DKR53"/>
      <c r="DKS53"/>
      <c r="DKT53"/>
      <c r="DKU53"/>
      <c r="DKV53"/>
      <c r="DKW53"/>
      <c r="DKX53"/>
      <c r="DKY53"/>
      <c r="DKZ53"/>
      <c r="DLA53"/>
      <c r="DLB53"/>
      <c r="DLC53"/>
      <c r="DLD53"/>
      <c r="DLE53"/>
      <c r="DLF53"/>
      <c r="DLG53"/>
      <c r="DLH53"/>
      <c r="DLI53"/>
      <c r="DLJ53"/>
      <c r="DLK53"/>
      <c r="DLL53"/>
      <c r="DLM53"/>
      <c r="DLN53"/>
      <c r="DLO53"/>
      <c r="DLP53"/>
      <c r="DLQ53"/>
      <c r="DLR53"/>
      <c r="DLS53"/>
      <c r="DLT53"/>
      <c r="DLU53"/>
      <c r="DLV53"/>
      <c r="DLW53"/>
      <c r="DLX53"/>
      <c r="DLY53"/>
      <c r="DLZ53"/>
      <c r="DMA53"/>
      <c r="DMB53"/>
      <c r="DMC53"/>
      <c r="DMD53"/>
      <c r="DME53"/>
      <c r="DMF53"/>
      <c r="DMG53"/>
      <c r="DMH53"/>
      <c r="DMI53"/>
      <c r="DMJ53"/>
      <c r="DMK53"/>
      <c r="DML53"/>
      <c r="DMM53"/>
      <c r="DMN53"/>
      <c r="DMO53"/>
      <c r="DMP53"/>
      <c r="DMQ53"/>
      <c r="DMR53"/>
      <c r="DMS53"/>
      <c r="DMT53"/>
      <c r="DMU53"/>
      <c r="DMV53"/>
      <c r="DMW53"/>
      <c r="DMX53"/>
      <c r="DMY53"/>
      <c r="DMZ53"/>
      <c r="DNA53"/>
      <c r="DNB53"/>
      <c r="DNC53"/>
      <c r="DND53"/>
      <c r="DNE53"/>
      <c r="DNF53"/>
      <c r="DNG53"/>
      <c r="DNH53"/>
      <c r="DNI53"/>
      <c r="DNJ53"/>
      <c r="DNK53"/>
      <c r="DNL53"/>
      <c r="DNM53"/>
      <c r="DNN53"/>
      <c r="DNO53"/>
      <c r="DNP53"/>
      <c r="DNQ53"/>
      <c r="DNR53"/>
      <c r="DNS53"/>
      <c r="DNT53"/>
      <c r="DNU53"/>
      <c r="DNV53"/>
      <c r="DNW53"/>
      <c r="DNX53"/>
      <c r="DNY53"/>
      <c r="DNZ53"/>
      <c r="DOA53"/>
      <c r="DOB53"/>
      <c r="DOC53"/>
      <c r="DOD53"/>
      <c r="DOE53"/>
      <c r="DOF53"/>
      <c r="DOG53"/>
      <c r="DOH53"/>
      <c r="DOI53"/>
      <c r="DOJ53"/>
      <c r="DOK53"/>
      <c r="DOL53"/>
      <c r="DOM53"/>
      <c r="DON53"/>
      <c r="DOO53"/>
      <c r="DOP53"/>
      <c r="DOQ53"/>
      <c r="DOR53"/>
      <c r="DOS53"/>
      <c r="DOT53"/>
      <c r="DOU53"/>
      <c r="DOV53"/>
      <c r="DOW53"/>
      <c r="DOX53"/>
      <c r="DOY53"/>
      <c r="DOZ53"/>
      <c r="DPA53"/>
      <c r="DPB53"/>
      <c r="DPC53"/>
      <c r="DPD53"/>
      <c r="DPE53"/>
      <c r="DPF53"/>
      <c r="DPG53"/>
      <c r="DPH53"/>
      <c r="DPI53"/>
      <c r="DPJ53"/>
      <c r="DPK53"/>
      <c r="DPL53"/>
      <c r="DPM53"/>
      <c r="DPN53"/>
      <c r="DPO53"/>
      <c r="DPP53"/>
      <c r="DPQ53"/>
      <c r="DPR53"/>
      <c r="DPS53"/>
      <c r="DPT53"/>
      <c r="DPU53"/>
      <c r="DPV53"/>
      <c r="DPW53"/>
      <c r="DPX53"/>
      <c r="DPY53"/>
      <c r="DPZ53"/>
      <c r="DQA53"/>
      <c r="DQB53"/>
      <c r="DQC53"/>
      <c r="DQD53"/>
      <c r="DQE53"/>
      <c r="DQF53"/>
      <c r="DQG53"/>
      <c r="DQH53"/>
      <c r="DQI53"/>
      <c r="DQJ53"/>
      <c r="DQK53"/>
      <c r="DQL53"/>
      <c r="DQM53"/>
      <c r="DQN53"/>
      <c r="DQO53"/>
      <c r="DQP53"/>
      <c r="DQQ53"/>
      <c r="DQR53"/>
      <c r="DQS53"/>
      <c r="DQT53"/>
      <c r="DQU53"/>
      <c r="DQV53"/>
      <c r="DQW53"/>
      <c r="DQX53"/>
      <c r="DQY53"/>
      <c r="DQZ53"/>
      <c r="DRA53"/>
      <c r="DRB53"/>
      <c r="DRC53"/>
      <c r="DRD53"/>
      <c r="DRE53"/>
      <c r="DRF53"/>
      <c r="DRG53"/>
      <c r="DRH53"/>
      <c r="DRI53"/>
      <c r="DRJ53"/>
      <c r="DRK53"/>
      <c r="DRL53"/>
      <c r="DRM53"/>
      <c r="DRN53"/>
      <c r="DRO53"/>
      <c r="DRP53"/>
      <c r="DRQ53"/>
      <c r="DRR53"/>
      <c r="DRS53"/>
      <c r="DRT53"/>
      <c r="DRU53"/>
      <c r="DRV53"/>
      <c r="DRW53"/>
      <c r="DRX53"/>
      <c r="DRY53"/>
      <c r="DRZ53"/>
      <c r="DSA53"/>
      <c r="DSB53"/>
      <c r="DSC53"/>
      <c r="DSD53"/>
      <c r="DSE53"/>
      <c r="DSF53"/>
      <c r="DSG53"/>
      <c r="DSH53"/>
      <c r="DSI53"/>
      <c r="DSJ53"/>
      <c r="DSK53"/>
      <c r="DSL53"/>
      <c r="DSM53"/>
      <c r="DSN53"/>
      <c r="DSO53"/>
      <c r="DSP53"/>
      <c r="DSQ53"/>
      <c r="DSR53"/>
      <c r="DSS53"/>
      <c r="DST53"/>
      <c r="DSU53"/>
      <c r="DSV53"/>
      <c r="DSW53"/>
      <c r="DSX53"/>
      <c r="DSY53"/>
      <c r="DSZ53"/>
      <c r="DTA53"/>
      <c r="DTB53"/>
      <c r="DTC53"/>
      <c r="DTD53"/>
      <c r="DTE53"/>
      <c r="DTF53"/>
      <c r="DTG53"/>
      <c r="DTH53"/>
      <c r="DTI53"/>
      <c r="DTJ53"/>
      <c r="DTK53"/>
      <c r="DTL53"/>
      <c r="DTM53"/>
      <c r="DTN53"/>
      <c r="DTO53"/>
      <c r="DTP53"/>
      <c r="DTQ53"/>
      <c r="DTR53"/>
      <c r="DTS53"/>
      <c r="DTT53"/>
      <c r="DTU53"/>
      <c r="DTV53"/>
      <c r="DTW53"/>
      <c r="DTX53"/>
      <c r="DTY53"/>
      <c r="DTZ53"/>
      <c r="DUA53"/>
      <c r="DUB53"/>
      <c r="DUC53"/>
      <c r="DUD53"/>
      <c r="DUE53"/>
      <c r="DUF53"/>
      <c r="DUG53"/>
      <c r="DUH53"/>
      <c r="DUI53"/>
      <c r="DUJ53"/>
      <c r="DUK53"/>
      <c r="DUL53"/>
      <c r="DUM53"/>
      <c r="DUN53"/>
      <c r="DUO53"/>
      <c r="DUP53"/>
      <c r="DUQ53"/>
      <c r="DUR53"/>
      <c r="DUS53"/>
      <c r="DUT53"/>
      <c r="DUU53"/>
      <c r="DUV53"/>
      <c r="DUW53"/>
      <c r="DUX53"/>
      <c r="DUY53"/>
      <c r="DUZ53"/>
      <c r="DVA53"/>
      <c r="DVB53"/>
      <c r="DVC53"/>
      <c r="DVD53"/>
      <c r="DVE53"/>
      <c r="DVF53"/>
      <c r="DVG53"/>
      <c r="DVH53"/>
      <c r="DVI53"/>
      <c r="DVJ53"/>
      <c r="DVK53"/>
      <c r="DVL53"/>
      <c r="DVM53"/>
      <c r="DVN53"/>
      <c r="DVO53"/>
      <c r="DVP53"/>
      <c r="DVQ53"/>
      <c r="DVR53"/>
      <c r="DVS53"/>
      <c r="DVT53"/>
      <c r="DVU53"/>
      <c r="DVV53"/>
      <c r="DVW53"/>
      <c r="DVX53"/>
      <c r="DVY53"/>
      <c r="DVZ53"/>
      <c r="DWA53"/>
      <c r="DWB53"/>
      <c r="DWC53"/>
      <c r="DWD53"/>
      <c r="DWE53"/>
      <c r="DWF53"/>
      <c r="DWG53"/>
      <c r="DWH53"/>
      <c r="DWI53"/>
      <c r="DWJ53"/>
      <c r="DWK53"/>
      <c r="DWL53"/>
      <c r="DWM53"/>
      <c r="DWN53"/>
      <c r="DWO53"/>
      <c r="DWP53"/>
      <c r="DWQ53"/>
      <c r="DWR53"/>
      <c r="DWS53"/>
      <c r="DWT53"/>
      <c r="DWU53"/>
      <c r="DWV53"/>
      <c r="DWW53"/>
      <c r="DWX53"/>
      <c r="DWY53"/>
      <c r="DWZ53"/>
      <c r="DXA53"/>
      <c r="DXB53"/>
      <c r="DXC53"/>
      <c r="DXD53"/>
      <c r="DXE53"/>
      <c r="DXF53"/>
      <c r="DXG53"/>
      <c r="DXH53"/>
      <c r="DXI53"/>
      <c r="DXJ53"/>
      <c r="DXK53"/>
      <c r="DXL53"/>
      <c r="DXM53"/>
      <c r="DXN53"/>
      <c r="DXO53"/>
      <c r="DXP53"/>
      <c r="DXQ53"/>
      <c r="DXR53"/>
      <c r="DXS53"/>
      <c r="DXT53"/>
      <c r="DXU53"/>
      <c r="DXV53"/>
      <c r="DXW53"/>
      <c r="DXX53"/>
      <c r="DXY53"/>
      <c r="DXZ53"/>
      <c r="DYA53"/>
      <c r="DYB53"/>
      <c r="DYC53"/>
      <c r="DYD53"/>
      <c r="DYE53"/>
      <c r="DYF53"/>
      <c r="DYG53"/>
      <c r="DYH53"/>
      <c r="DYI53"/>
      <c r="DYJ53"/>
      <c r="DYK53"/>
      <c r="DYL53"/>
      <c r="DYM53"/>
      <c r="DYN53"/>
      <c r="DYO53"/>
      <c r="DYP53"/>
      <c r="DYQ53"/>
      <c r="DYR53"/>
      <c r="DYS53"/>
      <c r="DYT53"/>
      <c r="DYU53"/>
      <c r="DYV53"/>
      <c r="DYW53"/>
      <c r="DYX53"/>
      <c r="DYY53"/>
      <c r="DYZ53"/>
      <c r="DZA53"/>
      <c r="DZB53"/>
      <c r="DZC53"/>
      <c r="DZD53"/>
      <c r="DZE53"/>
      <c r="DZF53"/>
      <c r="DZG53"/>
      <c r="DZH53"/>
      <c r="DZI53"/>
      <c r="DZJ53"/>
      <c r="DZK53"/>
      <c r="DZL53"/>
      <c r="DZM53"/>
      <c r="DZN53"/>
      <c r="DZO53"/>
      <c r="DZP53"/>
      <c r="DZQ53"/>
      <c r="DZR53"/>
      <c r="DZS53"/>
      <c r="DZT53"/>
      <c r="DZU53"/>
      <c r="DZV53"/>
      <c r="DZW53"/>
      <c r="DZX53"/>
      <c r="DZY53"/>
      <c r="DZZ53"/>
      <c r="EAA53"/>
      <c r="EAB53"/>
      <c r="EAC53"/>
      <c r="EAD53"/>
      <c r="EAE53"/>
      <c r="EAF53"/>
      <c r="EAG53"/>
      <c r="EAH53"/>
      <c r="EAI53"/>
      <c r="EAJ53"/>
      <c r="EAK53"/>
      <c r="EAL53"/>
      <c r="EAM53"/>
      <c r="EAN53"/>
      <c r="EAO53"/>
      <c r="EAP53"/>
      <c r="EAQ53"/>
      <c r="EAR53"/>
      <c r="EAS53"/>
      <c r="EAT53"/>
      <c r="EAU53"/>
      <c r="EAV53"/>
      <c r="EAW53"/>
      <c r="EAX53"/>
      <c r="EAY53"/>
      <c r="EAZ53"/>
      <c r="EBA53"/>
      <c r="EBB53"/>
      <c r="EBC53"/>
      <c r="EBD53"/>
      <c r="EBE53"/>
      <c r="EBF53"/>
      <c r="EBG53"/>
      <c r="EBH53"/>
      <c r="EBI53"/>
      <c r="EBJ53"/>
      <c r="EBK53"/>
      <c r="EBL53"/>
      <c r="EBM53"/>
      <c r="EBN53"/>
      <c r="EBO53"/>
      <c r="EBP53"/>
      <c r="EBQ53"/>
      <c r="EBR53"/>
      <c r="EBS53"/>
      <c r="EBT53"/>
      <c r="EBU53"/>
      <c r="EBV53"/>
      <c r="EBW53"/>
      <c r="EBX53"/>
      <c r="EBY53"/>
      <c r="EBZ53"/>
      <c r="ECA53"/>
      <c r="ECB53"/>
      <c r="ECC53"/>
      <c r="ECD53"/>
      <c r="ECE53"/>
      <c r="ECF53"/>
      <c r="ECG53"/>
      <c r="ECH53"/>
      <c r="ECI53"/>
      <c r="ECJ53"/>
      <c r="ECK53"/>
      <c r="ECL53"/>
      <c r="ECM53"/>
      <c r="ECN53"/>
      <c r="ECO53"/>
      <c r="ECP53"/>
      <c r="ECQ53"/>
      <c r="ECR53"/>
      <c r="ECS53"/>
      <c r="ECT53"/>
      <c r="ECU53"/>
      <c r="ECV53"/>
      <c r="ECW53"/>
      <c r="ECX53"/>
      <c r="ECY53"/>
      <c r="ECZ53"/>
      <c r="EDA53"/>
      <c r="EDB53"/>
      <c r="EDC53"/>
      <c r="EDD53"/>
      <c r="EDE53"/>
      <c r="EDF53"/>
      <c r="EDG53"/>
      <c r="EDH53"/>
      <c r="EDI53"/>
      <c r="EDJ53"/>
      <c r="EDK53"/>
      <c r="EDL53"/>
      <c r="EDM53"/>
      <c r="EDN53"/>
      <c r="EDO53"/>
      <c r="EDP53"/>
      <c r="EDQ53"/>
      <c r="EDR53"/>
      <c r="EDS53"/>
      <c r="EDT53"/>
      <c r="EDU53"/>
      <c r="EDV53"/>
      <c r="EDW53"/>
      <c r="EDX53"/>
      <c r="EDY53"/>
      <c r="EDZ53"/>
      <c r="EEA53"/>
      <c r="EEB53"/>
      <c r="EEC53"/>
      <c r="EED53"/>
      <c r="EEE53"/>
      <c r="EEF53"/>
      <c r="EEG53"/>
      <c r="EEH53"/>
      <c r="EEI53"/>
      <c r="EEJ53"/>
      <c r="EEK53"/>
      <c r="EEL53"/>
      <c r="EEM53"/>
      <c r="EEN53"/>
      <c r="EEO53"/>
      <c r="EEP53"/>
      <c r="EEQ53"/>
      <c r="EER53"/>
      <c r="EES53"/>
      <c r="EET53"/>
      <c r="EEU53"/>
      <c r="EEV53"/>
      <c r="EEW53"/>
      <c r="EEX53"/>
      <c r="EEY53"/>
      <c r="EEZ53"/>
      <c r="EFA53"/>
      <c r="EFB53"/>
      <c r="EFC53"/>
      <c r="EFD53"/>
      <c r="EFE53"/>
      <c r="EFF53"/>
      <c r="EFG53"/>
      <c r="EFH53"/>
      <c r="EFI53"/>
      <c r="EFJ53"/>
      <c r="EFK53"/>
      <c r="EFL53"/>
      <c r="EFM53"/>
      <c r="EFN53"/>
      <c r="EFO53"/>
      <c r="EFP53"/>
      <c r="EFQ53"/>
      <c r="EFR53"/>
      <c r="EFS53"/>
      <c r="EFT53"/>
      <c r="EFU53"/>
      <c r="EFV53"/>
      <c r="EFW53"/>
      <c r="EFX53"/>
      <c r="EFY53"/>
      <c r="EFZ53"/>
      <c r="EGA53"/>
      <c r="EGB53"/>
      <c r="EGC53"/>
      <c r="EGD53"/>
      <c r="EGE53"/>
      <c r="EGF53"/>
      <c r="EGG53"/>
      <c r="EGH53"/>
      <c r="EGI53"/>
      <c r="EGJ53"/>
      <c r="EGK53"/>
      <c r="EGL53"/>
      <c r="EGM53"/>
      <c r="EGN53"/>
      <c r="EGO53"/>
      <c r="EGP53"/>
      <c r="EGQ53"/>
      <c r="EGR53"/>
      <c r="EGS53"/>
      <c r="EGT53"/>
      <c r="EGU53"/>
      <c r="EGV53"/>
      <c r="EGW53"/>
      <c r="EGX53"/>
      <c r="EGY53"/>
      <c r="EGZ53"/>
      <c r="EHA53"/>
      <c r="EHB53"/>
      <c r="EHC53"/>
      <c r="EHD53"/>
      <c r="EHE53"/>
      <c r="EHF53"/>
      <c r="EHG53"/>
      <c r="EHH53"/>
      <c r="EHI53"/>
      <c r="EHJ53"/>
      <c r="EHK53"/>
      <c r="EHL53"/>
      <c r="EHM53"/>
      <c r="EHN53"/>
      <c r="EHO53"/>
      <c r="EHP53"/>
      <c r="EHQ53"/>
      <c r="EHR53"/>
      <c r="EHS53"/>
      <c r="EHT53"/>
      <c r="EHU53"/>
      <c r="EHV53"/>
      <c r="EHW53"/>
      <c r="EHX53"/>
      <c r="EHY53"/>
      <c r="EHZ53"/>
      <c r="EIA53"/>
      <c r="EIB53"/>
      <c r="EIC53"/>
      <c r="EID53"/>
      <c r="EIE53"/>
      <c r="EIF53"/>
      <c r="EIG53"/>
      <c r="EIH53"/>
      <c r="EII53"/>
      <c r="EIJ53"/>
      <c r="EIK53"/>
      <c r="EIL53"/>
      <c r="EIM53"/>
      <c r="EIN53"/>
      <c r="EIO53"/>
      <c r="EIP53"/>
      <c r="EIQ53"/>
      <c r="EIR53"/>
      <c r="EIS53"/>
      <c r="EIT53"/>
      <c r="EIU53"/>
      <c r="EIV53"/>
      <c r="EIW53"/>
      <c r="EIX53"/>
      <c r="EIY53"/>
      <c r="EIZ53"/>
      <c r="EJA53"/>
      <c r="EJB53"/>
      <c r="EJC53"/>
      <c r="EJD53"/>
      <c r="EJE53"/>
      <c r="EJF53"/>
      <c r="EJG53"/>
      <c r="EJH53"/>
      <c r="EJI53"/>
      <c r="EJJ53"/>
      <c r="EJK53"/>
      <c r="EJL53"/>
      <c r="EJM53"/>
      <c r="EJN53"/>
      <c r="EJO53"/>
      <c r="EJP53"/>
      <c r="EJQ53"/>
      <c r="EJR53"/>
      <c r="EJS53"/>
      <c r="EJT53"/>
      <c r="EJU53"/>
      <c r="EJV53"/>
      <c r="EJW53"/>
      <c r="EJX53"/>
      <c r="EJY53"/>
      <c r="EJZ53"/>
      <c r="EKA53"/>
      <c r="EKB53"/>
      <c r="EKC53"/>
      <c r="EKD53"/>
      <c r="EKE53"/>
      <c r="EKF53"/>
      <c r="EKG53"/>
      <c r="EKH53"/>
      <c r="EKI53"/>
      <c r="EKJ53"/>
      <c r="EKK53"/>
      <c r="EKL53"/>
      <c r="EKM53"/>
      <c r="EKN53"/>
      <c r="EKO53"/>
      <c r="EKP53"/>
      <c r="EKQ53"/>
      <c r="EKR53"/>
      <c r="EKS53"/>
      <c r="EKT53"/>
      <c r="EKU53"/>
      <c r="EKV53"/>
      <c r="EKW53"/>
      <c r="EKX53"/>
      <c r="EKY53"/>
      <c r="EKZ53"/>
      <c r="ELA53"/>
      <c r="ELB53"/>
      <c r="ELC53"/>
      <c r="ELD53"/>
      <c r="ELE53"/>
      <c r="ELF53"/>
      <c r="ELG53"/>
      <c r="ELH53"/>
      <c r="ELI53"/>
      <c r="ELJ53"/>
      <c r="ELK53"/>
      <c r="ELL53"/>
      <c r="ELM53"/>
      <c r="ELN53"/>
      <c r="ELO53"/>
      <c r="ELP53"/>
      <c r="ELQ53"/>
      <c r="ELR53"/>
      <c r="ELS53"/>
      <c r="ELT53"/>
      <c r="ELU53"/>
      <c r="ELV53"/>
      <c r="ELW53"/>
      <c r="ELX53"/>
      <c r="ELY53"/>
      <c r="ELZ53"/>
      <c r="EMA53"/>
      <c r="EMB53"/>
      <c r="EMC53"/>
      <c r="EMD53"/>
      <c r="EME53"/>
      <c r="EMF53"/>
      <c r="EMG53"/>
      <c r="EMH53"/>
      <c r="EMI53"/>
      <c r="EMJ53"/>
      <c r="EMK53"/>
      <c r="EML53"/>
      <c r="EMM53"/>
      <c r="EMN53"/>
      <c r="EMO53"/>
      <c r="EMP53"/>
      <c r="EMQ53"/>
      <c r="EMR53"/>
      <c r="EMS53"/>
      <c r="EMT53"/>
      <c r="EMU53"/>
      <c r="EMV53"/>
      <c r="EMW53"/>
      <c r="EMX53"/>
      <c r="EMY53"/>
      <c r="EMZ53"/>
      <c r="ENA53"/>
      <c r="ENB53"/>
      <c r="ENC53"/>
      <c r="END53"/>
      <c r="ENE53"/>
      <c r="ENF53"/>
      <c r="ENG53"/>
      <c r="ENH53"/>
      <c r="ENI53"/>
      <c r="ENJ53"/>
      <c r="ENK53"/>
      <c r="ENL53"/>
      <c r="ENM53"/>
      <c r="ENN53"/>
      <c r="ENO53"/>
      <c r="ENP53"/>
      <c r="ENQ53"/>
      <c r="ENR53"/>
      <c r="ENS53"/>
      <c r="ENT53"/>
      <c r="ENU53"/>
      <c r="ENV53"/>
      <c r="ENW53"/>
      <c r="ENX53"/>
      <c r="ENY53"/>
      <c r="ENZ53"/>
      <c r="EOA53"/>
      <c r="EOB53"/>
      <c r="EOC53"/>
      <c r="EOD53"/>
      <c r="EOE53"/>
      <c r="EOF53"/>
      <c r="EOG53"/>
      <c r="EOH53"/>
      <c r="EOI53"/>
      <c r="EOJ53"/>
      <c r="EOK53"/>
      <c r="EOL53"/>
      <c r="EOM53"/>
      <c r="EON53"/>
      <c r="EOO53"/>
      <c r="EOP53"/>
      <c r="EOQ53"/>
      <c r="EOR53"/>
      <c r="EOS53"/>
      <c r="EOT53"/>
      <c r="EOU53"/>
      <c r="EOV53"/>
      <c r="EOW53"/>
      <c r="EOX53"/>
      <c r="EOY53"/>
      <c r="EOZ53"/>
      <c r="EPA53"/>
      <c r="EPB53"/>
      <c r="EPC53"/>
      <c r="EPD53"/>
      <c r="EPE53"/>
      <c r="EPF53"/>
      <c r="EPG53"/>
      <c r="EPH53"/>
      <c r="EPI53"/>
      <c r="EPJ53"/>
      <c r="EPK53"/>
      <c r="EPL53"/>
      <c r="EPM53"/>
      <c r="EPN53"/>
      <c r="EPO53"/>
      <c r="EPP53"/>
      <c r="EPQ53"/>
      <c r="EPR53"/>
      <c r="EPS53"/>
      <c r="EPT53"/>
      <c r="EPU53"/>
      <c r="EPV53"/>
      <c r="EPW53"/>
      <c r="EPX53"/>
      <c r="EPY53"/>
      <c r="EPZ53"/>
      <c r="EQA53"/>
      <c r="EQB53"/>
      <c r="EQC53"/>
      <c r="EQD53"/>
      <c r="EQE53"/>
      <c r="EQF53"/>
      <c r="EQG53"/>
      <c r="EQH53"/>
      <c r="EQI53"/>
      <c r="EQJ53"/>
      <c r="EQK53"/>
      <c r="EQL53"/>
      <c r="EQM53"/>
      <c r="EQN53"/>
      <c r="EQO53"/>
      <c r="EQP53"/>
      <c r="EQQ53"/>
      <c r="EQR53"/>
      <c r="EQS53"/>
      <c r="EQT53"/>
      <c r="EQU53"/>
      <c r="EQV53"/>
      <c r="EQW53"/>
      <c r="EQX53"/>
      <c r="EQY53"/>
      <c r="EQZ53"/>
      <c r="ERA53"/>
      <c r="ERB53"/>
      <c r="ERC53"/>
      <c r="ERD53"/>
      <c r="ERE53"/>
      <c r="ERF53"/>
      <c r="ERG53"/>
      <c r="ERH53"/>
      <c r="ERI53"/>
      <c r="ERJ53"/>
      <c r="ERK53"/>
      <c r="ERL53"/>
      <c r="ERM53"/>
      <c r="ERN53"/>
      <c r="ERO53"/>
      <c r="ERP53"/>
      <c r="ERQ53"/>
      <c r="ERR53"/>
      <c r="ERS53"/>
      <c r="ERT53"/>
      <c r="ERU53"/>
      <c r="ERV53"/>
      <c r="ERW53"/>
      <c r="ERX53"/>
      <c r="ERY53"/>
      <c r="ERZ53"/>
      <c r="ESA53"/>
      <c r="ESB53"/>
      <c r="ESC53"/>
      <c r="ESD53"/>
      <c r="ESE53"/>
      <c r="ESF53"/>
      <c r="ESG53"/>
      <c r="ESH53"/>
      <c r="ESI53"/>
      <c r="ESJ53"/>
      <c r="ESK53"/>
      <c r="ESL53"/>
      <c r="ESM53"/>
      <c r="ESN53"/>
      <c r="ESO53"/>
      <c r="ESP53"/>
      <c r="ESQ53"/>
      <c r="ESR53"/>
      <c r="ESS53"/>
      <c r="EST53"/>
      <c r="ESU53"/>
      <c r="ESV53"/>
      <c r="ESW53"/>
      <c r="ESX53"/>
      <c r="ESY53"/>
      <c r="ESZ53"/>
      <c r="ETA53"/>
      <c r="ETB53"/>
      <c r="ETC53"/>
      <c r="ETD53"/>
      <c r="ETE53"/>
      <c r="ETF53"/>
      <c r="ETG53"/>
      <c r="ETH53"/>
      <c r="ETI53"/>
      <c r="ETJ53"/>
      <c r="ETK53"/>
      <c r="ETL53"/>
      <c r="ETM53"/>
      <c r="ETN53"/>
      <c r="ETO53"/>
      <c r="ETP53"/>
      <c r="ETQ53"/>
      <c r="ETR53"/>
      <c r="ETS53"/>
      <c r="ETT53"/>
      <c r="ETU53"/>
      <c r="ETV53"/>
      <c r="ETW53"/>
      <c r="ETX53"/>
      <c r="ETY53"/>
      <c r="ETZ53"/>
      <c r="EUA53"/>
      <c r="EUB53"/>
      <c r="EUC53"/>
      <c r="EUD53"/>
      <c r="EUE53"/>
      <c r="EUF53"/>
      <c r="EUG53"/>
      <c r="EUH53"/>
      <c r="EUI53"/>
      <c r="EUJ53"/>
      <c r="EUK53"/>
      <c r="EUL53"/>
      <c r="EUM53"/>
      <c r="EUN53"/>
      <c r="EUO53"/>
      <c r="EUP53"/>
      <c r="EUQ53"/>
      <c r="EUR53"/>
      <c r="EUS53"/>
      <c r="EUT53"/>
      <c r="EUU53"/>
      <c r="EUV53"/>
      <c r="EUW53"/>
      <c r="EUX53"/>
      <c r="EUY53"/>
      <c r="EUZ53"/>
      <c r="EVA53"/>
      <c r="EVB53"/>
      <c r="EVC53"/>
      <c r="EVD53"/>
      <c r="EVE53"/>
      <c r="EVF53"/>
      <c r="EVG53"/>
      <c r="EVH53"/>
      <c r="EVI53"/>
      <c r="EVJ53"/>
      <c r="EVK53"/>
      <c r="EVL53"/>
      <c r="EVM53"/>
      <c r="EVN53"/>
      <c r="EVO53"/>
      <c r="EVP53"/>
      <c r="EVQ53"/>
      <c r="EVR53"/>
      <c r="EVS53"/>
      <c r="EVT53"/>
      <c r="EVU53"/>
      <c r="EVV53"/>
      <c r="EVW53"/>
      <c r="EVX53"/>
      <c r="EVY53"/>
      <c r="EVZ53"/>
      <c r="EWA53"/>
      <c r="EWB53"/>
      <c r="EWC53"/>
      <c r="EWD53"/>
      <c r="EWE53"/>
      <c r="EWF53"/>
      <c r="EWG53"/>
      <c r="EWH53"/>
      <c r="EWI53"/>
      <c r="EWJ53"/>
      <c r="EWK53"/>
      <c r="EWL53"/>
      <c r="EWM53"/>
      <c r="EWN53"/>
      <c r="EWO53"/>
      <c r="EWP53"/>
      <c r="EWQ53"/>
      <c r="EWR53"/>
      <c r="EWS53"/>
      <c r="EWT53"/>
      <c r="EWU53"/>
      <c r="EWV53"/>
      <c r="EWW53"/>
      <c r="EWX53"/>
      <c r="EWY53"/>
      <c r="EWZ53"/>
      <c r="EXA53"/>
      <c r="EXB53"/>
      <c r="EXC53"/>
      <c r="EXD53"/>
      <c r="EXE53"/>
      <c r="EXF53"/>
      <c r="EXG53"/>
      <c r="EXH53"/>
      <c r="EXI53"/>
      <c r="EXJ53"/>
      <c r="EXK53"/>
      <c r="EXL53"/>
      <c r="EXM53"/>
      <c r="EXN53"/>
      <c r="EXO53"/>
      <c r="EXP53"/>
      <c r="EXQ53"/>
      <c r="EXR53"/>
      <c r="EXS53"/>
      <c r="EXT53"/>
      <c r="EXU53"/>
      <c r="EXV53"/>
      <c r="EXW53"/>
      <c r="EXX53"/>
      <c r="EXY53"/>
      <c r="EXZ53"/>
      <c r="EYA53"/>
      <c r="EYB53"/>
      <c r="EYC53"/>
      <c r="EYD53"/>
      <c r="EYE53"/>
      <c r="EYF53"/>
      <c r="EYG53"/>
      <c r="EYH53"/>
      <c r="EYI53"/>
      <c r="EYJ53"/>
      <c r="EYK53"/>
      <c r="EYL53"/>
      <c r="EYM53"/>
      <c r="EYN53"/>
      <c r="EYO53"/>
      <c r="EYP53"/>
      <c r="EYQ53"/>
      <c r="EYR53"/>
      <c r="EYS53"/>
      <c r="EYT53"/>
      <c r="EYU53"/>
      <c r="EYV53"/>
      <c r="EYW53"/>
      <c r="EYX53"/>
      <c r="EYY53"/>
      <c r="EYZ53"/>
      <c r="EZA53"/>
      <c r="EZB53"/>
      <c r="EZC53"/>
      <c r="EZD53"/>
      <c r="EZE53"/>
      <c r="EZF53"/>
      <c r="EZG53"/>
      <c r="EZH53"/>
      <c r="EZI53"/>
      <c r="EZJ53"/>
      <c r="EZK53"/>
      <c r="EZL53"/>
      <c r="EZM53"/>
      <c r="EZN53"/>
      <c r="EZO53"/>
      <c r="EZP53"/>
      <c r="EZQ53"/>
      <c r="EZR53"/>
      <c r="EZS53"/>
      <c r="EZT53"/>
      <c r="EZU53"/>
      <c r="EZV53"/>
      <c r="EZW53"/>
      <c r="EZX53"/>
      <c r="EZY53"/>
      <c r="EZZ53"/>
      <c r="FAA53"/>
      <c r="FAB53"/>
      <c r="FAC53"/>
      <c r="FAD53"/>
      <c r="FAE53"/>
      <c r="FAF53"/>
      <c r="FAG53"/>
      <c r="FAH53"/>
      <c r="FAI53"/>
      <c r="FAJ53"/>
      <c r="FAK53"/>
      <c r="FAL53"/>
      <c r="FAM53"/>
      <c r="FAN53"/>
      <c r="FAO53"/>
      <c r="FAP53"/>
      <c r="FAQ53"/>
      <c r="FAR53"/>
      <c r="FAS53"/>
      <c r="FAT53"/>
      <c r="FAU53"/>
      <c r="FAV53"/>
      <c r="FAW53"/>
      <c r="FAX53"/>
      <c r="FAY53"/>
      <c r="FAZ53"/>
      <c r="FBA53"/>
      <c r="FBB53"/>
      <c r="FBC53"/>
      <c r="FBD53"/>
      <c r="FBE53"/>
      <c r="FBF53"/>
      <c r="FBG53"/>
      <c r="FBH53"/>
      <c r="FBI53"/>
      <c r="FBJ53"/>
      <c r="FBK53"/>
      <c r="FBL53"/>
      <c r="FBM53"/>
      <c r="FBN53"/>
      <c r="FBO53"/>
      <c r="FBP53"/>
      <c r="FBQ53"/>
      <c r="FBR53"/>
      <c r="FBS53"/>
      <c r="FBT53"/>
      <c r="FBU53"/>
      <c r="FBV53"/>
      <c r="FBW53"/>
      <c r="FBX53"/>
      <c r="FBY53"/>
      <c r="FBZ53"/>
      <c r="FCA53"/>
      <c r="FCB53"/>
      <c r="FCC53"/>
      <c r="FCD53"/>
      <c r="FCE53"/>
      <c r="FCF53"/>
      <c r="FCG53"/>
      <c r="FCH53"/>
      <c r="FCI53"/>
      <c r="FCJ53"/>
      <c r="FCK53"/>
      <c r="FCL53"/>
      <c r="FCM53"/>
      <c r="FCN53"/>
      <c r="FCO53"/>
      <c r="FCP53"/>
      <c r="FCQ53"/>
      <c r="FCR53"/>
      <c r="FCS53"/>
      <c r="FCT53"/>
      <c r="FCU53"/>
      <c r="FCV53"/>
      <c r="FCW53"/>
      <c r="FCX53"/>
      <c r="FCY53"/>
      <c r="FCZ53"/>
      <c r="FDA53"/>
      <c r="FDB53"/>
      <c r="FDC53"/>
      <c r="FDD53"/>
      <c r="FDE53"/>
      <c r="FDF53"/>
      <c r="FDG53"/>
      <c r="FDH53"/>
      <c r="FDI53"/>
      <c r="FDJ53"/>
      <c r="FDK53"/>
      <c r="FDL53"/>
      <c r="FDM53"/>
      <c r="FDN53"/>
      <c r="FDO53"/>
      <c r="FDP53"/>
      <c r="FDQ53"/>
      <c r="FDR53"/>
      <c r="FDS53"/>
      <c r="FDT53"/>
      <c r="FDU53"/>
      <c r="FDV53"/>
      <c r="FDW53"/>
      <c r="FDX53"/>
      <c r="FDY53"/>
      <c r="FDZ53"/>
      <c r="FEA53"/>
      <c r="FEB53"/>
      <c r="FEC53"/>
      <c r="FED53"/>
      <c r="FEE53"/>
      <c r="FEF53"/>
      <c r="FEG53"/>
      <c r="FEH53"/>
      <c r="FEI53"/>
      <c r="FEJ53"/>
      <c r="FEK53"/>
      <c r="FEL53"/>
      <c r="FEM53"/>
      <c r="FEN53"/>
      <c r="FEO53"/>
      <c r="FEP53"/>
      <c r="FEQ53"/>
      <c r="FER53"/>
      <c r="FES53"/>
      <c r="FET53"/>
      <c r="FEU53"/>
      <c r="FEV53"/>
      <c r="FEW53"/>
      <c r="FEX53"/>
      <c r="FEY53"/>
      <c r="FEZ53"/>
      <c r="FFA53"/>
      <c r="FFB53"/>
      <c r="FFC53"/>
      <c r="FFD53"/>
      <c r="FFE53"/>
      <c r="FFF53"/>
      <c r="FFG53"/>
      <c r="FFH53"/>
      <c r="FFI53"/>
      <c r="FFJ53"/>
      <c r="FFK53"/>
      <c r="FFL53"/>
      <c r="FFM53"/>
      <c r="FFN53"/>
      <c r="FFO53"/>
      <c r="FFP53"/>
      <c r="FFQ53"/>
      <c r="FFR53"/>
      <c r="FFS53"/>
      <c r="FFT53"/>
      <c r="FFU53"/>
      <c r="FFV53"/>
      <c r="FFW53"/>
      <c r="FFX53"/>
      <c r="FFY53"/>
      <c r="FFZ53"/>
      <c r="FGA53"/>
      <c r="FGB53"/>
      <c r="FGC53"/>
      <c r="FGD53"/>
      <c r="FGE53"/>
      <c r="FGF53"/>
      <c r="FGG53"/>
      <c r="FGH53"/>
      <c r="FGI53"/>
      <c r="FGJ53"/>
      <c r="FGK53"/>
      <c r="FGL53"/>
      <c r="FGM53"/>
      <c r="FGN53"/>
      <c r="FGO53"/>
      <c r="FGP53"/>
      <c r="FGQ53"/>
      <c r="FGR53"/>
      <c r="FGS53"/>
      <c r="FGT53"/>
      <c r="FGU53"/>
      <c r="FGV53"/>
      <c r="FGW53"/>
      <c r="FGX53"/>
      <c r="FGY53"/>
      <c r="FGZ53"/>
      <c r="FHA53"/>
      <c r="FHB53"/>
      <c r="FHC53"/>
      <c r="FHD53"/>
      <c r="FHE53"/>
      <c r="FHF53"/>
      <c r="FHG53"/>
      <c r="FHH53"/>
      <c r="FHI53"/>
      <c r="FHJ53"/>
      <c r="FHK53"/>
      <c r="FHL53"/>
      <c r="FHM53"/>
      <c r="FHN53"/>
      <c r="FHO53"/>
      <c r="FHP53"/>
      <c r="FHQ53"/>
      <c r="FHR53"/>
      <c r="FHS53"/>
      <c r="FHT53"/>
      <c r="FHU53"/>
      <c r="FHV53"/>
      <c r="FHW53"/>
      <c r="FHX53"/>
      <c r="FHY53"/>
      <c r="FHZ53"/>
      <c r="FIA53"/>
      <c r="FIB53"/>
      <c r="FIC53"/>
      <c r="FID53"/>
      <c r="FIE53"/>
      <c r="FIF53"/>
      <c r="FIG53"/>
      <c r="FIH53"/>
      <c r="FII53"/>
      <c r="FIJ53"/>
      <c r="FIK53"/>
      <c r="FIL53"/>
      <c r="FIM53"/>
      <c r="FIN53"/>
      <c r="FIO53"/>
      <c r="FIP53"/>
      <c r="FIQ53"/>
      <c r="FIR53"/>
      <c r="FIS53"/>
      <c r="FIT53"/>
      <c r="FIU53"/>
      <c r="FIV53"/>
      <c r="FIW53"/>
      <c r="FIX53"/>
      <c r="FIY53"/>
      <c r="FIZ53"/>
      <c r="FJA53"/>
      <c r="FJB53"/>
      <c r="FJC53"/>
      <c r="FJD53"/>
      <c r="FJE53"/>
      <c r="FJF53"/>
      <c r="FJG53"/>
      <c r="FJH53"/>
      <c r="FJI53"/>
      <c r="FJJ53"/>
      <c r="FJK53"/>
      <c r="FJL53"/>
      <c r="FJM53"/>
      <c r="FJN53"/>
      <c r="FJO53"/>
      <c r="FJP53"/>
      <c r="FJQ53"/>
      <c r="FJR53"/>
      <c r="FJS53"/>
      <c r="FJT53"/>
      <c r="FJU53"/>
      <c r="FJV53"/>
      <c r="FJW53"/>
      <c r="FJX53"/>
      <c r="FJY53"/>
      <c r="FJZ53"/>
      <c r="FKA53"/>
      <c r="FKB53"/>
      <c r="FKC53"/>
      <c r="FKD53"/>
      <c r="FKE53"/>
      <c r="FKF53"/>
      <c r="FKG53"/>
      <c r="FKH53"/>
      <c r="FKI53"/>
      <c r="FKJ53"/>
      <c r="FKK53"/>
      <c r="FKL53"/>
      <c r="FKM53"/>
      <c r="FKN53"/>
      <c r="FKO53"/>
      <c r="FKP53"/>
      <c r="FKQ53"/>
      <c r="FKR53"/>
      <c r="FKS53"/>
      <c r="FKT53"/>
      <c r="FKU53"/>
      <c r="FKV53"/>
      <c r="FKW53"/>
      <c r="FKX53"/>
      <c r="FKY53"/>
      <c r="FKZ53"/>
      <c r="FLA53"/>
      <c r="FLB53"/>
      <c r="FLC53"/>
      <c r="FLD53"/>
      <c r="FLE53"/>
      <c r="FLF53"/>
      <c r="FLG53"/>
      <c r="FLH53"/>
      <c r="FLI53"/>
      <c r="FLJ53"/>
      <c r="FLK53"/>
      <c r="FLL53"/>
      <c r="FLM53"/>
      <c r="FLN53"/>
      <c r="FLO53"/>
      <c r="FLP53"/>
      <c r="FLQ53"/>
      <c r="FLR53"/>
      <c r="FLS53"/>
      <c r="FLT53"/>
      <c r="FLU53"/>
      <c r="FLV53"/>
      <c r="FLW53"/>
      <c r="FLX53"/>
      <c r="FLY53"/>
      <c r="FLZ53"/>
      <c r="FMA53"/>
      <c r="FMB53"/>
      <c r="FMC53"/>
      <c r="FMD53"/>
      <c r="FME53"/>
      <c r="FMF53"/>
      <c r="FMG53"/>
      <c r="FMH53"/>
      <c r="FMI53"/>
      <c r="FMJ53"/>
      <c r="FMK53"/>
      <c r="FML53"/>
      <c r="FMM53"/>
      <c r="FMN53"/>
      <c r="FMO53"/>
      <c r="FMP53"/>
      <c r="FMQ53"/>
      <c r="FMR53"/>
      <c r="FMS53"/>
      <c r="FMT53"/>
      <c r="FMU53"/>
      <c r="FMV53"/>
      <c r="FMW53"/>
      <c r="FMX53"/>
      <c r="FMY53"/>
      <c r="FMZ53"/>
      <c r="FNA53"/>
      <c r="FNB53"/>
      <c r="FNC53"/>
      <c r="FND53"/>
      <c r="FNE53"/>
      <c r="FNF53"/>
      <c r="FNG53"/>
      <c r="FNH53"/>
      <c r="FNI53"/>
      <c r="FNJ53"/>
      <c r="FNK53"/>
      <c r="FNL53"/>
      <c r="FNM53"/>
      <c r="FNN53"/>
      <c r="FNO53"/>
      <c r="FNP53"/>
      <c r="FNQ53"/>
      <c r="FNR53"/>
      <c r="FNS53"/>
      <c r="FNT53"/>
      <c r="FNU53"/>
      <c r="FNV53"/>
      <c r="FNW53"/>
      <c r="FNX53"/>
      <c r="FNY53"/>
      <c r="FNZ53"/>
      <c r="FOA53"/>
      <c r="FOB53"/>
      <c r="FOC53"/>
      <c r="FOD53"/>
      <c r="FOE53"/>
      <c r="FOF53"/>
      <c r="FOG53"/>
      <c r="FOH53"/>
      <c r="FOI53"/>
      <c r="FOJ53"/>
      <c r="FOK53"/>
      <c r="FOL53"/>
      <c r="FOM53"/>
      <c r="FON53"/>
      <c r="FOO53"/>
      <c r="FOP53"/>
      <c r="FOQ53"/>
      <c r="FOR53"/>
      <c r="FOS53"/>
      <c r="FOT53"/>
      <c r="FOU53"/>
      <c r="FOV53"/>
      <c r="FOW53"/>
      <c r="FOX53"/>
      <c r="FOY53"/>
      <c r="FOZ53"/>
      <c r="FPA53"/>
      <c r="FPB53"/>
      <c r="FPC53"/>
      <c r="FPD53"/>
      <c r="FPE53"/>
      <c r="FPF53"/>
      <c r="FPG53"/>
      <c r="FPH53"/>
      <c r="FPI53"/>
      <c r="FPJ53"/>
      <c r="FPK53"/>
      <c r="FPL53"/>
      <c r="FPM53"/>
      <c r="FPN53"/>
      <c r="FPO53"/>
      <c r="FPP53"/>
      <c r="FPQ53"/>
      <c r="FPR53"/>
      <c r="FPS53"/>
      <c r="FPT53"/>
      <c r="FPU53"/>
      <c r="FPV53"/>
      <c r="FPW53"/>
      <c r="FPX53"/>
      <c r="FPY53"/>
      <c r="FPZ53"/>
      <c r="FQA53"/>
      <c r="FQB53"/>
      <c r="FQC53"/>
      <c r="FQD53"/>
      <c r="FQE53"/>
      <c r="FQF53"/>
      <c r="FQG53"/>
      <c r="FQH53"/>
      <c r="FQI53"/>
      <c r="FQJ53"/>
      <c r="FQK53"/>
      <c r="FQL53"/>
      <c r="FQM53"/>
      <c r="FQN53"/>
      <c r="FQO53"/>
      <c r="FQP53"/>
      <c r="FQQ53"/>
      <c r="FQR53"/>
      <c r="FQS53"/>
      <c r="FQT53"/>
      <c r="FQU53"/>
      <c r="FQV53"/>
      <c r="FQW53"/>
      <c r="FQX53"/>
      <c r="FQY53"/>
      <c r="FQZ53"/>
      <c r="FRA53"/>
      <c r="FRB53"/>
      <c r="FRC53"/>
      <c r="FRD53"/>
      <c r="FRE53"/>
      <c r="FRF53"/>
      <c r="FRG53"/>
      <c r="FRH53"/>
      <c r="FRI53"/>
      <c r="FRJ53"/>
      <c r="FRK53"/>
      <c r="FRL53"/>
      <c r="FRM53"/>
      <c r="FRN53"/>
      <c r="FRO53"/>
      <c r="FRP53"/>
      <c r="FRQ53"/>
      <c r="FRR53"/>
      <c r="FRS53"/>
      <c r="FRT53"/>
      <c r="FRU53"/>
      <c r="FRV53"/>
      <c r="FRW53"/>
      <c r="FRX53"/>
      <c r="FRY53"/>
      <c r="FRZ53"/>
      <c r="FSA53"/>
      <c r="FSB53"/>
      <c r="FSC53"/>
      <c r="FSD53"/>
      <c r="FSE53"/>
      <c r="FSF53"/>
      <c r="FSG53"/>
      <c r="FSH53"/>
      <c r="FSI53"/>
      <c r="FSJ53"/>
      <c r="FSK53"/>
      <c r="FSL53"/>
      <c r="FSM53"/>
      <c r="FSN53"/>
      <c r="FSO53"/>
      <c r="FSP53"/>
      <c r="FSQ53"/>
      <c r="FSR53"/>
      <c r="FSS53"/>
      <c r="FST53"/>
      <c r="FSU53"/>
      <c r="FSV53"/>
      <c r="FSW53"/>
      <c r="FSX53"/>
      <c r="FSY53"/>
      <c r="FSZ53"/>
      <c r="FTA53"/>
      <c r="FTB53"/>
      <c r="FTC53"/>
      <c r="FTD53"/>
      <c r="FTE53"/>
      <c r="FTF53"/>
      <c r="FTG53"/>
      <c r="FTH53"/>
      <c r="FTI53"/>
      <c r="FTJ53"/>
      <c r="FTK53"/>
      <c r="FTL53"/>
      <c r="FTM53"/>
      <c r="FTN53"/>
      <c r="FTO53"/>
      <c r="FTP53"/>
      <c r="FTQ53"/>
      <c r="FTR53"/>
      <c r="FTS53"/>
      <c r="FTT53"/>
      <c r="FTU53"/>
      <c r="FTV53"/>
      <c r="FTW53"/>
      <c r="FTX53"/>
      <c r="FTY53"/>
      <c r="FTZ53"/>
      <c r="FUA53"/>
      <c r="FUB53"/>
      <c r="FUC53"/>
      <c r="FUD53"/>
      <c r="FUE53"/>
      <c r="FUF53"/>
      <c r="FUG53"/>
      <c r="FUH53"/>
      <c r="FUI53"/>
      <c r="FUJ53"/>
      <c r="FUK53"/>
      <c r="FUL53"/>
      <c r="FUM53"/>
      <c r="FUN53"/>
      <c r="FUO53"/>
      <c r="FUP53"/>
      <c r="FUQ53"/>
      <c r="FUR53"/>
      <c r="FUS53"/>
      <c r="FUT53"/>
      <c r="FUU53"/>
      <c r="FUV53"/>
      <c r="FUW53"/>
      <c r="FUX53"/>
      <c r="FUY53"/>
      <c r="FUZ53"/>
      <c r="FVA53"/>
      <c r="FVB53"/>
      <c r="FVC53"/>
      <c r="FVD53"/>
      <c r="FVE53"/>
      <c r="FVF53"/>
      <c r="FVG53"/>
      <c r="FVH53"/>
      <c r="FVI53"/>
      <c r="FVJ53"/>
      <c r="FVK53"/>
      <c r="FVL53"/>
      <c r="FVM53"/>
      <c r="FVN53"/>
      <c r="FVO53"/>
      <c r="FVP53"/>
      <c r="FVQ53"/>
      <c r="FVR53"/>
      <c r="FVS53"/>
      <c r="FVT53"/>
      <c r="FVU53"/>
      <c r="FVV53"/>
      <c r="FVW53"/>
      <c r="FVX53"/>
      <c r="FVY53"/>
      <c r="FVZ53"/>
      <c r="FWA53"/>
      <c r="FWB53"/>
      <c r="FWC53"/>
      <c r="FWD53"/>
      <c r="FWE53"/>
      <c r="FWF53"/>
      <c r="FWG53"/>
      <c r="FWH53"/>
      <c r="FWI53"/>
      <c r="FWJ53"/>
      <c r="FWK53"/>
      <c r="FWL53"/>
      <c r="FWM53"/>
      <c r="FWN53"/>
      <c r="FWO53"/>
      <c r="FWP53"/>
      <c r="FWQ53"/>
      <c r="FWR53"/>
      <c r="FWS53"/>
      <c r="FWT53"/>
      <c r="FWU53"/>
      <c r="FWV53"/>
      <c r="FWW53"/>
      <c r="FWX53"/>
      <c r="FWY53"/>
      <c r="FWZ53"/>
      <c r="FXA53"/>
      <c r="FXB53"/>
      <c r="FXC53"/>
      <c r="FXD53"/>
      <c r="FXE53"/>
      <c r="FXF53"/>
      <c r="FXG53"/>
      <c r="FXH53"/>
      <c r="FXI53"/>
      <c r="FXJ53"/>
      <c r="FXK53"/>
      <c r="FXL53"/>
      <c r="FXM53"/>
      <c r="FXN53"/>
      <c r="FXO53"/>
      <c r="FXP53"/>
      <c r="FXQ53"/>
      <c r="FXR53"/>
      <c r="FXS53"/>
      <c r="FXT53"/>
      <c r="FXU53"/>
      <c r="FXV53"/>
      <c r="FXW53"/>
      <c r="FXX53"/>
      <c r="FXY53"/>
      <c r="FXZ53"/>
      <c r="FYA53"/>
      <c r="FYB53"/>
      <c r="FYC53"/>
      <c r="FYD53"/>
      <c r="FYE53"/>
      <c r="FYF53"/>
      <c r="FYG53"/>
      <c r="FYH53"/>
      <c r="FYI53"/>
      <c r="FYJ53"/>
      <c r="FYK53"/>
      <c r="FYL53"/>
      <c r="FYM53"/>
      <c r="FYN53"/>
      <c r="FYO53"/>
      <c r="FYP53"/>
      <c r="FYQ53"/>
      <c r="FYR53"/>
      <c r="FYS53"/>
      <c r="FYT53"/>
      <c r="FYU53"/>
      <c r="FYV53"/>
      <c r="FYW53"/>
      <c r="FYX53"/>
      <c r="FYY53"/>
      <c r="FYZ53"/>
      <c r="FZA53"/>
      <c r="FZB53"/>
      <c r="FZC53"/>
      <c r="FZD53"/>
      <c r="FZE53"/>
      <c r="FZF53"/>
      <c r="FZG53"/>
      <c r="FZH53"/>
      <c r="FZI53"/>
      <c r="FZJ53"/>
      <c r="FZK53"/>
      <c r="FZL53"/>
      <c r="FZM53"/>
      <c r="FZN53"/>
      <c r="FZO53"/>
      <c r="FZP53"/>
      <c r="FZQ53"/>
      <c r="FZR53"/>
      <c r="FZS53"/>
      <c r="FZT53"/>
      <c r="FZU53"/>
      <c r="FZV53"/>
      <c r="FZW53"/>
      <c r="FZX53"/>
      <c r="FZY53"/>
      <c r="FZZ53"/>
      <c r="GAA53"/>
      <c r="GAB53"/>
      <c r="GAC53"/>
      <c r="GAD53"/>
      <c r="GAE53"/>
      <c r="GAF53"/>
      <c r="GAG53"/>
      <c r="GAH53"/>
      <c r="GAI53"/>
      <c r="GAJ53"/>
      <c r="GAK53"/>
      <c r="GAL53"/>
      <c r="GAM53"/>
      <c r="GAN53"/>
      <c r="GAO53"/>
      <c r="GAP53"/>
      <c r="GAQ53"/>
      <c r="GAR53"/>
      <c r="GAS53"/>
      <c r="GAT53"/>
      <c r="GAU53"/>
      <c r="GAV53"/>
      <c r="GAW53"/>
      <c r="GAX53"/>
      <c r="GAY53"/>
      <c r="GAZ53"/>
      <c r="GBA53"/>
      <c r="GBB53"/>
      <c r="GBC53"/>
      <c r="GBD53"/>
      <c r="GBE53"/>
      <c r="GBF53"/>
      <c r="GBG53"/>
      <c r="GBH53"/>
      <c r="GBI53"/>
      <c r="GBJ53"/>
      <c r="GBK53"/>
      <c r="GBL53"/>
      <c r="GBM53"/>
      <c r="GBN53"/>
      <c r="GBO53"/>
      <c r="GBP53"/>
      <c r="GBQ53"/>
      <c r="GBR53"/>
      <c r="GBS53"/>
      <c r="GBT53"/>
      <c r="GBU53"/>
      <c r="GBV53"/>
      <c r="GBW53"/>
      <c r="GBX53"/>
      <c r="GBY53"/>
      <c r="GBZ53"/>
      <c r="GCA53"/>
      <c r="GCB53"/>
      <c r="GCC53"/>
      <c r="GCD53"/>
      <c r="GCE53"/>
      <c r="GCF53"/>
      <c r="GCG53"/>
      <c r="GCH53"/>
      <c r="GCI53"/>
      <c r="GCJ53"/>
      <c r="GCK53"/>
      <c r="GCL53"/>
      <c r="GCM53"/>
      <c r="GCN53"/>
      <c r="GCO53"/>
      <c r="GCP53"/>
      <c r="GCQ53"/>
      <c r="GCR53"/>
      <c r="GCS53"/>
      <c r="GCT53"/>
      <c r="GCU53"/>
      <c r="GCV53"/>
      <c r="GCW53"/>
      <c r="GCX53"/>
      <c r="GCY53"/>
      <c r="GCZ53"/>
      <c r="GDA53"/>
      <c r="GDB53"/>
      <c r="GDC53"/>
      <c r="GDD53"/>
      <c r="GDE53"/>
      <c r="GDF53"/>
      <c r="GDG53"/>
      <c r="GDH53"/>
      <c r="GDI53"/>
      <c r="GDJ53"/>
      <c r="GDK53"/>
      <c r="GDL53"/>
      <c r="GDM53"/>
      <c r="GDN53"/>
      <c r="GDO53"/>
      <c r="GDP53"/>
      <c r="GDQ53"/>
      <c r="GDR53"/>
      <c r="GDS53"/>
      <c r="GDT53"/>
      <c r="GDU53"/>
      <c r="GDV53"/>
      <c r="GDW53"/>
      <c r="GDX53"/>
      <c r="GDY53"/>
      <c r="GDZ53"/>
      <c r="GEA53"/>
      <c r="GEB53"/>
      <c r="GEC53"/>
      <c r="GED53"/>
      <c r="GEE53"/>
      <c r="GEF53"/>
      <c r="GEG53"/>
      <c r="GEH53"/>
      <c r="GEI53"/>
      <c r="GEJ53"/>
      <c r="GEK53"/>
      <c r="GEL53"/>
      <c r="GEM53"/>
      <c r="GEN53"/>
      <c r="GEO53"/>
      <c r="GEP53"/>
      <c r="GEQ53"/>
      <c r="GER53"/>
      <c r="GES53"/>
      <c r="GET53"/>
      <c r="GEU53"/>
      <c r="GEV53"/>
      <c r="GEW53"/>
      <c r="GEX53"/>
      <c r="GEY53"/>
      <c r="GEZ53"/>
      <c r="GFA53"/>
      <c r="GFB53"/>
      <c r="GFC53"/>
      <c r="GFD53"/>
      <c r="GFE53"/>
      <c r="GFF53"/>
      <c r="GFG53"/>
      <c r="GFH53"/>
      <c r="GFI53"/>
      <c r="GFJ53"/>
      <c r="GFK53"/>
      <c r="GFL53"/>
      <c r="GFM53"/>
      <c r="GFN53"/>
      <c r="GFO53"/>
      <c r="GFP53"/>
      <c r="GFQ53"/>
      <c r="GFR53"/>
      <c r="GFS53"/>
      <c r="GFT53"/>
      <c r="GFU53"/>
      <c r="GFV53"/>
      <c r="GFW53"/>
      <c r="GFX53"/>
      <c r="GFY53"/>
      <c r="GFZ53"/>
      <c r="GGA53"/>
      <c r="GGB53"/>
      <c r="GGC53"/>
      <c r="GGD53"/>
      <c r="GGE53"/>
      <c r="GGF53"/>
      <c r="GGG53"/>
      <c r="GGH53"/>
      <c r="GGI53"/>
      <c r="GGJ53"/>
      <c r="GGK53"/>
      <c r="GGL53"/>
      <c r="GGM53"/>
      <c r="GGN53"/>
      <c r="GGO53"/>
      <c r="GGP53"/>
      <c r="GGQ53"/>
      <c r="GGR53"/>
      <c r="GGS53"/>
      <c r="GGT53"/>
      <c r="GGU53"/>
      <c r="GGV53"/>
      <c r="GGW53"/>
      <c r="GGX53"/>
      <c r="GGY53"/>
      <c r="GGZ53"/>
      <c r="GHA53"/>
      <c r="GHB53"/>
      <c r="GHC53"/>
      <c r="GHD53"/>
      <c r="GHE53"/>
      <c r="GHF53"/>
      <c r="GHG53"/>
      <c r="GHH53"/>
      <c r="GHI53"/>
      <c r="GHJ53"/>
      <c r="GHK53"/>
      <c r="GHL53"/>
      <c r="GHM53"/>
      <c r="GHN53"/>
      <c r="GHO53"/>
      <c r="GHP53"/>
      <c r="GHQ53"/>
      <c r="GHR53"/>
      <c r="GHS53"/>
      <c r="GHT53"/>
      <c r="GHU53"/>
      <c r="GHV53"/>
      <c r="GHW53"/>
      <c r="GHX53"/>
      <c r="GHY53"/>
      <c r="GHZ53"/>
      <c r="GIA53"/>
      <c r="GIB53"/>
      <c r="GIC53"/>
      <c r="GID53"/>
      <c r="GIE53"/>
      <c r="GIF53"/>
      <c r="GIG53"/>
      <c r="GIH53"/>
      <c r="GII53"/>
      <c r="GIJ53"/>
      <c r="GIK53"/>
      <c r="GIL53"/>
      <c r="GIM53"/>
      <c r="GIN53"/>
      <c r="GIO53"/>
      <c r="GIP53"/>
      <c r="GIQ53"/>
      <c r="GIR53"/>
      <c r="GIS53"/>
      <c r="GIT53"/>
      <c r="GIU53"/>
      <c r="GIV53"/>
      <c r="GIW53"/>
      <c r="GIX53"/>
      <c r="GIY53"/>
      <c r="GIZ53"/>
      <c r="GJA53"/>
      <c r="GJB53"/>
      <c r="GJC53"/>
      <c r="GJD53"/>
      <c r="GJE53"/>
      <c r="GJF53"/>
      <c r="GJG53"/>
      <c r="GJH53"/>
      <c r="GJI53"/>
      <c r="GJJ53"/>
      <c r="GJK53"/>
      <c r="GJL53"/>
      <c r="GJM53"/>
      <c r="GJN53"/>
      <c r="GJO53"/>
      <c r="GJP53"/>
      <c r="GJQ53"/>
      <c r="GJR53"/>
      <c r="GJS53"/>
      <c r="GJT53"/>
      <c r="GJU53"/>
      <c r="GJV53"/>
      <c r="GJW53"/>
      <c r="GJX53"/>
      <c r="GJY53"/>
      <c r="GJZ53"/>
      <c r="GKA53"/>
      <c r="GKB53"/>
      <c r="GKC53"/>
      <c r="GKD53"/>
      <c r="GKE53"/>
      <c r="GKF53"/>
      <c r="GKG53"/>
      <c r="GKH53"/>
      <c r="GKI53"/>
      <c r="GKJ53"/>
      <c r="GKK53"/>
      <c r="GKL53"/>
      <c r="GKM53"/>
      <c r="GKN53"/>
      <c r="GKO53"/>
      <c r="GKP53"/>
      <c r="GKQ53"/>
      <c r="GKR53"/>
      <c r="GKS53"/>
      <c r="GKT53"/>
      <c r="GKU53"/>
      <c r="GKV53"/>
      <c r="GKW53"/>
      <c r="GKX53"/>
      <c r="GKY53"/>
      <c r="GKZ53"/>
      <c r="GLA53"/>
      <c r="GLB53"/>
      <c r="GLC53"/>
      <c r="GLD53"/>
      <c r="GLE53"/>
      <c r="GLF53"/>
      <c r="GLG53"/>
      <c r="GLH53"/>
      <c r="GLI53"/>
      <c r="GLJ53"/>
      <c r="GLK53"/>
      <c r="GLL53"/>
      <c r="GLM53"/>
      <c r="GLN53"/>
      <c r="GLO53"/>
      <c r="GLP53"/>
      <c r="GLQ53"/>
      <c r="GLR53"/>
      <c r="GLS53"/>
      <c r="GLT53"/>
      <c r="GLU53"/>
      <c r="GLV53"/>
      <c r="GLW53"/>
      <c r="GLX53"/>
      <c r="GLY53"/>
      <c r="GLZ53"/>
      <c r="GMA53"/>
      <c r="GMB53"/>
      <c r="GMC53"/>
      <c r="GMD53"/>
      <c r="GME53"/>
      <c r="GMF53"/>
      <c r="GMG53"/>
      <c r="GMH53"/>
      <c r="GMI53"/>
      <c r="GMJ53"/>
      <c r="GMK53"/>
      <c r="GML53"/>
      <c r="GMM53"/>
      <c r="GMN53"/>
      <c r="GMO53"/>
      <c r="GMP53"/>
      <c r="GMQ53"/>
      <c r="GMR53"/>
      <c r="GMS53"/>
      <c r="GMT53"/>
      <c r="GMU53"/>
      <c r="GMV53"/>
      <c r="GMW53"/>
      <c r="GMX53"/>
      <c r="GMY53"/>
      <c r="GMZ53"/>
      <c r="GNA53"/>
      <c r="GNB53"/>
      <c r="GNC53"/>
      <c r="GND53"/>
      <c r="GNE53"/>
      <c r="GNF53"/>
      <c r="GNG53"/>
      <c r="GNH53"/>
      <c r="GNI53"/>
      <c r="GNJ53"/>
      <c r="GNK53"/>
      <c r="GNL53"/>
      <c r="GNM53"/>
      <c r="GNN53"/>
      <c r="GNO53"/>
      <c r="GNP53"/>
      <c r="GNQ53"/>
      <c r="GNR53"/>
      <c r="GNS53"/>
      <c r="GNT53"/>
      <c r="GNU53"/>
      <c r="GNV53"/>
      <c r="GNW53"/>
      <c r="GNX53"/>
      <c r="GNY53"/>
      <c r="GNZ53"/>
      <c r="GOA53"/>
      <c r="GOB53"/>
      <c r="GOC53"/>
      <c r="GOD53"/>
      <c r="GOE53"/>
      <c r="GOF53"/>
      <c r="GOG53"/>
      <c r="GOH53"/>
      <c r="GOI53"/>
      <c r="GOJ53"/>
      <c r="GOK53"/>
      <c r="GOL53"/>
      <c r="GOM53"/>
      <c r="GON53"/>
      <c r="GOO53"/>
      <c r="GOP53"/>
      <c r="GOQ53"/>
      <c r="GOR53"/>
      <c r="GOS53"/>
      <c r="GOT53"/>
      <c r="GOU53"/>
      <c r="GOV53"/>
      <c r="GOW53"/>
      <c r="GOX53"/>
      <c r="GOY53"/>
      <c r="GOZ53"/>
      <c r="GPA53"/>
      <c r="GPB53"/>
      <c r="GPC53"/>
      <c r="GPD53"/>
      <c r="GPE53"/>
      <c r="GPF53"/>
      <c r="GPG53"/>
      <c r="GPH53"/>
      <c r="GPI53"/>
      <c r="GPJ53"/>
      <c r="GPK53"/>
      <c r="GPL53"/>
      <c r="GPM53"/>
      <c r="GPN53"/>
      <c r="GPO53"/>
      <c r="GPP53"/>
      <c r="GPQ53"/>
      <c r="GPR53"/>
      <c r="GPS53"/>
      <c r="GPT53"/>
      <c r="GPU53"/>
      <c r="GPV53"/>
      <c r="GPW53"/>
      <c r="GPX53"/>
      <c r="GPY53"/>
      <c r="GPZ53"/>
      <c r="GQA53"/>
      <c r="GQB53"/>
      <c r="GQC53"/>
      <c r="GQD53"/>
      <c r="GQE53"/>
      <c r="GQF53"/>
      <c r="GQG53"/>
      <c r="GQH53"/>
      <c r="GQI53"/>
      <c r="GQJ53"/>
      <c r="GQK53"/>
      <c r="GQL53"/>
      <c r="GQM53"/>
      <c r="GQN53"/>
      <c r="GQO53"/>
      <c r="GQP53"/>
      <c r="GQQ53"/>
      <c r="GQR53"/>
      <c r="GQS53"/>
      <c r="GQT53"/>
      <c r="GQU53"/>
      <c r="GQV53"/>
      <c r="GQW53"/>
      <c r="GQX53"/>
      <c r="GQY53"/>
      <c r="GQZ53"/>
      <c r="GRA53"/>
      <c r="GRB53"/>
      <c r="GRC53"/>
      <c r="GRD53"/>
      <c r="GRE53"/>
      <c r="GRF53"/>
      <c r="GRG53"/>
      <c r="GRH53"/>
      <c r="GRI53"/>
      <c r="GRJ53"/>
      <c r="GRK53"/>
      <c r="GRL53"/>
      <c r="GRM53"/>
      <c r="GRN53"/>
      <c r="GRO53"/>
      <c r="GRP53"/>
      <c r="GRQ53"/>
      <c r="GRR53"/>
      <c r="GRS53"/>
      <c r="GRT53"/>
      <c r="GRU53"/>
      <c r="GRV53"/>
      <c r="GRW53"/>
      <c r="GRX53"/>
      <c r="GRY53"/>
      <c r="GRZ53"/>
      <c r="GSA53"/>
      <c r="GSB53"/>
      <c r="GSC53"/>
      <c r="GSD53"/>
      <c r="GSE53"/>
      <c r="GSF53"/>
      <c r="GSG53"/>
      <c r="GSH53"/>
      <c r="GSI53"/>
      <c r="GSJ53"/>
      <c r="GSK53"/>
      <c r="GSL53"/>
      <c r="GSM53"/>
      <c r="GSN53"/>
      <c r="GSO53"/>
      <c r="GSP53"/>
      <c r="GSQ53"/>
      <c r="GSR53"/>
      <c r="GSS53"/>
      <c r="GST53"/>
      <c r="GSU53"/>
      <c r="GSV53"/>
      <c r="GSW53"/>
      <c r="GSX53"/>
      <c r="GSY53"/>
      <c r="GSZ53"/>
      <c r="GTA53"/>
      <c r="GTB53"/>
      <c r="GTC53"/>
      <c r="GTD53"/>
      <c r="GTE53"/>
      <c r="GTF53"/>
      <c r="GTG53"/>
      <c r="GTH53"/>
      <c r="GTI53"/>
      <c r="GTJ53"/>
      <c r="GTK53"/>
      <c r="GTL53"/>
      <c r="GTM53"/>
      <c r="GTN53"/>
      <c r="GTO53"/>
      <c r="GTP53"/>
      <c r="GTQ53"/>
      <c r="GTR53"/>
      <c r="GTS53"/>
      <c r="GTT53"/>
      <c r="GTU53"/>
      <c r="GTV53"/>
      <c r="GTW53"/>
      <c r="GTX53"/>
      <c r="GTY53"/>
      <c r="GTZ53"/>
      <c r="GUA53"/>
      <c r="GUB53"/>
      <c r="GUC53"/>
      <c r="GUD53"/>
      <c r="GUE53"/>
      <c r="GUF53"/>
      <c r="GUG53"/>
      <c r="GUH53"/>
      <c r="GUI53"/>
      <c r="GUJ53"/>
      <c r="GUK53"/>
      <c r="GUL53"/>
      <c r="GUM53"/>
      <c r="GUN53"/>
      <c r="GUO53"/>
      <c r="GUP53"/>
      <c r="GUQ53"/>
      <c r="GUR53"/>
      <c r="GUS53"/>
      <c r="GUT53"/>
      <c r="GUU53"/>
      <c r="GUV53"/>
      <c r="GUW53"/>
      <c r="GUX53"/>
      <c r="GUY53"/>
      <c r="GUZ53"/>
      <c r="GVA53"/>
      <c r="GVB53"/>
      <c r="GVC53"/>
      <c r="GVD53"/>
      <c r="GVE53"/>
      <c r="GVF53"/>
      <c r="GVG53"/>
      <c r="GVH53"/>
      <c r="GVI53"/>
      <c r="GVJ53"/>
      <c r="GVK53"/>
      <c r="GVL53"/>
      <c r="GVM53"/>
      <c r="GVN53"/>
      <c r="GVO53"/>
      <c r="GVP53"/>
      <c r="GVQ53"/>
      <c r="GVR53"/>
      <c r="GVS53"/>
      <c r="GVT53"/>
      <c r="GVU53"/>
      <c r="GVV53"/>
      <c r="GVW53"/>
      <c r="GVX53"/>
      <c r="GVY53"/>
      <c r="GVZ53"/>
      <c r="GWA53"/>
      <c r="GWB53"/>
      <c r="GWC53"/>
      <c r="GWD53"/>
      <c r="GWE53"/>
      <c r="GWF53"/>
      <c r="GWG53"/>
      <c r="GWH53"/>
      <c r="GWI53"/>
      <c r="GWJ53"/>
      <c r="GWK53"/>
      <c r="GWL53"/>
      <c r="GWM53"/>
      <c r="GWN53"/>
      <c r="GWO53"/>
      <c r="GWP53"/>
      <c r="GWQ53"/>
      <c r="GWR53"/>
      <c r="GWS53"/>
      <c r="GWT53"/>
      <c r="GWU53"/>
      <c r="GWV53"/>
      <c r="GWW53"/>
      <c r="GWX53"/>
      <c r="GWY53"/>
      <c r="GWZ53"/>
      <c r="GXA53"/>
      <c r="GXB53"/>
      <c r="GXC53"/>
      <c r="GXD53"/>
      <c r="GXE53"/>
      <c r="GXF53"/>
      <c r="GXG53"/>
      <c r="GXH53"/>
      <c r="GXI53"/>
      <c r="GXJ53"/>
      <c r="GXK53"/>
      <c r="GXL53"/>
      <c r="GXM53"/>
      <c r="GXN53"/>
      <c r="GXO53"/>
      <c r="GXP53"/>
      <c r="GXQ53"/>
      <c r="GXR53"/>
      <c r="GXS53"/>
      <c r="GXT53"/>
      <c r="GXU53"/>
      <c r="GXV53"/>
      <c r="GXW53"/>
      <c r="GXX53"/>
      <c r="GXY53"/>
      <c r="GXZ53"/>
      <c r="GYA53"/>
      <c r="GYB53"/>
      <c r="GYC53"/>
      <c r="GYD53"/>
      <c r="GYE53"/>
      <c r="GYF53"/>
      <c r="GYG53"/>
      <c r="GYH53"/>
      <c r="GYI53"/>
      <c r="GYJ53"/>
      <c r="GYK53"/>
      <c r="GYL53"/>
      <c r="GYM53"/>
      <c r="GYN53"/>
      <c r="GYO53"/>
      <c r="GYP53"/>
      <c r="GYQ53"/>
      <c r="GYR53"/>
      <c r="GYS53"/>
      <c r="GYT53"/>
      <c r="GYU53"/>
      <c r="GYV53"/>
      <c r="GYW53"/>
      <c r="GYX53"/>
      <c r="GYY53"/>
      <c r="GYZ53"/>
      <c r="GZA53"/>
      <c r="GZB53"/>
      <c r="GZC53"/>
      <c r="GZD53"/>
      <c r="GZE53"/>
      <c r="GZF53"/>
      <c r="GZG53"/>
      <c r="GZH53"/>
      <c r="GZI53"/>
      <c r="GZJ53"/>
      <c r="GZK53"/>
      <c r="GZL53"/>
      <c r="GZM53"/>
      <c r="GZN53"/>
      <c r="GZO53"/>
      <c r="GZP53"/>
      <c r="GZQ53"/>
      <c r="GZR53"/>
      <c r="GZS53"/>
      <c r="GZT53"/>
      <c r="GZU53"/>
      <c r="GZV53"/>
      <c r="GZW53"/>
      <c r="GZX53"/>
      <c r="GZY53"/>
      <c r="GZZ53"/>
      <c r="HAA53"/>
      <c r="HAB53"/>
      <c r="HAC53"/>
      <c r="HAD53"/>
      <c r="HAE53"/>
      <c r="HAF53"/>
      <c r="HAG53"/>
      <c r="HAH53"/>
      <c r="HAI53"/>
      <c r="HAJ53"/>
      <c r="HAK53"/>
      <c r="HAL53"/>
      <c r="HAM53"/>
      <c r="HAN53"/>
      <c r="HAO53"/>
      <c r="HAP53"/>
      <c r="HAQ53"/>
      <c r="HAR53"/>
      <c r="HAS53"/>
      <c r="HAT53"/>
      <c r="HAU53"/>
      <c r="HAV53"/>
      <c r="HAW53"/>
      <c r="HAX53"/>
      <c r="HAY53"/>
      <c r="HAZ53"/>
      <c r="HBA53"/>
      <c r="HBB53"/>
      <c r="HBC53"/>
      <c r="HBD53"/>
      <c r="HBE53"/>
      <c r="HBF53"/>
      <c r="HBG53"/>
      <c r="HBH53"/>
      <c r="HBI53"/>
      <c r="HBJ53"/>
      <c r="HBK53"/>
      <c r="HBL53"/>
      <c r="HBM53"/>
      <c r="HBN53"/>
      <c r="HBO53"/>
      <c r="HBP53"/>
      <c r="HBQ53"/>
      <c r="HBR53"/>
      <c r="HBS53"/>
      <c r="HBT53"/>
      <c r="HBU53"/>
      <c r="HBV53"/>
      <c r="HBW53"/>
      <c r="HBX53"/>
      <c r="HBY53"/>
      <c r="HBZ53"/>
      <c r="HCA53"/>
      <c r="HCB53"/>
      <c r="HCC53"/>
      <c r="HCD53"/>
      <c r="HCE53"/>
      <c r="HCF53"/>
      <c r="HCG53"/>
      <c r="HCH53"/>
      <c r="HCI53"/>
      <c r="HCJ53"/>
      <c r="HCK53"/>
      <c r="HCL53"/>
      <c r="HCM53"/>
      <c r="HCN53"/>
      <c r="HCO53"/>
      <c r="HCP53"/>
      <c r="HCQ53"/>
      <c r="HCR53"/>
      <c r="HCS53"/>
      <c r="HCT53"/>
      <c r="HCU53"/>
      <c r="HCV53"/>
      <c r="HCW53"/>
      <c r="HCX53"/>
      <c r="HCY53"/>
      <c r="HCZ53"/>
      <c r="HDA53"/>
      <c r="HDB53"/>
      <c r="HDC53"/>
      <c r="HDD53"/>
      <c r="HDE53"/>
      <c r="HDF53"/>
      <c r="HDG53"/>
      <c r="HDH53"/>
      <c r="HDI53"/>
      <c r="HDJ53"/>
      <c r="HDK53"/>
      <c r="HDL53"/>
      <c r="HDM53"/>
      <c r="HDN53"/>
      <c r="HDO53"/>
      <c r="HDP53"/>
      <c r="HDQ53"/>
      <c r="HDR53"/>
      <c r="HDS53"/>
      <c r="HDT53"/>
      <c r="HDU53"/>
      <c r="HDV53"/>
      <c r="HDW53"/>
      <c r="HDX53"/>
      <c r="HDY53"/>
      <c r="HDZ53"/>
      <c r="HEA53"/>
      <c r="HEB53"/>
      <c r="HEC53"/>
      <c r="HED53"/>
      <c r="HEE53"/>
      <c r="HEF53"/>
      <c r="HEG53"/>
      <c r="HEH53"/>
      <c r="HEI53"/>
      <c r="HEJ53"/>
      <c r="HEK53"/>
      <c r="HEL53"/>
      <c r="HEM53"/>
      <c r="HEN53"/>
      <c r="HEO53"/>
      <c r="HEP53"/>
      <c r="HEQ53"/>
      <c r="HER53"/>
      <c r="HES53"/>
      <c r="HET53"/>
      <c r="HEU53"/>
      <c r="HEV53"/>
      <c r="HEW53"/>
      <c r="HEX53"/>
      <c r="HEY53"/>
      <c r="HEZ53"/>
      <c r="HFA53"/>
      <c r="HFB53"/>
      <c r="HFC53"/>
      <c r="HFD53"/>
      <c r="HFE53"/>
      <c r="HFF53"/>
      <c r="HFG53"/>
      <c r="HFH53"/>
      <c r="HFI53"/>
      <c r="HFJ53"/>
      <c r="HFK53"/>
      <c r="HFL53"/>
      <c r="HFM53"/>
      <c r="HFN53"/>
      <c r="HFO53"/>
      <c r="HFP53"/>
      <c r="HFQ53"/>
      <c r="HFR53"/>
      <c r="HFS53"/>
      <c r="HFT53"/>
      <c r="HFU53"/>
      <c r="HFV53"/>
      <c r="HFW53"/>
      <c r="HFX53"/>
      <c r="HFY53"/>
      <c r="HFZ53"/>
      <c r="HGA53"/>
      <c r="HGB53"/>
      <c r="HGC53"/>
      <c r="HGD53"/>
      <c r="HGE53"/>
      <c r="HGF53"/>
      <c r="HGG53"/>
      <c r="HGH53"/>
      <c r="HGI53"/>
      <c r="HGJ53"/>
      <c r="HGK53"/>
      <c r="HGL53"/>
      <c r="HGM53"/>
      <c r="HGN53"/>
      <c r="HGO53"/>
      <c r="HGP53"/>
      <c r="HGQ53"/>
      <c r="HGR53"/>
      <c r="HGS53"/>
      <c r="HGT53"/>
      <c r="HGU53"/>
      <c r="HGV53"/>
      <c r="HGW53"/>
      <c r="HGX53"/>
      <c r="HGY53"/>
      <c r="HGZ53"/>
      <c r="HHA53"/>
      <c r="HHB53"/>
      <c r="HHC53"/>
      <c r="HHD53"/>
      <c r="HHE53"/>
      <c r="HHF53"/>
      <c r="HHG53"/>
      <c r="HHH53"/>
      <c r="HHI53"/>
      <c r="HHJ53"/>
      <c r="HHK53"/>
      <c r="HHL53"/>
      <c r="HHM53"/>
      <c r="HHN53"/>
      <c r="HHO53"/>
      <c r="HHP53"/>
      <c r="HHQ53"/>
      <c r="HHR53"/>
      <c r="HHS53"/>
      <c r="HHT53"/>
      <c r="HHU53"/>
      <c r="HHV53"/>
      <c r="HHW53"/>
      <c r="HHX53"/>
      <c r="HHY53"/>
      <c r="HHZ53"/>
      <c r="HIA53"/>
      <c r="HIB53"/>
      <c r="HIC53"/>
      <c r="HID53"/>
      <c r="HIE53"/>
      <c r="HIF53"/>
      <c r="HIG53"/>
      <c r="HIH53"/>
      <c r="HII53"/>
      <c r="HIJ53"/>
      <c r="HIK53"/>
      <c r="HIL53"/>
      <c r="HIM53"/>
      <c r="HIN53"/>
      <c r="HIO53"/>
      <c r="HIP53"/>
      <c r="HIQ53"/>
      <c r="HIR53"/>
      <c r="HIS53"/>
      <c r="HIT53"/>
      <c r="HIU53"/>
      <c r="HIV53"/>
      <c r="HIW53"/>
      <c r="HIX53"/>
      <c r="HIY53"/>
      <c r="HIZ53"/>
      <c r="HJA53"/>
      <c r="HJB53"/>
      <c r="HJC53"/>
      <c r="HJD53"/>
      <c r="HJE53"/>
      <c r="HJF53"/>
      <c r="HJG53"/>
      <c r="HJH53"/>
      <c r="HJI53"/>
      <c r="HJJ53"/>
      <c r="HJK53"/>
      <c r="HJL53"/>
      <c r="HJM53"/>
      <c r="HJN53"/>
      <c r="HJO53"/>
      <c r="HJP53"/>
      <c r="HJQ53"/>
      <c r="HJR53"/>
      <c r="HJS53"/>
      <c r="HJT53"/>
      <c r="HJU53"/>
      <c r="HJV53"/>
      <c r="HJW53"/>
      <c r="HJX53"/>
      <c r="HJY53"/>
      <c r="HJZ53"/>
      <c r="HKA53"/>
      <c r="HKB53"/>
      <c r="HKC53"/>
      <c r="HKD53"/>
      <c r="HKE53"/>
      <c r="HKF53"/>
      <c r="HKG53"/>
      <c r="HKH53"/>
      <c r="HKI53"/>
      <c r="HKJ53"/>
      <c r="HKK53"/>
      <c r="HKL53"/>
      <c r="HKM53"/>
      <c r="HKN53"/>
      <c r="HKO53"/>
      <c r="HKP53"/>
      <c r="HKQ53"/>
      <c r="HKR53"/>
      <c r="HKS53"/>
      <c r="HKT53"/>
      <c r="HKU53"/>
      <c r="HKV53"/>
      <c r="HKW53"/>
      <c r="HKX53"/>
      <c r="HKY53"/>
      <c r="HKZ53"/>
      <c r="HLA53"/>
      <c r="HLB53"/>
      <c r="HLC53"/>
      <c r="HLD53"/>
      <c r="HLE53"/>
      <c r="HLF53"/>
      <c r="HLG53"/>
      <c r="HLH53"/>
      <c r="HLI53"/>
      <c r="HLJ53"/>
      <c r="HLK53"/>
      <c r="HLL53"/>
      <c r="HLM53"/>
      <c r="HLN53"/>
      <c r="HLO53"/>
      <c r="HLP53"/>
      <c r="HLQ53"/>
      <c r="HLR53"/>
      <c r="HLS53"/>
      <c r="HLT53"/>
      <c r="HLU53"/>
      <c r="HLV53"/>
      <c r="HLW53"/>
      <c r="HLX53"/>
      <c r="HLY53"/>
      <c r="HLZ53"/>
      <c r="HMA53"/>
      <c r="HMB53"/>
      <c r="HMC53"/>
      <c r="HMD53"/>
      <c r="HME53"/>
      <c r="HMF53"/>
      <c r="HMG53"/>
      <c r="HMH53"/>
      <c r="HMI53"/>
      <c r="HMJ53"/>
      <c r="HMK53"/>
      <c r="HML53"/>
      <c r="HMM53"/>
      <c r="HMN53"/>
      <c r="HMO53"/>
      <c r="HMP53"/>
      <c r="HMQ53"/>
      <c r="HMR53"/>
      <c r="HMS53"/>
      <c r="HMT53"/>
      <c r="HMU53"/>
      <c r="HMV53"/>
      <c r="HMW53"/>
      <c r="HMX53"/>
      <c r="HMY53"/>
      <c r="HMZ53"/>
      <c r="HNA53"/>
      <c r="HNB53"/>
      <c r="HNC53"/>
      <c r="HND53"/>
      <c r="HNE53"/>
      <c r="HNF53"/>
      <c r="HNG53"/>
      <c r="HNH53"/>
      <c r="HNI53"/>
      <c r="HNJ53"/>
      <c r="HNK53"/>
      <c r="HNL53"/>
      <c r="HNM53"/>
      <c r="HNN53"/>
      <c r="HNO53"/>
      <c r="HNP53"/>
      <c r="HNQ53"/>
      <c r="HNR53"/>
      <c r="HNS53"/>
      <c r="HNT53"/>
      <c r="HNU53"/>
      <c r="HNV53"/>
      <c r="HNW53"/>
      <c r="HNX53"/>
      <c r="HNY53"/>
      <c r="HNZ53"/>
      <c r="HOA53"/>
      <c r="HOB53"/>
      <c r="HOC53"/>
      <c r="HOD53"/>
      <c r="HOE53"/>
      <c r="HOF53"/>
      <c r="HOG53"/>
      <c r="HOH53"/>
      <c r="HOI53"/>
      <c r="HOJ53"/>
      <c r="HOK53"/>
      <c r="HOL53"/>
      <c r="HOM53"/>
      <c r="HON53"/>
      <c r="HOO53"/>
      <c r="HOP53"/>
      <c r="HOQ53"/>
      <c r="HOR53"/>
      <c r="HOS53"/>
      <c r="HOT53"/>
      <c r="HOU53"/>
      <c r="HOV53"/>
      <c r="HOW53"/>
      <c r="HOX53"/>
      <c r="HOY53"/>
      <c r="HOZ53"/>
      <c r="HPA53"/>
      <c r="HPB53"/>
      <c r="HPC53"/>
      <c r="HPD53"/>
      <c r="HPE53"/>
      <c r="HPF53"/>
      <c r="HPG53"/>
      <c r="HPH53"/>
      <c r="HPI53"/>
      <c r="HPJ53"/>
      <c r="HPK53"/>
      <c r="HPL53"/>
      <c r="HPM53"/>
      <c r="HPN53"/>
      <c r="HPO53"/>
      <c r="HPP53"/>
      <c r="HPQ53"/>
      <c r="HPR53"/>
      <c r="HPS53"/>
      <c r="HPT53"/>
      <c r="HPU53"/>
      <c r="HPV53"/>
      <c r="HPW53"/>
      <c r="HPX53"/>
      <c r="HPY53"/>
      <c r="HPZ53"/>
      <c r="HQA53"/>
      <c r="HQB53"/>
      <c r="HQC53"/>
      <c r="HQD53"/>
      <c r="HQE53"/>
      <c r="HQF53"/>
      <c r="HQG53"/>
      <c r="HQH53"/>
      <c r="HQI53"/>
      <c r="HQJ53"/>
      <c r="HQK53"/>
      <c r="HQL53"/>
      <c r="HQM53"/>
      <c r="HQN53"/>
      <c r="HQO53"/>
      <c r="HQP53"/>
      <c r="HQQ53"/>
      <c r="HQR53"/>
      <c r="HQS53"/>
      <c r="HQT53"/>
      <c r="HQU53"/>
      <c r="HQV53"/>
      <c r="HQW53"/>
      <c r="HQX53"/>
      <c r="HQY53"/>
      <c r="HQZ53"/>
      <c r="HRA53"/>
      <c r="HRB53"/>
      <c r="HRC53"/>
      <c r="HRD53"/>
      <c r="HRE53"/>
      <c r="HRF53"/>
      <c r="HRG53"/>
      <c r="HRH53"/>
      <c r="HRI53"/>
      <c r="HRJ53"/>
      <c r="HRK53"/>
      <c r="HRL53"/>
      <c r="HRM53"/>
      <c r="HRN53"/>
      <c r="HRO53"/>
      <c r="HRP53"/>
      <c r="HRQ53"/>
      <c r="HRR53"/>
      <c r="HRS53"/>
      <c r="HRT53"/>
      <c r="HRU53"/>
      <c r="HRV53"/>
      <c r="HRW53"/>
      <c r="HRX53"/>
      <c r="HRY53"/>
      <c r="HRZ53"/>
      <c r="HSA53"/>
      <c r="HSB53"/>
      <c r="HSC53"/>
      <c r="HSD53"/>
      <c r="HSE53"/>
      <c r="HSF53"/>
      <c r="HSG53"/>
      <c r="HSH53"/>
      <c r="HSI53"/>
      <c r="HSJ53"/>
      <c r="HSK53"/>
      <c r="HSL53"/>
      <c r="HSM53"/>
      <c r="HSN53"/>
      <c r="HSO53"/>
      <c r="HSP53"/>
      <c r="HSQ53"/>
      <c r="HSR53"/>
      <c r="HSS53"/>
      <c r="HST53"/>
      <c r="HSU53"/>
      <c r="HSV53"/>
      <c r="HSW53"/>
      <c r="HSX53"/>
      <c r="HSY53"/>
      <c r="HSZ53"/>
      <c r="HTA53"/>
      <c r="HTB53"/>
      <c r="HTC53"/>
      <c r="HTD53"/>
      <c r="HTE53"/>
      <c r="HTF53"/>
      <c r="HTG53"/>
      <c r="HTH53"/>
      <c r="HTI53"/>
      <c r="HTJ53"/>
      <c r="HTK53"/>
      <c r="HTL53"/>
      <c r="HTM53"/>
      <c r="HTN53"/>
      <c r="HTO53"/>
      <c r="HTP53"/>
      <c r="HTQ53"/>
      <c r="HTR53"/>
      <c r="HTS53"/>
      <c r="HTT53"/>
      <c r="HTU53"/>
      <c r="HTV53"/>
      <c r="HTW53"/>
      <c r="HTX53"/>
      <c r="HTY53"/>
      <c r="HTZ53"/>
      <c r="HUA53"/>
      <c r="HUB53"/>
      <c r="HUC53"/>
      <c r="HUD53"/>
      <c r="HUE53"/>
      <c r="HUF53"/>
      <c r="HUG53"/>
      <c r="HUH53"/>
      <c r="HUI53"/>
      <c r="HUJ53"/>
      <c r="HUK53"/>
      <c r="HUL53"/>
      <c r="HUM53"/>
      <c r="HUN53"/>
      <c r="HUO53"/>
      <c r="HUP53"/>
      <c r="HUQ53"/>
      <c r="HUR53"/>
      <c r="HUS53"/>
      <c r="HUT53"/>
      <c r="HUU53"/>
      <c r="HUV53"/>
      <c r="HUW53"/>
      <c r="HUX53"/>
      <c r="HUY53"/>
      <c r="HUZ53"/>
      <c r="HVA53"/>
      <c r="HVB53"/>
      <c r="HVC53"/>
      <c r="HVD53"/>
      <c r="HVE53"/>
      <c r="HVF53"/>
      <c r="HVG53"/>
      <c r="HVH53"/>
      <c r="HVI53"/>
      <c r="HVJ53"/>
      <c r="HVK53"/>
      <c r="HVL53"/>
      <c r="HVM53"/>
      <c r="HVN53"/>
      <c r="HVO53"/>
      <c r="HVP53"/>
      <c r="HVQ53"/>
      <c r="HVR53"/>
      <c r="HVS53"/>
      <c r="HVT53"/>
      <c r="HVU53"/>
      <c r="HVV53"/>
      <c r="HVW53"/>
      <c r="HVX53"/>
      <c r="HVY53"/>
      <c r="HVZ53"/>
      <c r="HWA53"/>
      <c r="HWB53"/>
      <c r="HWC53"/>
      <c r="HWD53"/>
      <c r="HWE53"/>
      <c r="HWF53"/>
      <c r="HWG53"/>
      <c r="HWH53"/>
      <c r="HWI53"/>
      <c r="HWJ53"/>
      <c r="HWK53"/>
      <c r="HWL53"/>
      <c r="HWM53"/>
      <c r="HWN53"/>
      <c r="HWO53"/>
      <c r="HWP53"/>
      <c r="HWQ53"/>
      <c r="HWR53"/>
      <c r="HWS53"/>
      <c r="HWT53"/>
      <c r="HWU53"/>
      <c r="HWV53"/>
      <c r="HWW53"/>
      <c r="HWX53"/>
      <c r="HWY53"/>
      <c r="HWZ53"/>
      <c r="HXA53"/>
      <c r="HXB53"/>
      <c r="HXC53"/>
      <c r="HXD53"/>
      <c r="HXE53"/>
      <c r="HXF53"/>
      <c r="HXG53"/>
      <c r="HXH53"/>
      <c r="HXI53"/>
      <c r="HXJ53"/>
      <c r="HXK53"/>
      <c r="HXL53"/>
      <c r="HXM53"/>
      <c r="HXN53"/>
      <c r="HXO53"/>
      <c r="HXP53"/>
      <c r="HXQ53"/>
      <c r="HXR53"/>
      <c r="HXS53"/>
      <c r="HXT53"/>
      <c r="HXU53"/>
      <c r="HXV53"/>
      <c r="HXW53"/>
      <c r="HXX53"/>
      <c r="HXY53"/>
      <c r="HXZ53"/>
      <c r="HYA53"/>
      <c r="HYB53"/>
      <c r="HYC53"/>
      <c r="HYD53"/>
      <c r="HYE53"/>
      <c r="HYF53"/>
      <c r="HYG53"/>
      <c r="HYH53"/>
      <c r="HYI53"/>
      <c r="HYJ53"/>
      <c r="HYK53"/>
      <c r="HYL53"/>
      <c r="HYM53"/>
      <c r="HYN53"/>
      <c r="HYO53"/>
      <c r="HYP53"/>
      <c r="HYQ53"/>
      <c r="HYR53"/>
      <c r="HYS53"/>
      <c r="HYT53"/>
      <c r="HYU53"/>
      <c r="HYV53"/>
      <c r="HYW53"/>
      <c r="HYX53"/>
      <c r="HYY53"/>
      <c r="HYZ53"/>
      <c r="HZA53"/>
      <c r="HZB53"/>
      <c r="HZC53"/>
      <c r="HZD53"/>
      <c r="HZE53"/>
      <c r="HZF53"/>
      <c r="HZG53"/>
      <c r="HZH53"/>
      <c r="HZI53"/>
      <c r="HZJ53"/>
      <c r="HZK53"/>
      <c r="HZL53"/>
      <c r="HZM53"/>
      <c r="HZN53"/>
      <c r="HZO53"/>
      <c r="HZP53"/>
      <c r="HZQ53"/>
      <c r="HZR53"/>
      <c r="HZS53"/>
      <c r="HZT53"/>
      <c r="HZU53"/>
      <c r="HZV53"/>
      <c r="HZW53"/>
      <c r="HZX53"/>
      <c r="HZY53"/>
      <c r="HZZ53"/>
      <c r="IAA53"/>
      <c r="IAB53"/>
      <c r="IAC53"/>
      <c r="IAD53"/>
      <c r="IAE53"/>
      <c r="IAF53"/>
      <c r="IAG53"/>
      <c r="IAH53"/>
      <c r="IAI53"/>
      <c r="IAJ53"/>
      <c r="IAK53"/>
      <c r="IAL53"/>
      <c r="IAM53"/>
      <c r="IAN53"/>
      <c r="IAO53"/>
      <c r="IAP53"/>
      <c r="IAQ53"/>
      <c r="IAR53"/>
      <c r="IAS53"/>
      <c r="IAT53"/>
      <c r="IAU53"/>
      <c r="IAV53"/>
      <c r="IAW53"/>
      <c r="IAX53"/>
      <c r="IAY53"/>
      <c r="IAZ53"/>
      <c r="IBA53"/>
      <c r="IBB53"/>
      <c r="IBC53"/>
      <c r="IBD53"/>
      <c r="IBE53"/>
      <c r="IBF53"/>
      <c r="IBG53"/>
      <c r="IBH53"/>
      <c r="IBI53"/>
      <c r="IBJ53"/>
      <c r="IBK53"/>
      <c r="IBL53"/>
      <c r="IBM53"/>
      <c r="IBN53"/>
      <c r="IBO53"/>
      <c r="IBP53"/>
      <c r="IBQ53"/>
      <c r="IBR53"/>
      <c r="IBS53"/>
      <c r="IBT53"/>
      <c r="IBU53"/>
      <c r="IBV53"/>
      <c r="IBW53"/>
      <c r="IBX53"/>
      <c r="IBY53"/>
      <c r="IBZ53"/>
      <c r="ICA53"/>
      <c r="ICB53"/>
      <c r="ICC53"/>
      <c r="ICD53"/>
      <c r="ICE53"/>
      <c r="ICF53"/>
      <c r="ICG53"/>
      <c r="ICH53"/>
      <c r="ICI53"/>
      <c r="ICJ53"/>
      <c r="ICK53"/>
      <c r="ICL53"/>
      <c r="ICM53"/>
      <c r="ICN53"/>
      <c r="ICO53"/>
      <c r="ICP53"/>
      <c r="ICQ53"/>
      <c r="ICR53"/>
      <c r="ICS53"/>
      <c r="ICT53"/>
      <c r="ICU53"/>
      <c r="ICV53"/>
      <c r="ICW53"/>
      <c r="ICX53"/>
      <c r="ICY53"/>
      <c r="ICZ53"/>
      <c r="IDA53"/>
      <c r="IDB53"/>
      <c r="IDC53"/>
      <c r="IDD53"/>
      <c r="IDE53"/>
      <c r="IDF53"/>
      <c r="IDG53"/>
      <c r="IDH53"/>
      <c r="IDI53"/>
      <c r="IDJ53"/>
      <c r="IDK53"/>
      <c r="IDL53"/>
      <c r="IDM53"/>
      <c r="IDN53"/>
      <c r="IDO53"/>
      <c r="IDP53"/>
      <c r="IDQ53"/>
      <c r="IDR53"/>
      <c r="IDS53"/>
      <c r="IDT53"/>
      <c r="IDU53"/>
      <c r="IDV53"/>
      <c r="IDW53"/>
      <c r="IDX53"/>
      <c r="IDY53"/>
      <c r="IDZ53"/>
      <c r="IEA53"/>
      <c r="IEB53"/>
      <c r="IEC53"/>
      <c r="IED53"/>
      <c r="IEE53"/>
      <c r="IEF53"/>
      <c r="IEG53"/>
      <c r="IEH53"/>
      <c r="IEI53"/>
      <c r="IEJ53"/>
      <c r="IEK53"/>
      <c r="IEL53"/>
      <c r="IEM53"/>
      <c r="IEN53"/>
      <c r="IEO53"/>
      <c r="IEP53"/>
      <c r="IEQ53"/>
      <c r="IER53"/>
      <c r="IES53"/>
      <c r="IET53"/>
      <c r="IEU53"/>
      <c r="IEV53"/>
      <c r="IEW53"/>
      <c r="IEX53"/>
      <c r="IEY53"/>
      <c r="IEZ53"/>
      <c r="IFA53"/>
      <c r="IFB53"/>
      <c r="IFC53"/>
      <c r="IFD53"/>
      <c r="IFE53"/>
      <c r="IFF53"/>
      <c r="IFG53"/>
      <c r="IFH53"/>
      <c r="IFI53"/>
      <c r="IFJ53"/>
      <c r="IFK53"/>
      <c r="IFL53"/>
      <c r="IFM53"/>
      <c r="IFN53"/>
      <c r="IFO53"/>
      <c r="IFP53"/>
      <c r="IFQ53"/>
      <c r="IFR53"/>
      <c r="IFS53"/>
      <c r="IFT53"/>
      <c r="IFU53"/>
      <c r="IFV53"/>
      <c r="IFW53"/>
      <c r="IFX53"/>
      <c r="IFY53"/>
      <c r="IFZ53"/>
      <c r="IGA53"/>
      <c r="IGB53"/>
      <c r="IGC53"/>
      <c r="IGD53"/>
      <c r="IGE53"/>
      <c r="IGF53"/>
      <c r="IGG53"/>
      <c r="IGH53"/>
      <c r="IGI53"/>
      <c r="IGJ53"/>
      <c r="IGK53"/>
      <c r="IGL53"/>
      <c r="IGM53"/>
      <c r="IGN53"/>
      <c r="IGO53"/>
      <c r="IGP53"/>
      <c r="IGQ53"/>
      <c r="IGR53"/>
      <c r="IGS53"/>
      <c r="IGT53"/>
      <c r="IGU53"/>
      <c r="IGV53"/>
      <c r="IGW53"/>
      <c r="IGX53"/>
      <c r="IGY53"/>
      <c r="IGZ53"/>
      <c r="IHA53"/>
      <c r="IHB53"/>
      <c r="IHC53"/>
      <c r="IHD53"/>
      <c r="IHE53"/>
      <c r="IHF53"/>
      <c r="IHG53"/>
      <c r="IHH53"/>
      <c r="IHI53"/>
      <c r="IHJ53"/>
      <c r="IHK53"/>
      <c r="IHL53"/>
      <c r="IHM53"/>
      <c r="IHN53"/>
      <c r="IHO53"/>
      <c r="IHP53"/>
      <c r="IHQ53"/>
      <c r="IHR53"/>
      <c r="IHS53"/>
      <c r="IHT53"/>
      <c r="IHU53"/>
      <c r="IHV53"/>
      <c r="IHW53"/>
      <c r="IHX53"/>
      <c r="IHY53"/>
      <c r="IHZ53"/>
      <c r="IIA53"/>
      <c r="IIB53"/>
      <c r="IIC53"/>
      <c r="IID53"/>
      <c r="IIE53"/>
      <c r="IIF53"/>
      <c r="IIG53"/>
      <c r="IIH53"/>
      <c r="III53"/>
      <c r="IIJ53"/>
      <c r="IIK53"/>
      <c r="IIL53"/>
      <c r="IIM53"/>
      <c r="IIN53"/>
      <c r="IIO53"/>
      <c r="IIP53"/>
      <c r="IIQ53"/>
      <c r="IIR53"/>
      <c r="IIS53"/>
      <c r="IIT53"/>
      <c r="IIU53"/>
      <c r="IIV53"/>
      <c r="IIW53"/>
      <c r="IIX53"/>
      <c r="IIY53"/>
      <c r="IIZ53"/>
      <c r="IJA53"/>
      <c r="IJB53"/>
      <c r="IJC53"/>
      <c r="IJD53"/>
      <c r="IJE53"/>
      <c r="IJF53"/>
      <c r="IJG53"/>
      <c r="IJH53"/>
      <c r="IJI53"/>
      <c r="IJJ53"/>
      <c r="IJK53"/>
      <c r="IJL53"/>
      <c r="IJM53"/>
      <c r="IJN53"/>
      <c r="IJO53"/>
      <c r="IJP53"/>
      <c r="IJQ53"/>
      <c r="IJR53"/>
      <c r="IJS53"/>
      <c r="IJT53"/>
      <c r="IJU53"/>
      <c r="IJV53"/>
      <c r="IJW53"/>
      <c r="IJX53"/>
      <c r="IJY53"/>
      <c r="IJZ53"/>
      <c r="IKA53"/>
      <c r="IKB53"/>
      <c r="IKC53"/>
      <c r="IKD53"/>
      <c r="IKE53"/>
      <c r="IKF53"/>
      <c r="IKG53"/>
      <c r="IKH53"/>
      <c r="IKI53"/>
      <c r="IKJ53"/>
      <c r="IKK53"/>
      <c r="IKL53"/>
      <c r="IKM53"/>
      <c r="IKN53"/>
      <c r="IKO53"/>
      <c r="IKP53"/>
      <c r="IKQ53"/>
      <c r="IKR53"/>
      <c r="IKS53"/>
      <c r="IKT53"/>
      <c r="IKU53"/>
      <c r="IKV53"/>
      <c r="IKW53"/>
      <c r="IKX53"/>
      <c r="IKY53"/>
      <c r="IKZ53"/>
      <c r="ILA53"/>
      <c r="ILB53"/>
      <c r="ILC53"/>
      <c r="ILD53"/>
      <c r="ILE53"/>
      <c r="ILF53"/>
      <c r="ILG53"/>
      <c r="ILH53"/>
      <c r="ILI53"/>
      <c r="ILJ53"/>
      <c r="ILK53"/>
      <c r="ILL53"/>
      <c r="ILM53"/>
      <c r="ILN53"/>
      <c r="ILO53"/>
      <c r="ILP53"/>
      <c r="ILQ53"/>
      <c r="ILR53"/>
      <c r="ILS53"/>
      <c r="ILT53"/>
      <c r="ILU53"/>
      <c r="ILV53"/>
      <c r="ILW53"/>
      <c r="ILX53"/>
      <c r="ILY53"/>
      <c r="ILZ53"/>
      <c r="IMA53"/>
      <c r="IMB53"/>
      <c r="IMC53"/>
      <c r="IMD53"/>
      <c r="IME53"/>
      <c r="IMF53"/>
      <c r="IMG53"/>
      <c r="IMH53"/>
      <c r="IMI53"/>
      <c r="IMJ53"/>
      <c r="IMK53"/>
      <c r="IML53"/>
      <c r="IMM53"/>
      <c r="IMN53"/>
      <c r="IMO53"/>
      <c r="IMP53"/>
      <c r="IMQ53"/>
      <c r="IMR53"/>
      <c r="IMS53"/>
      <c r="IMT53"/>
      <c r="IMU53"/>
      <c r="IMV53"/>
      <c r="IMW53"/>
      <c r="IMX53"/>
      <c r="IMY53"/>
      <c r="IMZ53"/>
      <c r="INA53"/>
      <c r="INB53"/>
      <c r="INC53"/>
      <c r="IND53"/>
      <c r="INE53"/>
      <c r="INF53"/>
      <c r="ING53"/>
      <c r="INH53"/>
      <c r="INI53"/>
      <c r="INJ53"/>
      <c r="INK53"/>
      <c r="INL53"/>
      <c r="INM53"/>
      <c r="INN53"/>
      <c r="INO53"/>
      <c r="INP53"/>
      <c r="INQ53"/>
      <c r="INR53"/>
      <c r="INS53"/>
      <c r="INT53"/>
      <c r="INU53"/>
      <c r="INV53"/>
      <c r="INW53"/>
      <c r="INX53"/>
      <c r="INY53"/>
      <c r="INZ53"/>
      <c r="IOA53"/>
      <c r="IOB53"/>
      <c r="IOC53"/>
      <c r="IOD53"/>
      <c r="IOE53"/>
      <c r="IOF53"/>
      <c r="IOG53"/>
      <c r="IOH53"/>
      <c r="IOI53"/>
      <c r="IOJ53"/>
      <c r="IOK53"/>
      <c r="IOL53"/>
      <c r="IOM53"/>
      <c r="ION53"/>
      <c r="IOO53"/>
      <c r="IOP53"/>
      <c r="IOQ53"/>
      <c r="IOR53"/>
      <c r="IOS53"/>
      <c r="IOT53"/>
      <c r="IOU53"/>
      <c r="IOV53"/>
      <c r="IOW53"/>
      <c r="IOX53"/>
      <c r="IOY53"/>
      <c r="IOZ53"/>
      <c r="IPA53"/>
      <c r="IPB53"/>
      <c r="IPC53"/>
      <c r="IPD53"/>
      <c r="IPE53"/>
      <c r="IPF53"/>
      <c r="IPG53"/>
      <c r="IPH53"/>
      <c r="IPI53"/>
      <c r="IPJ53"/>
      <c r="IPK53"/>
      <c r="IPL53"/>
      <c r="IPM53"/>
      <c r="IPN53"/>
      <c r="IPO53"/>
      <c r="IPP53"/>
      <c r="IPQ53"/>
      <c r="IPR53"/>
      <c r="IPS53"/>
      <c r="IPT53"/>
      <c r="IPU53"/>
      <c r="IPV53"/>
      <c r="IPW53"/>
      <c r="IPX53"/>
      <c r="IPY53"/>
      <c r="IPZ53"/>
      <c r="IQA53"/>
      <c r="IQB53"/>
      <c r="IQC53"/>
      <c r="IQD53"/>
      <c r="IQE53"/>
      <c r="IQF53"/>
      <c r="IQG53"/>
      <c r="IQH53"/>
      <c r="IQI53"/>
      <c r="IQJ53"/>
      <c r="IQK53"/>
      <c r="IQL53"/>
      <c r="IQM53"/>
      <c r="IQN53"/>
      <c r="IQO53"/>
      <c r="IQP53"/>
      <c r="IQQ53"/>
      <c r="IQR53"/>
      <c r="IQS53"/>
      <c r="IQT53"/>
      <c r="IQU53"/>
      <c r="IQV53"/>
      <c r="IQW53"/>
      <c r="IQX53"/>
      <c r="IQY53"/>
      <c r="IQZ53"/>
      <c r="IRA53"/>
      <c r="IRB53"/>
      <c r="IRC53"/>
      <c r="IRD53"/>
      <c r="IRE53"/>
      <c r="IRF53"/>
      <c r="IRG53"/>
      <c r="IRH53"/>
      <c r="IRI53"/>
      <c r="IRJ53"/>
      <c r="IRK53"/>
      <c r="IRL53"/>
      <c r="IRM53"/>
      <c r="IRN53"/>
      <c r="IRO53"/>
      <c r="IRP53"/>
      <c r="IRQ53"/>
      <c r="IRR53"/>
      <c r="IRS53"/>
      <c r="IRT53"/>
      <c r="IRU53"/>
      <c r="IRV53"/>
      <c r="IRW53"/>
      <c r="IRX53"/>
      <c r="IRY53"/>
      <c r="IRZ53"/>
      <c r="ISA53"/>
      <c r="ISB53"/>
      <c r="ISC53"/>
      <c r="ISD53"/>
      <c r="ISE53"/>
      <c r="ISF53"/>
      <c r="ISG53"/>
      <c r="ISH53"/>
      <c r="ISI53"/>
      <c r="ISJ53"/>
      <c r="ISK53"/>
      <c r="ISL53"/>
      <c r="ISM53"/>
      <c r="ISN53"/>
      <c r="ISO53"/>
      <c r="ISP53"/>
      <c r="ISQ53"/>
      <c r="ISR53"/>
      <c r="ISS53"/>
      <c r="IST53"/>
      <c r="ISU53"/>
      <c r="ISV53"/>
      <c r="ISW53"/>
      <c r="ISX53"/>
      <c r="ISY53"/>
      <c r="ISZ53"/>
      <c r="ITA53"/>
      <c r="ITB53"/>
      <c r="ITC53"/>
      <c r="ITD53"/>
      <c r="ITE53"/>
      <c r="ITF53"/>
      <c r="ITG53"/>
      <c r="ITH53"/>
      <c r="ITI53"/>
      <c r="ITJ53"/>
      <c r="ITK53"/>
      <c r="ITL53"/>
      <c r="ITM53"/>
      <c r="ITN53"/>
      <c r="ITO53"/>
      <c r="ITP53"/>
      <c r="ITQ53"/>
      <c r="ITR53"/>
      <c r="ITS53"/>
      <c r="ITT53"/>
      <c r="ITU53"/>
      <c r="ITV53"/>
      <c r="ITW53"/>
      <c r="ITX53"/>
      <c r="ITY53"/>
      <c r="ITZ53"/>
      <c r="IUA53"/>
      <c r="IUB53"/>
      <c r="IUC53"/>
      <c r="IUD53"/>
      <c r="IUE53"/>
      <c r="IUF53"/>
      <c r="IUG53"/>
      <c r="IUH53"/>
      <c r="IUI53"/>
      <c r="IUJ53"/>
      <c r="IUK53"/>
      <c r="IUL53"/>
      <c r="IUM53"/>
      <c r="IUN53"/>
      <c r="IUO53"/>
      <c r="IUP53"/>
      <c r="IUQ53"/>
      <c r="IUR53"/>
      <c r="IUS53"/>
      <c r="IUT53"/>
      <c r="IUU53"/>
      <c r="IUV53"/>
      <c r="IUW53"/>
      <c r="IUX53"/>
      <c r="IUY53"/>
      <c r="IUZ53"/>
      <c r="IVA53"/>
      <c r="IVB53"/>
      <c r="IVC53"/>
      <c r="IVD53"/>
      <c r="IVE53"/>
      <c r="IVF53"/>
      <c r="IVG53"/>
      <c r="IVH53"/>
      <c r="IVI53"/>
      <c r="IVJ53"/>
      <c r="IVK53"/>
      <c r="IVL53"/>
      <c r="IVM53"/>
      <c r="IVN53"/>
      <c r="IVO53"/>
      <c r="IVP53"/>
      <c r="IVQ53"/>
      <c r="IVR53"/>
      <c r="IVS53"/>
      <c r="IVT53"/>
      <c r="IVU53"/>
      <c r="IVV53"/>
      <c r="IVW53"/>
      <c r="IVX53"/>
      <c r="IVY53"/>
      <c r="IVZ53"/>
      <c r="IWA53"/>
      <c r="IWB53"/>
      <c r="IWC53"/>
      <c r="IWD53"/>
      <c r="IWE53"/>
      <c r="IWF53"/>
      <c r="IWG53"/>
      <c r="IWH53"/>
      <c r="IWI53"/>
      <c r="IWJ53"/>
      <c r="IWK53"/>
      <c r="IWL53"/>
      <c r="IWM53"/>
      <c r="IWN53"/>
      <c r="IWO53"/>
      <c r="IWP53"/>
      <c r="IWQ53"/>
      <c r="IWR53"/>
      <c r="IWS53"/>
      <c r="IWT53"/>
      <c r="IWU53"/>
      <c r="IWV53"/>
      <c r="IWW53"/>
      <c r="IWX53"/>
      <c r="IWY53"/>
      <c r="IWZ53"/>
      <c r="IXA53"/>
      <c r="IXB53"/>
      <c r="IXC53"/>
      <c r="IXD53"/>
      <c r="IXE53"/>
      <c r="IXF53"/>
      <c r="IXG53"/>
      <c r="IXH53"/>
      <c r="IXI53"/>
      <c r="IXJ53"/>
      <c r="IXK53"/>
      <c r="IXL53"/>
      <c r="IXM53"/>
      <c r="IXN53"/>
      <c r="IXO53"/>
      <c r="IXP53"/>
      <c r="IXQ53"/>
      <c r="IXR53"/>
      <c r="IXS53"/>
      <c r="IXT53"/>
      <c r="IXU53"/>
      <c r="IXV53"/>
      <c r="IXW53"/>
      <c r="IXX53"/>
      <c r="IXY53"/>
      <c r="IXZ53"/>
      <c r="IYA53"/>
      <c r="IYB53"/>
      <c r="IYC53"/>
      <c r="IYD53"/>
      <c r="IYE53"/>
      <c r="IYF53"/>
      <c r="IYG53"/>
      <c r="IYH53"/>
      <c r="IYI53"/>
      <c r="IYJ53"/>
      <c r="IYK53"/>
      <c r="IYL53"/>
      <c r="IYM53"/>
      <c r="IYN53"/>
      <c r="IYO53"/>
      <c r="IYP53"/>
      <c r="IYQ53"/>
      <c r="IYR53"/>
      <c r="IYS53"/>
      <c r="IYT53"/>
      <c r="IYU53"/>
      <c r="IYV53"/>
      <c r="IYW53"/>
      <c r="IYX53"/>
      <c r="IYY53"/>
      <c r="IYZ53"/>
      <c r="IZA53"/>
      <c r="IZB53"/>
      <c r="IZC53"/>
      <c r="IZD53"/>
      <c r="IZE53"/>
      <c r="IZF53"/>
      <c r="IZG53"/>
      <c r="IZH53"/>
      <c r="IZI53"/>
      <c r="IZJ53"/>
      <c r="IZK53"/>
      <c r="IZL53"/>
      <c r="IZM53"/>
      <c r="IZN53"/>
      <c r="IZO53"/>
      <c r="IZP53"/>
      <c r="IZQ53"/>
      <c r="IZR53"/>
      <c r="IZS53"/>
      <c r="IZT53"/>
      <c r="IZU53"/>
      <c r="IZV53"/>
      <c r="IZW53"/>
      <c r="IZX53"/>
      <c r="IZY53"/>
      <c r="IZZ53"/>
      <c r="JAA53"/>
      <c r="JAB53"/>
      <c r="JAC53"/>
      <c r="JAD53"/>
      <c r="JAE53"/>
      <c r="JAF53"/>
      <c r="JAG53"/>
      <c r="JAH53"/>
      <c r="JAI53"/>
      <c r="JAJ53"/>
      <c r="JAK53"/>
      <c r="JAL53"/>
      <c r="JAM53"/>
      <c r="JAN53"/>
      <c r="JAO53"/>
      <c r="JAP53"/>
      <c r="JAQ53"/>
      <c r="JAR53"/>
      <c r="JAS53"/>
      <c r="JAT53"/>
      <c r="JAU53"/>
      <c r="JAV53"/>
      <c r="JAW53"/>
      <c r="JAX53"/>
      <c r="JAY53"/>
      <c r="JAZ53"/>
      <c r="JBA53"/>
      <c r="JBB53"/>
      <c r="JBC53"/>
      <c r="JBD53"/>
      <c r="JBE53"/>
      <c r="JBF53"/>
      <c r="JBG53"/>
      <c r="JBH53"/>
      <c r="JBI53"/>
      <c r="JBJ53"/>
      <c r="JBK53"/>
      <c r="JBL53"/>
      <c r="JBM53"/>
      <c r="JBN53"/>
      <c r="JBO53"/>
      <c r="JBP53"/>
      <c r="JBQ53"/>
      <c r="JBR53"/>
      <c r="JBS53"/>
      <c r="JBT53"/>
      <c r="JBU53"/>
      <c r="JBV53"/>
      <c r="JBW53"/>
      <c r="JBX53"/>
      <c r="JBY53"/>
      <c r="JBZ53"/>
      <c r="JCA53"/>
      <c r="JCB53"/>
      <c r="JCC53"/>
      <c r="JCD53"/>
      <c r="JCE53"/>
      <c r="JCF53"/>
      <c r="JCG53"/>
      <c r="JCH53"/>
      <c r="JCI53"/>
      <c r="JCJ53"/>
      <c r="JCK53"/>
      <c r="JCL53"/>
      <c r="JCM53"/>
      <c r="JCN53"/>
      <c r="JCO53"/>
      <c r="JCP53"/>
      <c r="JCQ53"/>
      <c r="JCR53"/>
      <c r="JCS53"/>
      <c r="JCT53"/>
      <c r="JCU53"/>
      <c r="JCV53"/>
      <c r="JCW53"/>
      <c r="JCX53"/>
      <c r="JCY53"/>
      <c r="JCZ53"/>
      <c r="JDA53"/>
      <c r="JDB53"/>
      <c r="JDC53"/>
      <c r="JDD53"/>
      <c r="JDE53"/>
      <c r="JDF53"/>
      <c r="JDG53"/>
      <c r="JDH53"/>
      <c r="JDI53"/>
      <c r="JDJ53"/>
      <c r="JDK53"/>
      <c r="JDL53"/>
      <c r="JDM53"/>
      <c r="JDN53"/>
      <c r="JDO53"/>
      <c r="JDP53"/>
      <c r="JDQ53"/>
      <c r="JDR53"/>
      <c r="JDS53"/>
      <c r="JDT53"/>
      <c r="JDU53"/>
      <c r="JDV53"/>
      <c r="JDW53"/>
      <c r="JDX53"/>
      <c r="JDY53"/>
      <c r="JDZ53"/>
      <c r="JEA53"/>
      <c r="JEB53"/>
      <c r="JEC53"/>
      <c r="JED53"/>
      <c r="JEE53"/>
      <c r="JEF53"/>
      <c r="JEG53"/>
      <c r="JEH53"/>
      <c r="JEI53"/>
      <c r="JEJ53"/>
      <c r="JEK53"/>
      <c r="JEL53"/>
      <c r="JEM53"/>
      <c r="JEN53"/>
      <c r="JEO53"/>
      <c r="JEP53"/>
      <c r="JEQ53"/>
      <c r="JER53"/>
      <c r="JES53"/>
      <c r="JET53"/>
      <c r="JEU53"/>
      <c r="JEV53"/>
      <c r="JEW53"/>
      <c r="JEX53"/>
      <c r="JEY53"/>
      <c r="JEZ53"/>
      <c r="JFA53"/>
      <c r="JFB53"/>
      <c r="JFC53"/>
      <c r="JFD53"/>
      <c r="JFE53"/>
      <c r="JFF53"/>
      <c r="JFG53"/>
      <c r="JFH53"/>
      <c r="JFI53"/>
      <c r="JFJ53"/>
      <c r="JFK53"/>
      <c r="JFL53"/>
      <c r="JFM53"/>
      <c r="JFN53"/>
      <c r="JFO53"/>
      <c r="JFP53"/>
      <c r="JFQ53"/>
      <c r="JFR53"/>
      <c r="JFS53"/>
      <c r="JFT53"/>
      <c r="JFU53"/>
      <c r="JFV53"/>
      <c r="JFW53"/>
      <c r="JFX53"/>
      <c r="JFY53"/>
      <c r="JFZ53"/>
      <c r="JGA53"/>
      <c r="JGB53"/>
      <c r="JGC53"/>
      <c r="JGD53"/>
      <c r="JGE53"/>
      <c r="JGF53"/>
      <c r="JGG53"/>
      <c r="JGH53"/>
      <c r="JGI53"/>
      <c r="JGJ53"/>
      <c r="JGK53"/>
      <c r="JGL53"/>
      <c r="JGM53"/>
      <c r="JGN53"/>
      <c r="JGO53"/>
      <c r="JGP53"/>
      <c r="JGQ53"/>
      <c r="JGR53"/>
      <c r="JGS53"/>
      <c r="JGT53"/>
      <c r="JGU53"/>
      <c r="JGV53"/>
      <c r="JGW53"/>
      <c r="JGX53"/>
      <c r="JGY53"/>
      <c r="JGZ53"/>
      <c r="JHA53"/>
      <c r="JHB53"/>
      <c r="JHC53"/>
      <c r="JHD53"/>
      <c r="JHE53"/>
      <c r="JHF53"/>
      <c r="JHG53"/>
      <c r="JHH53"/>
      <c r="JHI53"/>
      <c r="JHJ53"/>
      <c r="JHK53"/>
      <c r="JHL53"/>
      <c r="JHM53"/>
      <c r="JHN53"/>
      <c r="JHO53"/>
      <c r="JHP53"/>
      <c r="JHQ53"/>
      <c r="JHR53"/>
      <c r="JHS53"/>
      <c r="JHT53"/>
      <c r="JHU53"/>
      <c r="JHV53"/>
      <c r="JHW53"/>
      <c r="JHX53"/>
      <c r="JHY53"/>
      <c r="JHZ53"/>
      <c r="JIA53"/>
      <c r="JIB53"/>
      <c r="JIC53"/>
      <c r="JID53"/>
      <c r="JIE53"/>
      <c r="JIF53"/>
      <c r="JIG53"/>
      <c r="JIH53"/>
      <c r="JII53"/>
      <c r="JIJ53"/>
      <c r="JIK53"/>
      <c r="JIL53"/>
      <c r="JIM53"/>
      <c r="JIN53"/>
      <c r="JIO53"/>
      <c r="JIP53"/>
      <c r="JIQ53"/>
      <c r="JIR53"/>
      <c r="JIS53"/>
      <c r="JIT53"/>
      <c r="JIU53"/>
      <c r="JIV53"/>
      <c r="JIW53"/>
      <c r="JIX53"/>
      <c r="JIY53"/>
      <c r="JIZ53"/>
      <c r="JJA53"/>
      <c r="JJB53"/>
      <c r="JJC53"/>
      <c r="JJD53"/>
      <c r="JJE53"/>
      <c r="JJF53"/>
      <c r="JJG53"/>
      <c r="JJH53"/>
      <c r="JJI53"/>
      <c r="JJJ53"/>
      <c r="JJK53"/>
      <c r="JJL53"/>
      <c r="JJM53"/>
      <c r="JJN53"/>
      <c r="JJO53"/>
      <c r="JJP53"/>
      <c r="JJQ53"/>
      <c r="JJR53"/>
      <c r="JJS53"/>
      <c r="JJT53"/>
      <c r="JJU53"/>
      <c r="JJV53"/>
      <c r="JJW53"/>
      <c r="JJX53"/>
      <c r="JJY53"/>
      <c r="JJZ53"/>
      <c r="JKA53"/>
      <c r="JKB53"/>
      <c r="JKC53"/>
      <c r="JKD53"/>
      <c r="JKE53"/>
      <c r="JKF53"/>
      <c r="JKG53"/>
      <c r="JKH53"/>
      <c r="JKI53"/>
      <c r="JKJ53"/>
      <c r="JKK53"/>
      <c r="JKL53"/>
      <c r="JKM53"/>
      <c r="JKN53"/>
      <c r="JKO53"/>
      <c r="JKP53"/>
      <c r="JKQ53"/>
      <c r="JKR53"/>
      <c r="JKS53"/>
      <c r="JKT53"/>
      <c r="JKU53"/>
      <c r="JKV53"/>
      <c r="JKW53"/>
      <c r="JKX53"/>
      <c r="JKY53"/>
      <c r="JKZ53"/>
      <c r="JLA53"/>
      <c r="JLB53"/>
      <c r="JLC53"/>
      <c r="JLD53"/>
      <c r="JLE53"/>
      <c r="JLF53"/>
      <c r="JLG53"/>
      <c r="JLH53"/>
      <c r="JLI53"/>
      <c r="JLJ53"/>
      <c r="JLK53"/>
      <c r="JLL53"/>
      <c r="JLM53"/>
      <c r="JLN53"/>
      <c r="JLO53"/>
      <c r="JLP53"/>
      <c r="JLQ53"/>
      <c r="JLR53"/>
      <c r="JLS53"/>
      <c r="JLT53"/>
      <c r="JLU53"/>
      <c r="JLV53"/>
      <c r="JLW53"/>
      <c r="JLX53"/>
      <c r="JLY53"/>
      <c r="JLZ53"/>
      <c r="JMA53"/>
      <c r="JMB53"/>
      <c r="JMC53"/>
      <c r="JMD53"/>
      <c r="JME53"/>
      <c r="JMF53"/>
      <c r="JMG53"/>
      <c r="JMH53"/>
      <c r="JMI53"/>
      <c r="JMJ53"/>
      <c r="JMK53"/>
      <c r="JML53"/>
      <c r="JMM53"/>
      <c r="JMN53"/>
      <c r="JMO53"/>
      <c r="JMP53"/>
      <c r="JMQ53"/>
      <c r="JMR53"/>
      <c r="JMS53"/>
      <c r="JMT53"/>
      <c r="JMU53"/>
      <c r="JMV53"/>
      <c r="JMW53"/>
      <c r="JMX53"/>
      <c r="JMY53"/>
      <c r="JMZ53"/>
      <c r="JNA53"/>
      <c r="JNB53"/>
      <c r="JNC53"/>
      <c r="JND53"/>
      <c r="JNE53"/>
      <c r="JNF53"/>
      <c r="JNG53"/>
      <c r="JNH53"/>
      <c r="JNI53"/>
      <c r="JNJ53"/>
      <c r="JNK53"/>
      <c r="JNL53"/>
      <c r="JNM53"/>
      <c r="JNN53"/>
      <c r="JNO53"/>
      <c r="JNP53"/>
      <c r="JNQ53"/>
      <c r="JNR53"/>
      <c r="JNS53"/>
      <c r="JNT53"/>
      <c r="JNU53"/>
      <c r="JNV53"/>
      <c r="JNW53"/>
      <c r="JNX53"/>
      <c r="JNY53"/>
      <c r="JNZ53"/>
      <c r="JOA53"/>
      <c r="JOB53"/>
      <c r="JOC53"/>
      <c r="JOD53"/>
      <c r="JOE53"/>
      <c r="JOF53"/>
      <c r="JOG53"/>
      <c r="JOH53"/>
      <c r="JOI53"/>
      <c r="JOJ53"/>
      <c r="JOK53"/>
      <c r="JOL53"/>
      <c r="JOM53"/>
      <c r="JON53"/>
      <c r="JOO53"/>
      <c r="JOP53"/>
      <c r="JOQ53"/>
      <c r="JOR53"/>
      <c r="JOS53"/>
      <c r="JOT53"/>
      <c r="JOU53"/>
      <c r="JOV53"/>
      <c r="JOW53"/>
      <c r="JOX53"/>
      <c r="JOY53"/>
      <c r="JOZ53"/>
      <c r="JPA53"/>
      <c r="JPB53"/>
      <c r="JPC53"/>
      <c r="JPD53"/>
      <c r="JPE53"/>
      <c r="JPF53"/>
      <c r="JPG53"/>
      <c r="JPH53"/>
      <c r="JPI53"/>
      <c r="JPJ53"/>
      <c r="JPK53"/>
      <c r="JPL53"/>
      <c r="JPM53"/>
      <c r="JPN53"/>
      <c r="JPO53"/>
      <c r="JPP53"/>
      <c r="JPQ53"/>
      <c r="JPR53"/>
      <c r="JPS53"/>
      <c r="JPT53"/>
      <c r="JPU53"/>
      <c r="JPV53"/>
      <c r="JPW53"/>
      <c r="JPX53"/>
      <c r="JPY53"/>
      <c r="JPZ53"/>
      <c r="JQA53"/>
      <c r="JQB53"/>
      <c r="JQC53"/>
      <c r="JQD53"/>
      <c r="JQE53"/>
      <c r="JQF53"/>
      <c r="JQG53"/>
      <c r="JQH53"/>
      <c r="JQI53"/>
      <c r="JQJ53"/>
      <c r="JQK53"/>
      <c r="JQL53"/>
      <c r="JQM53"/>
      <c r="JQN53"/>
      <c r="JQO53"/>
      <c r="JQP53"/>
      <c r="JQQ53"/>
      <c r="JQR53"/>
      <c r="JQS53"/>
      <c r="JQT53"/>
      <c r="JQU53"/>
      <c r="JQV53"/>
      <c r="JQW53"/>
      <c r="JQX53"/>
      <c r="JQY53"/>
      <c r="JQZ53"/>
      <c r="JRA53"/>
      <c r="JRB53"/>
      <c r="JRC53"/>
      <c r="JRD53"/>
      <c r="JRE53"/>
      <c r="JRF53"/>
      <c r="JRG53"/>
      <c r="JRH53"/>
      <c r="JRI53"/>
      <c r="JRJ53"/>
      <c r="JRK53"/>
      <c r="JRL53"/>
      <c r="JRM53"/>
      <c r="JRN53"/>
      <c r="JRO53"/>
      <c r="JRP53"/>
      <c r="JRQ53"/>
      <c r="JRR53"/>
      <c r="JRS53"/>
      <c r="JRT53"/>
      <c r="JRU53"/>
      <c r="JRV53"/>
      <c r="JRW53"/>
      <c r="JRX53"/>
      <c r="JRY53"/>
      <c r="JRZ53"/>
      <c r="JSA53"/>
      <c r="JSB53"/>
      <c r="JSC53"/>
      <c r="JSD53"/>
      <c r="JSE53"/>
      <c r="JSF53"/>
      <c r="JSG53"/>
      <c r="JSH53"/>
      <c r="JSI53"/>
      <c r="JSJ53"/>
      <c r="JSK53"/>
      <c r="JSL53"/>
      <c r="JSM53"/>
      <c r="JSN53"/>
      <c r="JSO53"/>
      <c r="JSP53"/>
      <c r="JSQ53"/>
      <c r="JSR53"/>
      <c r="JSS53"/>
      <c r="JST53"/>
      <c r="JSU53"/>
      <c r="JSV53"/>
      <c r="JSW53"/>
      <c r="JSX53"/>
      <c r="JSY53"/>
      <c r="JSZ53"/>
      <c r="JTA53"/>
      <c r="JTB53"/>
      <c r="JTC53"/>
      <c r="JTD53"/>
      <c r="JTE53"/>
      <c r="JTF53"/>
      <c r="JTG53"/>
      <c r="JTH53"/>
      <c r="JTI53"/>
      <c r="JTJ53"/>
      <c r="JTK53"/>
      <c r="JTL53"/>
      <c r="JTM53"/>
      <c r="JTN53"/>
      <c r="JTO53"/>
      <c r="JTP53"/>
      <c r="JTQ53"/>
      <c r="JTR53"/>
      <c r="JTS53"/>
      <c r="JTT53"/>
      <c r="JTU53"/>
      <c r="JTV53"/>
      <c r="JTW53"/>
      <c r="JTX53"/>
      <c r="JTY53"/>
      <c r="JTZ53"/>
      <c r="JUA53"/>
      <c r="JUB53"/>
      <c r="JUC53"/>
      <c r="JUD53"/>
      <c r="JUE53"/>
      <c r="JUF53"/>
      <c r="JUG53"/>
      <c r="JUH53"/>
      <c r="JUI53"/>
      <c r="JUJ53"/>
      <c r="JUK53"/>
      <c r="JUL53"/>
      <c r="JUM53"/>
      <c r="JUN53"/>
      <c r="JUO53"/>
      <c r="JUP53"/>
      <c r="JUQ53"/>
      <c r="JUR53"/>
      <c r="JUS53"/>
      <c r="JUT53"/>
      <c r="JUU53"/>
      <c r="JUV53"/>
      <c r="JUW53"/>
      <c r="JUX53"/>
      <c r="JUY53"/>
      <c r="JUZ53"/>
      <c r="JVA53"/>
      <c r="JVB53"/>
      <c r="JVC53"/>
      <c r="JVD53"/>
      <c r="JVE53"/>
      <c r="JVF53"/>
      <c r="JVG53"/>
      <c r="JVH53"/>
      <c r="JVI53"/>
      <c r="JVJ53"/>
      <c r="JVK53"/>
      <c r="JVL53"/>
      <c r="JVM53"/>
      <c r="JVN53"/>
      <c r="JVO53"/>
      <c r="JVP53"/>
      <c r="JVQ53"/>
      <c r="JVR53"/>
      <c r="JVS53"/>
      <c r="JVT53"/>
      <c r="JVU53"/>
      <c r="JVV53"/>
      <c r="JVW53"/>
      <c r="JVX53"/>
      <c r="JVY53"/>
      <c r="JVZ53"/>
      <c r="JWA53"/>
      <c r="JWB53"/>
      <c r="JWC53"/>
      <c r="JWD53"/>
      <c r="JWE53"/>
      <c r="JWF53"/>
      <c r="JWG53"/>
      <c r="JWH53"/>
      <c r="JWI53"/>
      <c r="JWJ53"/>
      <c r="JWK53"/>
      <c r="JWL53"/>
      <c r="JWM53"/>
      <c r="JWN53"/>
      <c r="JWO53"/>
      <c r="JWP53"/>
      <c r="JWQ53"/>
      <c r="JWR53"/>
      <c r="JWS53"/>
      <c r="JWT53"/>
      <c r="JWU53"/>
      <c r="JWV53"/>
      <c r="JWW53"/>
      <c r="JWX53"/>
      <c r="JWY53"/>
      <c r="JWZ53"/>
      <c r="JXA53"/>
      <c r="JXB53"/>
      <c r="JXC53"/>
      <c r="JXD53"/>
      <c r="JXE53"/>
      <c r="JXF53"/>
      <c r="JXG53"/>
      <c r="JXH53"/>
      <c r="JXI53"/>
      <c r="JXJ53"/>
      <c r="JXK53"/>
      <c r="JXL53"/>
      <c r="JXM53"/>
      <c r="JXN53"/>
      <c r="JXO53"/>
      <c r="JXP53"/>
      <c r="JXQ53"/>
      <c r="JXR53"/>
      <c r="JXS53"/>
      <c r="JXT53"/>
      <c r="JXU53"/>
      <c r="JXV53"/>
      <c r="JXW53"/>
      <c r="JXX53"/>
      <c r="JXY53"/>
      <c r="JXZ53"/>
      <c r="JYA53"/>
      <c r="JYB53"/>
      <c r="JYC53"/>
      <c r="JYD53"/>
      <c r="JYE53"/>
      <c r="JYF53"/>
      <c r="JYG53"/>
      <c r="JYH53"/>
      <c r="JYI53"/>
      <c r="JYJ53"/>
      <c r="JYK53"/>
      <c r="JYL53"/>
      <c r="JYM53"/>
      <c r="JYN53"/>
      <c r="JYO53"/>
      <c r="JYP53"/>
      <c r="JYQ53"/>
      <c r="JYR53"/>
      <c r="JYS53"/>
      <c r="JYT53"/>
      <c r="JYU53"/>
      <c r="JYV53"/>
      <c r="JYW53"/>
      <c r="JYX53"/>
      <c r="JYY53"/>
      <c r="JYZ53"/>
      <c r="JZA53"/>
      <c r="JZB53"/>
      <c r="JZC53"/>
      <c r="JZD53"/>
      <c r="JZE53"/>
      <c r="JZF53"/>
      <c r="JZG53"/>
      <c r="JZH53"/>
      <c r="JZI53"/>
      <c r="JZJ53"/>
      <c r="JZK53"/>
      <c r="JZL53"/>
      <c r="JZM53"/>
      <c r="JZN53"/>
      <c r="JZO53"/>
      <c r="JZP53"/>
      <c r="JZQ53"/>
      <c r="JZR53"/>
      <c r="JZS53"/>
      <c r="JZT53"/>
      <c r="JZU53"/>
      <c r="JZV53"/>
      <c r="JZW53"/>
      <c r="JZX53"/>
      <c r="JZY53"/>
      <c r="JZZ53"/>
      <c r="KAA53"/>
      <c r="KAB53"/>
      <c r="KAC53"/>
      <c r="KAD53"/>
      <c r="KAE53"/>
      <c r="KAF53"/>
      <c r="KAG53"/>
      <c r="KAH53"/>
      <c r="KAI53"/>
      <c r="KAJ53"/>
      <c r="KAK53"/>
      <c r="KAL53"/>
      <c r="KAM53"/>
      <c r="KAN53"/>
      <c r="KAO53"/>
      <c r="KAP53"/>
      <c r="KAQ53"/>
      <c r="KAR53"/>
      <c r="KAS53"/>
      <c r="KAT53"/>
      <c r="KAU53"/>
      <c r="KAV53"/>
      <c r="KAW53"/>
      <c r="KAX53"/>
      <c r="KAY53"/>
      <c r="KAZ53"/>
      <c r="KBA53"/>
      <c r="KBB53"/>
      <c r="KBC53"/>
      <c r="KBD53"/>
      <c r="KBE53"/>
      <c r="KBF53"/>
      <c r="KBG53"/>
      <c r="KBH53"/>
      <c r="KBI53"/>
      <c r="KBJ53"/>
      <c r="KBK53"/>
      <c r="KBL53"/>
      <c r="KBM53"/>
      <c r="KBN53"/>
      <c r="KBO53"/>
      <c r="KBP53"/>
      <c r="KBQ53"/>
      <c r="KBR53"/>
      <c r="KBS53"/>
      <c r="KBT53"/>
      <c r="KBU53"/>
      <c r="KBV53"/>
      <c r="KBW53"/>
      <c r="KBX53"/>
      <c r="KBY53"/>
      <c r="KBZ53"/>
      <c r="KCA53"/>
      <c r="KCB53"/>
      <c r="KCC53"/>
      <c r="KCD53"/>
      <c r="KCE53"/>
      <c r="KCF53"/>
      <c r="KCG53"/>
      <c r="KCH53"/>
      <c r="KCI53"/>
      <c r="KCJ53"/>
      <c r="KCK53"/>
      <c r="KCL53"/>
      <c r="KCM53"/>
      <c r="KCN53"/>
      <c r="KCO53"/>
      <c r="KCP53"/>
      <c r="KCQ53"/>
      <c r="KCR53"/>
      <c r="KCS53"/>
      <c r="KCT53"/>
      <c r="KCU53"/>
      <c r="KCV53"/>
      <c r="KCW53"/>
      <c r="KCX53"/>
      <c r="KCY53"/>
      <c r="KCZ53"/>
      <c r="KDA53"/>
      <c r="KDB53"/>
      <c r="KDC53"/>
      <c r="KDD53"/>
      <c r="KDE53"/>
      <c r="KDF53"/>
      <c r="KDG53"/>
      <c r="KDH53"/>
      <c r="KDI53"/>
      <c r="KDJ53"/>
      <c r="KDK53"/>
      <c r="KDL53"/>
      <c r="KDM53"/>
      <c r="KDN53"/>
      <c r="KDO53"/>
      <c r="KDP53"/>
      <c r="KDQ53"/>
      <c r="KDR53"/>
      <c r="KDS53"/>
      <c r="KDT53"/>
      <c r="KDU53"/>
      <c r="KDV53"/>
      <c r="KDW53"/>
      <c r="KDX53"/>
      <c r="KDY53"/>
      <c r="KDZ53"/>
      <c r="KEA53"/>
      <c r="KEB53"/>
      <c r="KEC53"/>
      <c r="KED53"/>
      <c r="KEE53"/>
      <c r="KEF53"/>
      <c r="KEG53"/>
      <c r="KEH53"/>
      <c r="KEI53"/>
      <c r="KEJ53"/>
      <c r="KEK53"/>
      <c r="KEL53"/>
      <c r="KEM53"/>
      <c r="KEN53"/>
      <c r="KEO53"/>
      <c r="KEP53"/>
      <c r="KEQ53"/>
      <c r="KER53"/>
      <c r="KES53"/>
      <c r="KET53"/>
      <c r="KEU53"/>
      <c r="KEV53"/>
      <c r="KEW53"/>
      <c r="KEX53"/>
      <c r="KEY53"/>
      <c r="KEZ53"/>
      <c r="KFA53"/>
      <c r="KFB53"/>
      <c r="KFC53"/>
      <c r="KFD53"/>
      <c r="KFE53"/>
      <c r="KFF53"/>
      <c r="KFG53"/>
      <c r="KFH53"/>
      <c r="KFI53"/>
      <c r="KFJ53"/>
      <c r="KFK53"/>
      <c r="KFL53"/>
      <c r="KFM53"/>
      <c r="KFN53"/>
      <c r="KFO53"/>
      <c r="KFP53"/>
      <c r="KFQ53"/>
      <c r="KFR53"/>
      <c r="KFS53"/>
      <c r="KFT53"/>
      <c r="KFU53"/>
      <c r="KFV53"/>
      <c r="KFW53"/>
      <c r="KFX53"/>
      <c r="KFY53"/>
      <c r="KFZ53"/>
      <c r="KGA53"/>
      <c r="KGB53"/>
      <c r="KGC53"/>
      <c r="KGD53"/>
      <c r="KGE53"/>
      <c r="KGF53"/>
      <c r="KGG53"/>
      <c r="KGH53"/>
      <c r="KGI53"/>
      <c r="KGJ53"/>
      <c r="KGK53"/>
      <c r="KGL53"/>
      <c r="KGM53"/>
      <c r="KGN53"/>
      <c r="KGO53"/>
      <c r="KGP53"/>
      <c r="KGQ53"/>
      <c r="KGR53"/>
      <c r="KGS53"/>
      <c r="KGT53"/>
      <c r="KGU53"/>
      <c r="KGV53"/>
      <c r="KGW53"/>
      <c r="KGX53"/>
      <c r="KGY53"/>
      <c r="KGZ53"/>
      <c r="KHA53"/>
      <c r="KHB53"/>
      <c r="KHC53"/>
      <c r="KHD53"/>
      <c r="KHE53"/>
      <c r="KHF53"/>
      <c r="KHG53"/>
      <c r="KHH53"/>
      <c r="KHI53"/>
      <c r="KHJ53"/>
      <c r="KHK53"/>
      <c r="KHL53"/>
      <c r="KHM53"/>
      <c r="KHN53"/>
      <c r="KHO53"/>
      <c r="KHP53"/>
      <c r="KHQ53"/>
      <c r="KHR53"/>
      <c r="KHS53"/>
      <c r="KHT53"/>
      <c r="KHU53"/>
      <c r="KHV53"/>
      <c r="KHW53"/>
      <c r="KHX53"/>
      <c r="KHY53"/>
      <c r="KHZ53"/>
      <c r="KIA53"/>
      <c r="KIB53"/>
      <c r="KIC53"/>
      <c r="KID53"/>
      <c r="KIE53"/>
      <c r="KIF53"/>
      <c r="KIG53"/>
      <c r="KIH53"/>
      <c r="KII53"/>
      <c r="KIJ53"/>
      <c r="KIK53"/>
      <c r="KIL53"/>
      <c r="KIM53"/>
      <c r="KIN53"/>
      <c r="KIO53"/>
      <c r="KIP53"/>
      <c r="KIQ53"/>
      <c r="KIR53"/>
      <c r="KIS53"/>
      <c r="KIT53"/>
      <c r="KIU53"/>
      <c r="KIV53"/>
      <c r="KIW53"/>
      <c r="KIX53"/>
      <c r="KIY53"/>
      <c r="KIZ53"/>
      <c r="KJA53"/>
      <c r="KJB53"/>
      <c r="KJC53"/>
      <c r="KJD53"/>
      <c r="KJE53"/>
      <c r="KJF53"/>
      <c r="KJG53"/>
      <c r="KJH53"/>
      <c r="KJI53"/>
      <c r="KJJ53"/>
      <c r="KJK53"/>
      <c r="KJL53"/>
      <c r="KJM53"/>
      <c r="KJN53"/>
      <c r="KJO53"/>
      <c r="KJP53"/>
      <c r="KJQ53"/>
      <c r="KJR53"/>
      <c r="KJS53"/>
      <c r="KJT53"/>
      <c r="KJU53"/>
      <c r="KJV53"/>
      <c r="KJW53"/>
      <c r="KJX53"/>
      <c r="KJY53"/>
      <c r="KJZ53"/>
      <c r="KKA53"/>
      <c r="KKB53"/>
      <c r="KKC53"/>
      <c r="KKD53"/>
      <c r="KKE53"/>
      <c r="KKF53"/>
      <c r="KKG53"/>
      <c r="KKH53"/>
      <c r="KKI53"/>
      <c r="KKJ53"/>
      <c r="KKK53"/>
      <c r="KKL53"/>
      <c r="KKM53"/>
      <c r="KKN53"/>
      <c r="KKO53"/>
      <c r="KKP53"/>
      <c r="KKQ53"/>
      <c r="KKR53"/>
      <c r="KKS53"/>
      <c r="KKT53"/>
      <c r="KKU53"/>
      <c r="KKV53"/>
      <c r="KKW53"/>
      <c r="KKX53"/>
      <c r="KKY53"/>
      <c r="KKZ53"/>
      <c r="KLA53"/>
      <c r="KLB53"/>
      <c r="KLC53"/>
      <c r="KLD53"/>
      <c r="KLE53"/>
      <c r="KLF53"/>
      <c r="KLG53"/>
      <c r="KLH53"/>
      <c r="KLI53"/>
      <c r="KLJ53"/>
      <c r="KLK53"/>
      <c r="KLL53"/>
      <c r="KLM53"/>
      <c r="KLN53"/>
      <c r="KLO53"/>
      <c r="KLP53"/>
      <c r="KLQ53"/>
      <c r="KLR53"/>
      <c r="KLS53"/>
      <c r="KLT53"/>
      <c r="KLU53"/>
      <c r="KLV53"/>
      <c r="KLW53"/>
      <c r="KLX53"/>
      <c r="KLY53"/>
      <c r="KLZ53"/>
      <c r="KMA53"/>
      <c r="KMB53"/>
      <c r="KMC53"/>
      <c r="KMD53"/>
      <c r="KME53"/>
      <c r="KMF53"/>
      <c r="KMG53"/>
      <c r="KMH53"/>
      <c r="KMI53"/>
      <c r="KMJ53"/>
      <c r="KMK53"/>
      <c r="KML53"/>
      <c r="KMM53"/>
      <c r="KMN53"/>
      <c r="KMO53"/>
      <c r="KMP53"/>
      <c r="KMQ53"/>
      <c r="KMR53"/>
      <c r="KMS53"/>
      <c r="KMT53"/>
      <c r="KMU53"/>
      <c r="KMV53"/>
      <c r="KMW53"/>
      <c r="KMX53"/>
      <c r="KMY53"/>
      <c r="KMZ53"/>
      <c r="KNA53"/>
      <c r="KNB53"/>
      <c r="KNC53"/>
      <c r="KND53"/>
      <c r="KNE53"/>
      <c r="KNF53"/>
      <c r="KNG53"/>
      <c r="KNH53"/>
      <c r="KNI53"/>
      <c r="KNJ53"/>
      <c r="KNK53"/>
      <c r="KNL53"/>
      <c r="KNM53"/>
      <c r="KNN53"/>
      <c r="KNO53"/>
      <c r="KNP53"/>
      <c r="KNQ53"/>
      <c r="KNR53"/>
      <c r="KNS53"/>
      <c r="KNT53"/>
      <c r="KNU53"/>
      <c r="KNV53"/>
      <c r="KNW53"/>
      <c r="KNX53"/>
      <c r="KNY53"/>
      <c r="KNZ53"/>
      <c r="KOA53"/>
      <c r="KOB53"/>
      <c r="KOC53"/>
      <c r="KOD53"/>
      <c r="KOE53"/>
      <c r="KOF53"/>
      <c r="KOG53"/>
      <c r="KOH53"/>
      <c r="KOI53"/>
      <c r="KOJ53"/>
      <c r="KOK53"/>
      <c r="KOL53"/>
      <c r="KOM53"/>
      <c r="KON53"/>
      <c r="KOO53"/>
      <c r="KOP53"/>
      <c r="KOQ53"/>
      <c r="KOR53"/>
      <c r="KOS53"/>
      <c r="KOT53"/>
      <c r="KOU53"/>
      <c r="KOV53"/>
      <c r="KOW53"/>
      <c r="KOX53"/>
      <c r="KOY53"/>
      <c r="KOZ53"/>
      <c r="KPA53"/>
      <c r="KPB53"/>
      <c r="KPC53"/>
      <c r="KPD53"/>
      <c r="KPE53"/>
      <c r="KPF53"/>
      <c r="KPG53"/>
      <c r="KPH53"/>
      <c r="KPI53"/>
      <c r="KPJ53"/>
      <c r="KPK53"/>
      <c r="KPL53"/>
      <c r="KPM53"/>
      <c r="KPN53"/>
      <c r="KPO53"/>
      <c r="KPP53"/>
      <c r="KPQ53"/>
      <c r="KPR53"/>
      <c r="KPS53"/>
      <c r="KPT53"/>
      <c r="KPU53"/>
      <c r="KPV53"/>
      <c r="KPW53"/>
      <c r="KPX53"/>
      <c r="KPY53"/>
      <c r="KPZ53"/>
      <c r="KQA53"/>
      <c r="KQB53"/>
      <c r="KQC53"/>
      <c r="KQD53"/>
      <c r="KQE53"/>
      <c r="KQF53"/>
      <c r="KQG53"/>
      <c r="KQH53"/>
      <c r="KQI53"/>
      <c r="KQJ53"/>
      <c r="KQK53"/>
      <c r="KQL53"/>
      <c r="KQM53"/>
      <c r="KQN53"/>
      <c r="KQO53"/>
      <c r="KQP53"/>
      <c r="KQQ53"/>
      <c r="KQR53"/>
      <c r="KQS53"/>
      <c r="KQT53"/>
      <c r="KQU53"/>
      <c r="KQV53"/>
      <c r="KQW53"/>
      <c r="KQX53"/>
      <c r="KQY53"/>
      <c r="KQZ53"/>
      <c r="KRA53"/>
      <c r="KRB53"/>
      <c r="KRC53"/>
      <c r="KRD53"/>
      <c r="KRE53"/>
      <c r="KRF53"/>
      <c r="KRG53"/>
      <c r="KRH53"/>
      <c r="KRI53"/>
      <c r="KRJ53"/>
      <c r="KRK53"/>
      <c r="KRL53"/>
      <c r="KRM53"/>
      <c r="KRN53"/>
      <c r="KRO53"/>
      <c r="KRP53"/>
      <c r="KRQ53"/>
      <c r="KRR53"/>
      <c r="KRS53"/>
      <c r="KRT53"/>
      <c r="KRU53"/>
      <c r="KRV53"/>
      <c r="KRW53"/>
      <c r="KRX53"/>
      <c r="KRY53"/>
      <c r="KRZ53"/>
      <c r="KSA53"/>
      <c r="KSB53"/>
      <c r="KSC53"/>
      <c r="KSD53"/>
      <c r="KSE53"/>
      <c r="KSF53"/>
      <c r="KSG53"/>
      <c r="KSH53"/>
      <c r="KSI53"/>
      <c r="KSJ53"/>
      <c r="KSK53"/>
      <c r="KSL53"/>
      <c r="KSM53"/>
      <c r="KSN53"/>
      <c r="KSO53"/>
      <c r="KSP53"/>
      <c r="KSQ53"/>
      <c r="KSR53"/>
      <c r="KSS53"/>
      <c r="KST53"/>
      <c r="KSU53"/>
      <c r="KSV53"/>
      <c r="KSW53"/>
      <c r="KSX53"/>
      <c r="KSY53"/>
      <c r="KSZ53"/>
      <c r="KTA53"/>
      <c r="KTB53"/>
      <c r="KTC53"/>
      <c r="KTD53"/>
      <c r="KTE53"/>
      <c r="KTF53"/>
      <c r="KTG53"/>
      <c r="KTH53"/>
      <c r="KTI53"/>
      <c r="KTJ53"/>
      <c r="KTK53"/>
      <c r="KTL53"/>
      <c r="KTM53"/>
      <c r="KTN53"/>
      <c r="KTO53"/>
      <c r="KTP53"/>
      <c r="KTQ53"/>
      <c r="KTR53"/>
      <c r="KTS53"/>
      <c r="KTT53"/>
      <c r="KTU53"/>
      <c r="KTV53"/>
      <c r="KTW53"/>
      <c r="KTX53"/>
      <c r="KTY53"/>
      <c r="KTZ53"/>
      <c r="KUA53"/>
      <c r="KUB53"/>
      <c r="KUC53"/>
      <c r="KUD53"/>
      <c r="KUE53"/>
      <c r="KUF53"/>
      <c r="KUG53"/>
      <c r="KUH53"/>
      <c r="KUI53"/>
      <c r="KUJ53"/>
      <c r="KUK53"/>
      <c r="KUL53"/>
      <c r="KUM53"/>
      <c r="KUN53"/>
      <c r="KUO53"/>
      <c r="KUP53"/>
      <c r="KUQ53"/>
      <c r="KUR53"/>
      <c r="KUS53"/>
      <c r="KUT53"/>
      <c r="KUU53"/>
      <c r="KUV53"/>
      <c r="KUW53"/>
      <c r="KUX53"/>
      <c r="KUY53"/>
      <c r="KUZ53"/>
      <c r="KVA53"/>
      <c r="KVB53"/>
      <c r="KVC53"/>
      <c r="KVD53"/>
      <c r="KVE53"/>
      <c r="KVF53"/>
      <c r="KVG53"/>
      <c r="KVH53"/>
      <c r="KVI53"/>
      <c r="KVJ53"/>
      <c r="KVK53"/>
      <c r="KVL53"/>
      <c r="KVM53"/>
      <c r="KVN53"/>
      <c r="KVO53"/>
      <c r="KVP53"/>
      <c r="KVQ53"/>
      <c r="KVR53"/>
      <c r="KVS53"/>
      <c r="KVT53"/>
      <c r="KVU53"/>
      <c r="KVV53"/>
      <c r="KVW53"/>
      <c r="KVX53"/>
      <c r="KVY53"/>
      <c r="KVZ53"/>
      <c r="KWA53"/>
      <c r="KWB53"/>
      <c r="KWC53"/>
      <c r="KWD53"/>
      <c r="KWE53"/>
      <c r="KWF53"/>
      <c r="KWG53"/>
      <c r="KWH53"/>
      <c r="KWI53"/>
      <c r="KWJ53"/>
      <c r="KWK53"/>
      <c r="KWL53"/>
      <c r="KWM53"/>
      <c r="KWN53"/>
      <c r="KWO53"/>
      <c r="KWP53"/>
      <c r="KWQ53"/>
      <c r="KWR53"/>
      <c r="KWS53"/>
      <c r="KWT53"/>
      <c r="KWU53"/>
      <c r="KWV53"/>
      <c r="KWW53"/>
      <c r="KWX53"/>
      <c r="KWY53"/>
      <c r="KWZ53"/>
      <c r="KXA53"/>
      <c r="KXB53"/>
      <c r="KXC53"/>
      <c r="KXD53"/>
      <c r="KXE53"/>
      <c r="KXF53"/>
      <c r="KXG53"/>
      <c r="KXH53"/>
      <c r="KXI53"/>
      <c r="KXJ53"/>
      <c r="KXK53"/>
      <c r="KXL53"/>
      <c r="KXM53"/>
      <c r="KXN53"/>
      <c r="KXO53"/>
      <c r="KXP53"/>
      <c r="KXQ53"/>
      <c r="KXR53"/>
      <c r="KXS53"/>
      <c r="KXT53"/>
      <c r="KXU53"/>
      <c r="KXV53"/>
      <c r="KXW53"/>
      <c r="KXX53"/>
      <c r="KXY53"/>
      <c r="KXZ53"/>
      <c r="KYA53"/>
      <c r="KYB53"/>
      <c r="KYC53"/>
      <c r="KYD53"/>
      <c r="KYE53"/>
      <c r="KYF53"/>
      <c r="KYG53"/>
      <c r="KYH53"/>
      <c r="KYI53"/>
      <c r="KYJ53"/>
      <c r="KYK53"/>
      <c r="KYL53"/>
      <c r="KYM53"/>
      <c r="KYN53"/>
      <c r="KYO53"/>
      <c r="KYP53"/>
      <c r="KYQ53"/>
      <c r="KYR53"/>
      <c r="KYS53"/>
      <c r="KYT53"/>
      <c r="KYU53"/>
      <c r="KYV53"/>
      <c r="KYW53"/>
      <c r="KYX53"/>
      <c r="KYY53"/>
      <c r="KYZ53"/>
      <c r="KZA53"/>
      <c r="KZB53"/>
      <c r="KZC53"/>
      <c r="KZD53"/>
      <c r="KZE53"/>
      <c r="KZF53"/>
      <c r="KZG53"/>
      <c r="KZH53"/>
      <c r="KZI53"/>
      <c r="KZJ53"/>
      <c r="KZK53"/>
      <c r="KZL53"/>
      <c r="KZM53"/>
      <c r="KZN53"/>
      <c r="KZO53"/>
      <c r="KZP53"/>
      <c r="KZQ53"/>
      <c r="KZR53"/>
      <c r="KZS53"/>
      <c r="KZT53"/>
      <c r="KZU53"/>
      <c r="KZV53"/>
      <c r="KZW53"/>
      <c r="KZX53"/>
      <c r="KZY53"/>
      <c r="KZZ53"/>
      <c r="LAA53"/>
      <c r="LAB53"/>
      <c r="LAC53"/>
      <c r="LAD53"/>
      <c r="LAE53"/>
      <c r="LAF53"/>
      <c r="LAG53"/>
      <c r="LAH53"/>
      <c r="LAI53"/>
      <c r="LAJ53"/>
      <c r="LAK53"/>
      <c r="LAL53"/>
      <c r="LAM53"/>
      <c r="LAN53"/>
      <c r="LAO53"/>
      <c r="LAP53"/>
      <c r="LAQ53"/>
      <c r="LAR53"/>
      <c r="LAS53"/>
      <c r="LAT53"/>
      <c r="LAU53"/>
      <c r="LAV53"/>
      <c r="LAW53"/>
      <c r="LAX53"/>
      <c r="LAY53"/>
      <c r="LAZ53"/>
      <c r="LBA53"/>
      <c r="LBB53"/>
      <c r="LBC53"/>
      <c r="LBD53"/>
      <c r="LBE53"/>
      <c r="LBF53"/>
      <c r="LBG53"/>
      <c r="LBH53"/>
      <c r="LBI53"/>
      <c r="LBJ53"/>
      <c r="LBK53"/>
      <c r="LBL53"/>
      <c r="LBM53"/>
      <c r="LBN53"/>
      <c r="LBO53"/>
      <c r="LBP53"/>
      <c r="LBQ53"/>
      <c r="LBR53"/>
      <c r="LBS53"/>
      <c r="LBT53"/>
      <c r="LBU53"/>
      <c r="LBV53"/>
      <c r="LBW53"/>
      <c r="LBX53"/>
      <c r="LBY53"/>
      <c r="LBZ53"/>
      <c r="LCA53"/>
      <c r="LCB53"/>
      <c r="LCC53"/>
      <c r="LCD53"/>
      <c r="LCE53"/>
      <c r="LCF53"/>
      <c r="LCG53"/>
      <c r="LCH53"/>
      <c r="LCI53"/>
      <c r="LCJ53"/>
      <c r="LCK53"/>
      <c r="LCL53"/>
      <c r="LCM53"/>
      <c r="LCN53"/>
      <c r="LCO53"/>
      <c r="LCP53"/>
      <c r="LCQ53"/>
      <c r="LCR53"/>
      <c r="LCS53"/>
      <c r="LCT53"/>
      <c r="LCU53"/>
      <c r="LCV53"/>
      <c r="LCW53"/>
      <c r="LCX53"/>
      <c r="LCY53"/>
      <c r="LCZ53"/>
      <c r="LDA53"/>
      <c r="LDB53"/>
      <c r="LDC53"/>
      <c r="LDD53"/>
      <c r="LDE53"/>
      <c r="LDF53"/>
      <c r="LDG53"/>
      <c r="LDH53"/>
      <c r="LDI53"/>
      <c r="LDJ53"/>
      <c r="LDK53"/>
      <c r="LDL53"/>
      <c r="LDM53"/>
      <c r="LDN53"/>
      <c r="LDO53"/>
      <c r="LDP53"/>
      <c r="LDQ53"/>
      <c r="LDR53"/>
      <c r="LDS53"/>
      <c r="LDT53"/>
      <c r="LDU53"/>
      <c r="LDV53"/>
      <c r="LDW53"/>
      <c r="LDX53"/>
      <c r="LDY53"/>
      <c r="LDZ53"/>
      <c r="LEA53"/>
      <c r="LEB53"/>
      <c r="LEC53"/>
      <c r="LED53"/>
      <c r="LEE53"/>
      <c r="LEF53"/>
      <c r="LEG53"/>
      <c r="LEH53"/>
      <c r="LEI53"/>
      <c r="LEJ53"/>
      <c r="LEK53"/>
      <c r="LEL53"/>
      <c r="LEM53"/>
      <c r="LEN53"/>
      <c r="LEO53"/>
      <c r="LEP53"/>
      <c r="LEQ53"/>
      <c r="LER53"/>
      <c r="LES53"/>
      <c r="LET53"/>
      <c r="LEU53"/>
      <c r="LEV53"/>
      <c r="LEW53"/>
      <c r="LEX53"/>
      <c r="LEY53"/>
      <c r="LEZ53"/>
      <c r="LFA53"/>
      <c r="LFB53"/>
      <c r="LFC53"/>
      <c r="LFD53"/>
      <c r="LFE53"/>
      <c r="LFF53"/>
      <c r="LFG53"/>
      <c r="LFH53"/>
      <c r="LFI53"/>
      <c r="LFJ53"/>
      <c r="LFK53"/>
      <c r="LFL53"/>
      <c r="LFM53"/>
      <c r="LFN53"/>
      <c r="LFO53"/>
      <c r="LFP53"/>
      <c r="LFQ53"/>
      <c r="LFR53"/>
      <c r="LFS53"/>
      <c r="LFT53"/>
      <c r="LFU53"/>
      <c r="LFV53"/>
      <c r="LFW53"/>
      <c r="LFX53"/>
      <c r="LFY53"/>
      <c r="LFZ53"/>
      <c r="LGA53"/>
      <c r="LGB53"/>
      <c r="LGC53"/>
      <c r="LGD53"/>
      <c r="LGE53"/>
      <c r="LGF53"/>
      <c r="LGG53"/>
      <c r="LGH53"/>
      <c r="LGI53"/>
      <c r="LGJ53"/>
      <c r="LGK53"/>
      <c r="LGL53"/>
      <c r="LGM53"/>
      <c r="LGN53"/>
      <c r="LGO53"/>
      <c r="LGP53"/>
      <c r="LGQ53"/>
      <c r="LGR53"/>
      <c r="LGS53"/>
      <c r="LGT53"/>
      <c r="LGU53"/>
      <c r="LGV53"/>
      <c r="LGW53"/>
      <c r="LGX53"/>
      <c r="LGY53"/>
      <c r="LGZ53"/>
      <c r="LHA53"/>
      <c r="LHB53"/>
      <c r="LHC53"/>
      <c r="LHD53"/>
      <c r="LHE53"/>
      <c r="LHF53"/>
      <c r="LHG53"/>
      <c r="LHH53"/>
      <c r="LHI53"/>
      <c r="LHJ53"/>
      <c r="LHK53"/>
      <c r="LHL53"/>
      <c r="LHM53"/>
      <c r="LHN53"/>
      <c r="LHO53"/>
      <c r="LHP53"/>
      <c r="LHQ53"/>
      <c r="LHR53"/>
      <c r="LHS53"/>
      <c r="LHT53"/>
      <c r="LHU53"/>
      <c r="LHV53"/>
      <c r="LHW53"/>
      <c r="LHX53"/>
      <c r="LHY53"/>
      <c r="LHZ53"/>
      <c r="LIA53"/>
      <c r="LIB53"/>
      <c r="LIC53"/>
      <c r="LID53"/>
      <c r="LIE53"/>
      <c r="LIF53"/>
      <c r="LIG53"/>
      <c r="LIH53"/>
      <c r="LII53"/>
      <c r="LIJ53"/>
      <c r="LIK53"/>
      <c r="LIL53"/>
      <c r="LIM53"/>
      <c r="LIN53"/>
      <c r="LIO53"/>
      <c r="LIP53"/>
      <c r="LIQ53"/>
      <c r="LIR53"/>
      <c r="LIS53"/>
      <c r="LIT53"/>
      <c r="LIU53"/>
      <c r="LIV53"/>
      <c r="LIW53"/>
      <c r="LIX53"/>
      <c r="LIY53"/>
      <c r="LIZ53"/>
      <c r="LJA53"/>
      <c r="LJB53"/>
      <c r="LJC53"/>
      <c r="LJD53"/>
      <c r="LJE53"/>
      <c r="LJF53"/>
      <c r="LJG53"/>
      <c r="LJH53"/>
      <c r="LJI53"/>
      <c r="LJJ53"/>
      <c r="LJK53"/>
      <c r="LJL53"/>
      <c r="LJM53"/>
      <c r="LJN53"/>
      <c r="LJO53"/>
      <c r="LJP53"/>
      <c r="LJQ53"/>
      <c r="LJR53"/>
      <c r="LJS53"/>
      <c r="LJT53"/>
      <c r="LJU53"/>
      <c r="LJV53"/>
      <c r="LJW53"/>
      <c r="LJX53"/>
      <c r="LJY53"/>
      <c r="LJZ53"/>
      <c r="LKA53"/>
      <c r="LKB53"/>
      <c r="LKC53"/>
      <c r="LKD53"/>
      <c r="LKE53"/>
      <c r="LKF53"/>
      <c r="LKG53"/>
      <c r="LKH53"/>
      <c r="LKI53"/>
      <c r="LKJ53"/>
      <c r="LKK53"/>
      <c r="LKL53"/>
      <c r="LKM53"/>
      <c r="LKN53"/>
      <c r="LKO53"/>
      <c r="LKP53"/>
      <c r="LKQ53"/>
      <c r="LKR53"/>
      <c r="LKS53"/>
      <c r="LKT53"/>
      <c r="LKU53"/>
      <c r="LKV53"/>
      <c r="LKW53"/>
      <c r="LKX53"/>
      <c r="LKY53"/>
      <c r="LKZ53"/>
      <c r="LLA53"/>
      <c r="LLB53"/>
      <c r="LLC53"/>
      <c r="LLD53"/>
      <c r="LLE53"/>
      <c r="LLF53"/>
      <c r="LLG53"/>
      <c r="LLH53"/>
      <c r="LLI53"/>
      <c r="LLJ53"/>
      <c r="LLK53"/>
      <c r="LLL53"/>
      <c r="LLM53"/>
      <c r="LLN53"/>
      <c r="LLO53"/>
      <c r="LLP53"/>
      <c r="LLQ53"/>
      <c r="LLR53"/>
      <c r="LLS53"/>
      <c r="LLT53"/>
      <c r="LLU53"/>
      <c r="LLV53"/>
      <c r="LLW53"/>
      <c r="LLX53"/>
      <c r="LLY53"/>
      <c r="LLZ53"/>
      <c r="LMA53"/>
      <c r="LMB53"/>
      <c r="LMC53"/>
      <c r="LMD53"/>
      <c r="LME53"/>
      <c r="LMF53"/>
      <c r="LMG53"/>
      <c r="LMH53"/>
      <c r="LMI53"/>
      <c r="LMJ53"/>
      <c r="LMK53"/>
      <c r="LML53"/>
      <c r="LMM53"/>
      <c r="LMN53"/>
      <c r="LMO53"/>
      <c r="LMP53"/>
      <c r="LMQ53"/>
      <c r="LMR53"/>
      <c r="LMS53"/>
      <c r="LMT53"/>
      <c r="LMU53"/>
      <c r="LMV53"/>
      <c r="LMW53"/>
      <c r="LMX53"/>
      <c r="LMY53"/>
      <c r="LMZ53"/>
      <c r="LNA53"/>
      <c r="LNB53"/>
      <c r="LNC53"/>
      <c r="LND53"/>
      <c r="LNE53"/>
      <c r="LNF53"/>
      <c r="LNG53"/>
      <c r="LNH53"/>
      <c r="LNI53"/>
      <c r="LNJ53"/>
      <c r="LNK53"/>
      <c r="LNL53"/>
      <c r="LNM53"/>
      <c r="LNN53"/>
      <c r="LNO53"/>
      <c r="LNP53"/>
      <c r="LNQ53"/>
      <c r="LNR53"/>
      <c r="LNS53"/>
      <c r="LNT53"/>
      <c r="LNU53"/>
      <c r="LNV53"/>
      <c r="LNW53"/>
      <c r="LNX53"/>
      <c r="LNY53"/>
      <c r="LNZ53"/>
      <c r="LOA53"/>
      <c r="LOB53"/>
      <c r="LOC53"/>
      <c r="LOD53"/>
      <c r="LOE53"/>
      <c r="LOF53"/>
      <c r="LOG53"/>
      <c r="LOH53"/>
      <c r="LOI53"/>
      <c r="LOJ53"/>
      <c r="LOK53"/>
      <c r="LOL53"/>
      <c r="LOM53"/>
      <c r="LON53"/>
      <c r="LOO53"/>
      <c r="LOP53"/>
      <c r="LOQ53"/>
      <c r="LOR53"/>
      <c r="LOS53"/>
      <c r="LOT53"/>
      <c r="LOU53"/>
      <c r="LOV53"/>
      <c r="LOW53"/>
      <c r="LOX53"/>
      <c r="LOY53"/>
      <c r="LOZ53"/>
      <c r="LPA53"/>
      <c r="LPB53"/>
      <c r="LPC53"/>
      <c r="LPD53"/>
      <c r="LPE53"/>
      <c r="LPF53"/>
      <c r="LPG53"/>
      <c r="LPH53"/>
      <c r="LPI53"/>
      <c r="LPJ53"/>
      <c r="LPK53"/>
      <c r="LPL53"/>
      <c r="LPM53"/>
      <c r="LPN53"/>
      <c r="LPO53"/>
      <c r="LPP53"/>
      <c r="LPQ53"/>
      <c r="LPR53"/>
      <c r="LPS53"/>
      <c r="LPT53"/>
      <c r="LPU53"/>
      <c r="LPV53"/>
      <c r="LPW53"/>
      <c r="LPX53"/>
      <c r="LPY53"/>
      <c r="LPZ53"/>
      <c r="LQA53"/>
      <c r="LQB53"/>
      <c r="LQC53"/>
      <c r="LQD53"/>
      <c r="LQE53"/>
      <c r="LQF53"/>
      <c r="LQG53"/>
      <c r="LQH53"/>
      <c r="LQI53"/>
      <c r="LQJ53"/>
      <c r="LQK53"/>
      <c r="LQL53"/>
      <c r="LQM53"/>
      <c r="LQN53"/>
      <c r="LQO53"/>
      <c r="LQP53"/>
      <c r="LQQ53"/>
      <c r="LQR53"/>
      <c r="LQS53"/>
      <c r="LQT53"/>
      <c r="LQU53"/>
      <c r="LQV53"/>
      <c r="LQW53"/>
      <c r="LQX53"/>
      <c r="LQY53"/>
      <c r="LQZ53"/>
      <c r="LRA53"/>
      <c r="LRB53"/>
      <c r="LRC53"/>
      <c r="LRD53"/>
      <c r="LRE53"/>
      <c r="LRF53"/>
      <c r="LRG53"/>
      <c r="LRH53"/>
      <c r="LRI53"/>
      <c r="LRJ53"/>
      <c r="LRK53"/>
      <c r="LRL53"/>
      <c r="LRM53"/>
      <c r="LRN53"/>
      <c r="LRO53"/>
      <c r="LRP53"/>
      <c r="LRQ53"/>
      <c r="LRR53"/>
      <c r="LRS53"/>
      <c r="LRT53"/>
      <c r="LRU53"/>
      <c r="LRV53"/>
      <c r="LRW53"/>
      <c r="LRX53"/>
      <c r="LRY53"/>
      <c r="LRZ53"/>
      <c r="LSA53"/>
      <c r="LSB53"/>
      <c r="LSC53"/>
      <c r="LSD53"/>
      <c r="LSE53"/>
      <c r="LSF53"/>
      <c r="LSG53"/>
      <c r="LSH53"/>
      <c r="LSI53"/>
      <c r="LSJ53"/>
      <c r="LSK53"/>
      <c r="LSL53"/>
      <c r="LSM53"/>
      <c r="LSN53"/>
      <c r="LSO53"/>
      <c r="LSP53"/>
      <c r="LSQ53"/>
      <c r="LSR53"/>
      <c r="LSS53"/>
      <c r="LST53"/>
      <c r="LSU53"/>
      <c r="LSV53"/>
      <c r="LSW53"/>
      <c r="LSX53"/>
      <c r="LSY53"/>
      <c r="LSZ53"/>
      <c r="LTA53"/>
      <c r="LTB53"/>
      <c r="LTC53"/>
      <c r="LTD53"/>
      <c r="LTE53"/>
      <c r="LTF53"/>
      <c r="LTG53"/>
      <c r="LTH53"/>
      <c r="LTI53"/>
      <c r="LTJ53"/>
      <c r="LTK53"/>
      <c r="LTL53"/>
      <c r="LTM53"/>
      <c r="LTN53"/>
      <c r="LTO53"/>
      <c r="LTP53"/>
      <c r="LTQ53"/>
      <c r="LTR53"/>
      <c r="LTS53"/>
      <c r="LTT53"/>
      <c r="LTU53"/>
      <c r="LTV53"/>
      <c r="LTW53"/>
      <c r="LTX53"/>
      <c r="LTY53"/>
      <c r="LTZ53"/>
      <c r="LUA53"/>
      <c r="LUB53"/>
      <c r="LUC53"/>
      <c r="LUD53"/>
      <c r="LUE53"/>
      <c r="LUF53"/>
      <c r="LUG53"/>
      <c r="LUH53"/>
      <c r="LUI53"/>
      <c r="LUJ53"/>
      <c r="LUK53"/>
      <c r="LUL53"/>
      <c r="LUM53"/>
      <c r="LUN53"/>
      <c r="LUO53"/>
      <c r="LUP53"/>
      <c r="LUQ53"/>
      <c r="LUR53"/>
      <c r="LUS53"/>
      <c r="LUT53"/>
      <c r="LUU53"/>
      <c r="LUV53"/>
      <c r="LUW53"/>
      <c r="LUX53"/>
      <c r="LUY53"/>
      <c r="LUZ53"/>
      <c r="LVA53"/>
      <c r="LVB53"/>
      <c r="LVC53"/>
      <c r="LVD53"/>
      <c r="LVE53"/>
      <c r="LVF53"/>
      <c r="LVG53"/>
      <c r="LVH53"/>
      <c r="LVI53"/>
      <c r="LVJ53"/>
      <c r="LVK53"/>
      <c r="LVL53"/>
      <c r="LVM53"/>
      <c r="LVN53"/>
      <c r="LVO53"/>
      <c r="LVP53"/>
      <c r="LVQ53"/>
      <c r="LVR53"/>
      <c r="LVS53"/>
      <c r="LVT53"/>
      <c r="LVU53"/>
      <c r="LVV53"/>
      <c r="LVW53"/>
      <c r="LVX53"/>
      <c r="LVY53"/>
      <c r="LVZ53"/>
      <c r="LWA53"/>
      <c r="LWB53"/>
      <c r="LWC53"/>
      <c r="LWD53"/>
      <c r="LWE53"/>
      <c r="LWF53"/>
      <c r="LWG53"/>
      <c r="LWH53"/>
      <c r="LWI53"/>
      <c r="LWJ53"/>
      <c r="LWK53"/>
      <c r="LWL53"/>
      <c r="LWM53"/>
      <c r="LWN53"/>
      <c r="LWO53"/>
      <c r="LWP53"/>
      <c r="LWQ53"/>
      <c r="LWR53"/>
      <c r="LWS53"/>
      <c r="LWT53"/>
      <c r="LWU53"/>
      <c r="LWV53"/>
      <c r="LWW53"/>
      <c r="LWX53"/>
      <c r="LWY53"/>
      <c r="LWZ53"/>
      <c r="LXA53"/>
      <c r="LXB53"/>
      <c r="LXC53"/>
      <c r="LXD53"/>
      <c r="LXE53"/>
      <c r="LXF53"/>
      <c r="LXG53"/>
      <c r="LXH53"/>
      <c r="LXI53"/>
      <c r="LXJ53"/>
      <c r="LXK53"/>
      <c r="LXL53"/>
      <c r="LXM53"/>
      <c r="LXN53"/>
      <c r="LXO53"/>
      <c r="LXP53"/>
      <c r="LXQ53"/>
      <c r="LXR53"/>
      <c r="LXS53"/>
      <c r="LXT53"/>
      <c r="LXU53"/>
      <c r="LXV53"/>
      <c r="LXW53"/>
      <c r="LXX53"/>
      <c r="LXY53"/>
      <c r="LXZ53"/>
      <c r="LYA53"/>
      <c r="LYB53"/>
      <c r="LYC53"/>
      <c r="LYD53"/>
      <c r="LYE53"/>
      <c r="LYF53"/>
      <c r="LYG53"/>
      <c r="LYH53"/>
      <c r="LYI53"/>
      <c r="LYJ53"/>
      <c r="LYK53"/>
      <c r="LYL53"/>
      <c r="LYM53"/>
      <c r="LYN53"/>
      <c r="LYO53"/>
      <c r="LYP53"/>
      <c r="LYQ53"/>
      <c r="LYR53"/>
      <c r="LYS53"/>
      <c r="LYT53"/>
      <c r="LYU53"/>
      <c r="LYV53"/>
      <c r="LYW53"/>
      <c r="LYX53"/>
      <c r="LYY53"/>
      <c r="LYZ53"/>
      <c r="LZA53"/>
      <c r="LZB53"/>
      <c r="LZC53"/>
      <c r="LZD53"/>
      <c r="LZE53"/>
      <c r="LZF53"/>
      <c r="LZG53"/>
      <c r="LZH53"/>
      <c r="LZI53"/>
      <c r="LZJ53"/>
      <c r="LZK53"/>
      <c r="LZL53"/>
      <c r="LZM53"/>
      <c r="LZN53"/>
      <c r="LZO53"/>
      <c r="LZP53"/>
      <c r="LZQ53"/>
      <c r="LZR53"/>
      <c r="LZS53"/>
      <c r="LZT53"/>
      <c r="LZU53"/>
      <c r="LZV53"/>
      <c r="LZW53"/>
      <c r="LZX53"/>
      <c r="LZY53"/>
      <c r="LZZ53"/>
      <c r="MAA53"/>
      <c r="MAB53"/>
      <c r="MAC53"/>
      <c r="MAD53"/>
      <c r="MAE53"/>
      <c r="MAF53"/>
      <c r="MAG53"/>
      <c r="MAH53"/>
      <c r="MAI53"/>
      <c r="MAJ53"/>
      <c r="MAK53"/>
      <c r="MAL53"/>
      <c r="MAM53"/>
      <c r="MAN53"/>
      <c r="MAO53"/>
      <c r="MAP53"/>
      <c r="MAQ53"/>
      <c r="MAR53"/>
      <c r="MAS53"/>
      <c r="MAT53"/>
      <c r="MAU53"/>
      <c r="MAV53"/>
      <c r="MAW53"/>
      <c r="MAX53"/>
      <c r="MAY53"/>
      <c r="MAZ53"/>
      <c r="MBA53"/>
      <c r="MBB53"/>
      <c r="MBC53"/>
      <c r="MBD53"/>
      <c r="MBE53"/>
      <c r="MBF53"/>
      <c r="MBG53"/>
      <c r="MBH53"/>
      <c r="MBI53"/>
      <c r="MBJ53"/>
      <c r="MBK53"/>
      <c r="MBL53"/>
      <c r="MBM53"/>
      <c r="MBN53"/>
      <c r="MBO53"/>
      <c r="MBP53"/>
      <c r="MBQ53"/>
      <c r="MBR53"/>
      <c r="MBS53"/>
      <c r="MBT53"/>
      <c r="MBU53"/>
      <c r="MBV53"/>
      <c r="MBW53"/>
      <c r="MBX53"/>
      <c r="MBY53"/>
      <c r="MBZ53"/>
      <c r="MCA53"/>
      <c r="MCB53"/>
      <c r="MCC53"/>
      <c r="MCD53"/>
      <c r="MCE53"/>
      <c r="MCF53"/>
      <c r="MCG53"/>
      <c r="MCH53"/>
      <c r="MCI53"/>
      <c r="MCJ53"/>
      <c r="MCK53"/>
      <c r="MCL53"/>
      <c r="MCM53"/>
      <c r="MCN53"/>
      <c r="MCO53"/>
      <c r="MCP53"/>
      <c r="MCQ53"/>
      <c r="MCR53"/>
      <c r="MCS53"/>
      <c r="MCT53"/>
      <c r="MCU53"/>
      <c r="MCV53"/>
      <c r="MCW53"/>
      <c r="MCX53"/>
      <c r="MCY53"/>
      <c r="MCZ53"/>
      <c r="MDA53"/>
      <c r="MDB53"/>
      <c r="MDC53"/>
      <c r="MDD53"/>
      <c r="MDE53"/>
      <c r="MDF53"/>
      <c r="MDG53"/>
      <c r="MDH53"/>
      <c r="MDI53"/>
      <c r="MDJ53"/>
      <c r="MDK53"/>
      <c r="MDL53"/>
      <c r="MDM53"/>
      <c r="MDN53"/>
      <c r="MDO53"/>
      <c r="MDP53"/>
      <c r="MDQ53"/>
      <c r="MDR53"/>
      <c r="MDS53"/>
      <c r="MDT53"/>
      <c r="MDU53"/>
      <c r="MDV53"/>
      <c r="MDW53"/>
      <c r="MDX53"/>
      <c r="MDY53"/>
      <c r="MDZ53"/>
      <c r="MEA53"/>
      <c r="MEB53"/>
      <c r="MEC53"/>
      <c r="MED53"/>
      <c r="MEE53"/>
      <c r="MEF53"/>
      <c r="MEG53"/>
      <c r="MEH53"/>
      <c r="MEI53"/>
      <c r="MEJ53"/>
      <c r="MEK53"/>
      <c r="MEL53"/>
      <c r="MEM53"/>
      <c r="MEN53"/>
      <c r="MEO53"/>
      <c r="MEP53"/>
      <c r="MEQ53"/>
      <c r="MER53"/>
      <c r="MES53"/>
      <c r="MET53"/>
      <c r="MEU53"/>
      <c r="MEV53"/>
      <c r="MEW53"/>
      <c r="MEX53"/>
      <c r="MEY53"/>
      <c r="MEZ53"/>
      <c r="MFA53"/>
      <c r="MFB53"/>
      <c r="MFC53"/>
      <c r="MFD53"/>
      <c r="MFE53"/>
      <c r="MFF53"/>
      <c r="MFG53"/>
      <c r="MFH53"/>
      <c r="MFI53"/>
      <c r="MFJ53"/>
      <c r="MFK53"/>
      <c r="MFL53"/>
      <c r="MFM53"/>
      <c r="MFN53"/>
      <c r="MFO53"/>
      <c r="MFP53"/>
      <c r="MFQ53"/>
      <c r="MFR53"/>
      <c r="MFS53"/>
      <c r="MFT53"/>
      <c r="MFU53"/>
      <c r="MFV53"/>
      <c r="MFW53"/>
      <c r="MFX53"/>
      <c r="MFY53"/>
      <c r="MFZ53"/>
      <c r="MGA53"/>
      <c r="MGB53"/>
      <c r="MGC53"/>
      <c r="MGD53"/>
      <c r="MGE53"/>
      <c r="MGF53"/>
      <c r="MGG53"/>
      <c r="MGH53"/>
      <c r="MGI53"/>
      <c r="MGJ53"/>
      <c r="MGK53"/>
      <c r="MGL53"/>
      <c r="MGM53"/>
      <c r="MGN53"/>
      <c r="MGO53"/>
      <c r="MGP53"/>
      <c r="MGQ53"/>
      <c r="MGR53"/>
      <c r="MGS53"/>
      <c r="MGT53"/>
      <c r="MGU53"/>
      <c r="MGV53"/>
      <c r="MGW53"/>
      <c r="MGX53"/>
      <c r="MGY53"/>
      <c r="MGZ53"/>
      <c r="MHA53"/>
      <c r="MHB53"/>
      <c r="MHC53"/>
      <c r="MHD53"/>
      <c r="MHE53"/>
      <c r="MHF53"/>
      <c r="MHG53"/>
      <c r="MHH53"/>
      <c r="MHI53"/>
      <c r="MHJ53"/>
      <c r="MHK53"/>
      <c r="MHL53"/>
      <c r="MHM53"/>
      <c r="MHN53"/>
      <c r="MHO53"/>
      <c r="MHP53"/>
      <c r="MHQ53"/>
      <c r="MHR53"/>
      <c r="MHS53"/>
      <c r="MHT53"/>
      <c r="MHU53"/>
      <c r="MHV53"/>
      <c r="MHW53"/>
      <c r="MHX53"/>
      <c r="MHY53"/>
      <c r="MHZ53"/>
      <c r="MIA53"/>
      <c r="MIB53"/>
      <c r="MIC53"/>
      <c r="MID53"/>
      <c r="MIE53"/>
      <c r="MIF53"/>
      <c r="MIG53"/>
      <c r="MIH53"/>
      <c r="MII53"/>
      <c r="MIJ53"/>
      <c r="MIK53"/>
      <c r="MIL53"/>
      <c r="MIM53"/>
      <c r="MIN53"/>
      <c r="MIO53"/>
      <c r="MIP53"/>
      <c r="MIQ53"/>
      <c r="MIR53"/>
      <c r="MIS53"/>
      <c r="MIT53"/>
      <c r="MIU53"/>
      <c r="MIV53"/>
      <c r="MIW53"/>
      <c r="MIX53"/>
      <c r="MIY53"/>
      <c r="MIZ53"/>
      <c r="MJA53"/>
      <c r="MJB53"/>
      <c r="MJC53"/>
      <c r="MJD53"/>
      <c r="MJE53"/>
      <c r="MJF53"/>
      <c r="MJG53"/>
      <c r="MJH53"/>
      <c r="MJI53"/>
      <c r="MJJ53"/>
      <c r="MJK53"/>
      <c r="MJL53"/>
      <c r="MJM53"/>
      <c r="MJN53"/>
      <c r="MJO53"/>
      <c r="MJP53"/>
      <c r="MJQ53"/>
      <c r="MJR53"/>
      <c r="MJS53"/>
      <c r="MJT53"/>
      <c r="MJU53"/>
      <c r="MJV53"/>
      <c r="MJW53"/>
      <c r="MJX53"/>
      <c r="MJY53"/>
      <c r="MJZ53"/>
      <c r="MKA53"/>
      <c r="MKB53"/>
      <c r="MKC53"/>
      <c r="MKD53"/>
      <c r="MKE53"/>
      <c r="MKF53"/>
      <c r="MKG53"/>
      <c r="MKH53"/>
      <c r="MKI53"/>
      <c r="MKJ53"/>
      <c r="MKK53"/>
      <c r="MKL53"/>
      <c r="MKM53"/>
      <c r="MKN53"/>
      <c r="MKO53"/>
      <c r="MKP53"/>
      <c r="MKQ53"/>
      <c r="MKR53"/>
      <c r="MKS53"/>
      <c r="MKT53"/>
      <c r="MKU53"/>
      <c r="MKV53"/>
      <c r="MKW53"/>
      <c r="MKX53"/>
      <c r="MKY53"/>
      <c r="MKZ53"/>
      <c r="MLA53"/>
      <c r="MLB53"/>
      <c r="MLC53"/>
      <c r="MLD53"/>
      <c r="MLE53"/>
      <c r="MLF53"/>
      <c r="MLG53"/>
      <c r="MLH53"/>
      <c r="MLI53"/>
      <c r="MLJ53"/>
      <c r="MLK53"/>
      <c r="MLL53"/>
      <c r="MLM53"/>
      <c r="MLN53"/>
      <c r="MLO53"/>
      <c r="MLP53"/>
      <c r="MLQ53"/>
      <c r="MLR53"/>
      <c r="MLS53"/>
      <c r="MLT53"/>
      <c r="MLU53"/>
      <c r="MLV53"/>
      <c r="MLW53"/>
      <c r="MLX53"/>
      <c r="MLY53"/>
      <c r="MLZ53"/>
      <c r="MMA53"/>
      <c r="MMB53"/>
      <c r="MMC53"/>
      <c r="MMD53"/>
      <c r="MME53"/>
      <c r="MMF53"/>
      <c r="MMG53"/>
      <c r="MMH53"/>
      <c r="MMI53"/>
      <c r="MMJ53"/>
      <c r="MMK53"/>
      <c r="MML53"/>
      <c r="MMM53"/>
      <c r="MMN53"/>
      <c r="MMO53"/>
      <c r="MMP53"/>
      <c r="MMQ53"/>
      <c r="MMR53"/>
      <c r="MMS53"/>
      <c r="MMT53"/>
      <c r="MMU53"/>
      <c r="MMV53"/>
      <c r="MMW53"/>
      <c r="MMX53"/>
      <c r="MMY53"/>
      <c r="MMZ53"/>
      <c r="MNA53"/>
      <c r="MNB53"/>
      <c r="MNC53"/>
      <c r="MND53"/>
      <c r="MNE53"/>
      <c r="MNF53"/>
      <c r="MNG53"/>
      <c r="MNH53"/>
      <c r="MNI53"/>
      <c r="MNJ53"/>
      <c r="MNK53"/>
      <c r="MNL53"/>
      <c r="MNM53"/>
      <c r="MNN53"/>
      <c r="MNO53"/>
      <c r="MNP53"/>
      <c r="MNQ53"/>
      <c r="MNR53"/>
      <c r="MNS53"/>
      <c r="MNT53"/>
      <c r="MNU53"/>
      <c r="MNV53"/>
      <c r="MNW53"/>
      <c r="MNX53"/>
      <c r="MNY53"/>
      <c r="MNZ53"/>
      <c r="MOA53"/>
      <c r="MOB53"/>
      <c r="MOC53"/>
      <c r="MOD53"/>
      <c r="MOE53"/>
      <c r="MOF53"/>
      <c r="MOG53"/>
      <c r="MOH53"/>
      <c r="MOI53"/>
      <c r="MOJ53"/>
      <c r="MOK53"/>
      <c r="MOL53"/>
      <c r="MOM53"/>
      <c r="MON53"/>
      <c r="MOO53"/>
      <c r="MOP53"/>
      <c r="MOQ53"/>
      <c r="MOR53"/>
      <c r="MOS53"/>
      <c r="MOT53"/>
      <c r="MOU53"/>
      <c r="MOV53"/>
      <c r="MOW53"/>
      <c r="MOX53"/>
      <c r="MOY53"/>
      <c r="MOZ53"/>
      <c r="MPA53"/>
      <c r="MPB53"/>
      <c r="MPC53"/>
      <c r="MPD53"/>
      <c r="MPE53"/>
      <c r="MPF53"/>
      <c r="MPG53"/>
      <c r="MPH53"/>
      <c r="MPI53"/>
      <c r="MPJ53"/>
      <c r="MPK53"/>
      <c r="MPL53"/>
      <c r="MPM53"/>
      <c r="MPN53"/>
      <c r="MPO53"/>
      <c r="MPP53"/>
      <c r="MPQ53"/>
      <c r="MPR53"/>
      <c r="MPS53"/>
      <c r="MPT53"/>
      <c r="MPU53"/>
      <c r="MPV53"/>
      <c r="MPW53"/>
      <c r="MPX53"/>
      <c r="MPY53"/>
      <c r="MPZ53"/>
      <c r="MQA53"/>
      <c r="MQB53"/>
      <c r="MQC53"/>
      <c r="MQD53"/>
      <c r="MQE53"/>
      <c r="MQF53"/>
      <c r="MQG53"/>
      <c r="MQH53"/>
      <c r="MQI53"/>
      <c r="MQJ53"/>
      <c r="MQK53"/>
      <c r="MQL53"/>
      <c r="MQM53"/>
      <c r="MQN53"/>
      <c r="MQO53"/>
      <c r="MQP53"/>
      <c r="MQQ53"/>
      <c r="MQR53"/>
      <c r="MQS53"/>
      <c r="MQT53"/>
      <c r="MQU53"/>
      <c r="MQV53"/>
      <c r="MQW53"/>
      <c r="MQX53"/>
      <c r="MQY53"/>
      <c r="MQZ53"/>
      <c r="MRA53"/>
      <c r="MRB53"/>
      <c r="MRC53"/>
      <c r="MRD53"/>
      <c r="MRE53"/>
      <c r="MRF53"/>
      <c r="MRG53"/>
      <c r="MRH53"/>
      <c r="MRI53"/>
      <c r="MRJ53"/>
      <c r="MRK53"/>
      <c r="MRL53"/>
      <c r="MRM53"/>
      <c r="MRN53"/>
      <c r="MRO53"/>
      <c r="MRP53"/>
      <c r="MRQ53"/>
      <c r="MRR53"/>
      <c r="MRS53"/>
      <c r="MRT53"/>
      <c r="MRU53"/>
      <c r="MRV53"/>
      <c r="MRW53"/>
      <c r="MRX53"/>
      <c r="MRY53"/>
      <c r="MRZ53"/>
      <c r="MSA53"/>
      <c r="MSB53"/>
      <c r="MSC53"/>
      <c r="MSD53"/>
      <c r="MSE53"/>
      <c r="MSF53"/>
      <c r="MSG53"/>
      <c r="MSH53"/>
      <c r="MSI53"/>
      <c r="MSJ53"/>
      <c r="MSK53"/>
      <c r="MSL53"/>
      <c r="MSM53"/>
      <c r="MSN53"/>
      <c r="MSO53"/>
      <c r="MSP53"/>
      <c r="MSQ53"/>
      <c r="MSR53"/>
      <c r="MSS53"/>
      <c r="MST53"/>
      <c r="MSU53"/>
      <c r="MSV53"/>
      <c r="MSW53"/>
      <c r="MSX53"/>
      <c r="MSY53"/>
      <c r="MSZ53"/>
      <c r="MTA53"/>
      <c r="MTB53"/>
      <c r="MTC53"/>
      <c r="MTD53"/>
      <c r="MTE53"/>
      <c r="MTF53"/>
      <c r="MTG53"/>
      <c r="MTH53"/>
      <c r="MTI53"/>
      <c r="MTJ53"/>
      <c r="MTK53"/>
      <c r="MTL53"/>
      <c r="MTM53"/>
      <c r="MTN53"/>
      <c r="MTO53"/>
      <c r="MTP53"/>
      <c r="MTQ53"/>
      <c r="MTR53"/>
      <c r="MTS53"/>
      <c r="MTT53"/>
      <c r="MTU53"/>
      <c r="MTV53"/>
      <c r="MTW53"/>
      <c r="MTX53"/>
      <c r="MTY53"/>
      <c r="MTZ53"/>
      <c r="MUA53"/>
      <c r="MUB53"/>
      <c r="MUC53"/>
      <c r="MUD53"/>
      <c r="MUE53"/>
      <c r="MUF53"/>
      <c r="MUG53"/>
      <c r="MUH53"/>
      <c r="MUI53"/>
      <c r="MUJ53"/>
      <c r="MUK53"/>
      <c r="MUL53"/>
      <c r="MUM53"/>
      <c r="MUN53"/>
      <c r="MUO53"/>
      <c r="MUP53"/>
      <c r="MUQ53"/>
      <c r="MUR53"/>
      <c r="MUS53"/>
      <c r="MUT53"/>
      <c r="MUU53"/>
      <c r="MUV53"/>
      <c r="MUW53"/>
      <c r="MUX53"/>
      <c r="MUY53"/>
      <c r="MUZ53"/>
      <c r="MVA53"/>
      <c r="MVB53"/>
      <c r="MVC53"/>
      <c r="MVD53"/>
      <c r="MVE53"/>
      <c r="MVF53"/>
      <c r="MVG53"/>
      <c r="MVH53"/>
      <c r="MVI53"/>
      <c r="MVJ53"/>
      <c r="MVK53"/>
      <c r="MVL53"/>
      <c r="MVM53"/>
      <c r="MVN53"/>
      <c r="MVO53"/>
      <c r="MVP53"/>
      <c r="MVQ53"/>
      <c r="MVR53"/>
      <c r="MVS53"/>
      <c r="MVT53"/>
      <c r="MVU53"/>
      <c r="MVV53"/>
      <c r="MVW53"/>
      <c r="MVX53"/>
      <c r="MVY53"/>
      <c r="MVZ53"/>
      <c r="MWA53"/>
      <c r="MWB53"/>
      <c r="MWC53"/>
      <c r="MWD53"/>
      <c r="MWE53"/>
      <c r="MWF53"/>
      <c r="MWG53"/>
      <c r="MWH53"/>
      <c r="MWI53"/>
      <c r="MWJ53"/>
      <c r="MWK53"/>
      <c r="MWL53"/>
      <c r="MWM53"/>
      <c r="MWN53"/>
      <c r="MWO53"/>
      <c r="MWP53"/>
      <c r="MWQ53"/>
      <c r="MWR53"/>
      <c r="MWS53"/>
      <c r="MWT53"/>
      <c r="MWU53"/>
      <c r="MWV53"/>
      <c r="MWW53"/>
      <c r="MWX53"/>
      <c r="MWY53"/>
      <c r="MWZ53"/>
      <c r="MXA53"/>
      <c r="MXB53"/>
      <c r="MXC53"/>
      <c r="MXD53"/>
      <c r="MXE53"/>
      <c r="MXF53"/>
      <c r="MXG53"/>
      <c r="MXH53"/>
      <c r="MXI53"/>
      <c r="MXJ53"/>
      <c r="MXK53"/>
      <c r="MXL53"/>
      <c r="MXM53"/>
      <c r="MXN53"/>
      <c r="MXO53"/>
      <c r="MXP53"/>
      <c r="MXQ53"/>
      <c r="MXR53"/>
      <c r="MXS53"/>
      <c r="MXT53"/>
      <c r="MXU53"/>
      <c r="MXV53"/>
      <c r="MXW53"/>
      <c r="MXX53"/>
      <c r="MXY53"/>
      <c r="MXZ53"/>
      <c r="MYA53"/>
      <c r="MYB53"/>
      <c r="MYC53"/>
      <c r="MYD53"/>
      <c r="MYE53"/>
      <c r="MYF53"/>
      <c r="MYG53"/>
      <c r="MYH53"/>
      <c r="MYI53"/>
      <c r="MYJ53"/>
      <c r="MYK53"/>
      <c r="MYL53"/>
      <c r="MYM53"/>
      <c r="MYN53"/>
      <c r="MYO53"/>
      <c r="MYP53"/>
      <c r="MYQ53"/>
      <c r="MYR53"/>
      <c r="MYS53"/>
      <c r="MYT53"/>
      <c r="MYU53"/>
      <c r="MYV53"/>
      <c r="MYW53"/>
      <c r="MYX53"/>
      <c r="MYY53"/>
      <c r="MYZ53"/>
      <c r="MZA53"/>
      <c r="MZB53"/>
      <c r="MZC53"/>
      <c r="MZD53"/>
      <c r="MZE53"/>
      <c r="MZF53"/>
      <c r="MZG53"/>
      <c r="MZH53"/>
      <c r="MZI53"/>
      <c r="MZJ53"/>
      <c r="MZK53"/>
      <c r="MZL53"/>
      <c r="MZM53"/>
      <c r="MZN53"/>
      <c r="MZO53"/>
      <c r="MZP53"/>
      <c r="MZQ53"/>
      <c r="MZR53"/>
      <c r="MZS53"/>
      <c r="MZT53"/>
      <c r="MZU53"/>
      <c r="MZV53"/>
      <c r="MZW53"/>
      <c r="MZX53"/>
      <c r="MZY53"/>
      <c r="MZZ53"/>
      <c r="NAA53"/>
      <c r="NAB53"/>
      <c r="NAC53"/>
      <c r="NAD53"/>
      <c r="NAE53"/>
      <c r="NAF53"/>
      <c r="NAG53"/>
      <c r="NAH53"/>
      <c r="NAI53"/>
      <c r="NAJ53"/>
      <c r="NAK53"/>
      <c r="NAL53"/>
      <c r="NAM53"/>
      <c r="NAN53"/>
      <c r="NAO53"/>
      <c r="NAP53"/>
      <c r="NAQ53"/>
      <c r="NAR53"/>
      <c r="NAS53"/>
      <c r="NAT53"/>
      <c r="NAU53"/>
      <c r="NAV53"/>
      <c r="NAW53"/>
      <c r="NAX53"/>
      <c r="NAY53"/>
      <c r="NAZ53"/>
      <c r="NBA53"/>
      <c r="NBB53"/>
      <c r="NBC53"/>
      <c r="NBD53"/>
      <c r="NBE53"/>
      <c r="NBF53"/>
      <c r="NBG53"/>
      <c r="NBH53"/>
      <c r="NBI53"/>
      <c r="NBJ53"/>
      <c r="NBK53"/>
      <c r="NBL53"/>
      <c r="NBM53"/>
      <c r="NBN53"/>
      <c r="NBO53"/>
      <c r="NBP53"/>
      <c r="NBQ53"/>
      <c r="NBR53"/>
      <c r="NBS53"/>
      <c r="NBT53"/>
      <c r="NBU53"/>
      <c r="NBV53"/>
      <c r="NBW53"/>
      <c r="NBX53"/>
      <c r="NBY53"/>
      <c r="NBZ53"/>
      <c r="NCA53"/>
      <c r="NCB53"/>
      <c r="NCC53"/>
      <c r="NCD53"/>
      <c r="NCE53"/>
      <c r="NCF53"/>
      <c r="NCG53"/>
      <c r="NCH53"/>
      <c r="NCI53"/>
      <c r="NCJ53"/>
      <c r="NCK53"/>
      <c r="NCL53"/>
      <c r="NCM53"/>
      <c r="NCN53"/>
      <c r="NCO53"/>
      <c r="NCP53"/>
      <c r="NCQ53"/>
      <c r="NCR53"/>
      <c r="NCS53"/>
      <c r="NCT53"/>
      <c r="NCU53"/>
      <c r="NCV53"/>
      <c r="NCW53"/>
      <c r="NCX53"/>
      <c r="NCY53"/>
      <c r="NCZ53"/>
      <c r="NDA53"/>
      <c r="NDB53"/>
      <c r="NDC53"/>
      <c r="NDD53"/>
      <c r="NDE53"/>
      <c r="NDF53"/>
      <c r="NDG53"/>
      <c r="NDH53"/>
      <c r="NDI53"/>
      <c r="NDJ53"/>
      <c r="NDK53"/>
      <c r="NDL53"/>
      <c r="NDM53"/>
      <c r="NDN53"/>
      <c r="NDO53"/>
      <c r="NDP53"/>
      <c r="NDQ53"/>
      <c r="NDR53"/>
      <c r="NDS53"/>
      <c r="NDT53"/>
      <c r="NDU53"/>
      <c r="NDV53"/>
      <c r="NDW53"/>
      <c r="NDX53"/>
      <c r="NDY53"/>
      <c r="NDZ53"/>
      <c r="NEA53"/>
      <c r="NEB53"/>
      <c r="NEC53"/>
      <c r="NED53"/>
      <c r="NEE53"/>
      <c r="NEF53"/>
      <c r="NEG53"/>
      <c r="NEH53"/>
      <c r="NEI53"/>
      <c r="NEJ53"/>
      <c r="NEK53"/>
      <c r="NEL53"/>
      <c r="NEM53"/>
      <c r="NEN53"/>
      <c r="NEO53"/>
      <c r="NEP53"/>
      <c r="NEQ53"/>
      <c r="NER53"/>
      <c r="NES53"/>
      <c r="NET53"/>
      <c r="NEU53"/>
      <c r="NEV53"/>
      <c r="NEW53"/>
      <c r="NEX53"/>
      <c r="NEY53"/>
      <c r="NEZ53"/>
      <c r="NFA53"/>
      <c r="NFB53"/>
      <c r="NFC53"/>
      <c r="NFD53"/>
      <c r="NFE53"/>
      <c r="NFF53"/>
      <c r="NFG53"/>
      <c r="NFH53"/>
      <c r="NFI53"/>
      <c r="NFJ53"/>
      <c r="NFK53"/>
      <c r="NFL53"/>
      <c r="NFM53"/>
      <c r="NFN53"/>
      <c r="NFO53"/>
      <c r="NFP53"/>
      <c r="NFQ53"/>
      <c r="NFR53"/>
      <c r="NFS53"/>
      <c r="NFT53"/>
      <c r="NFU53"/>
      <c r="NFV53"/>
      <c r="NFW53"/>
      <c r="NFX53"/>
      <c r="NFY53"/>
      <c r="NFZ53"/>
      <c r="NGA53"/>
      <c r="NGB53"/>
      <c r="NGC53"/>
      <c r="NGD53"/>
      <c r="NGE53"/>
      <c r="NGF53"/>
      <c r="NGG53"/>
      <c r="NGH53"/>
      <c r="NGI53"/>
      <c r="NGJ53"/>
      <c r="NGK53"/>
      <c r="NGL53"/>
      <c r="NGM53"/>
      <c r="NGN53"/>
      <c r="NGO53"/>
      <c r="NGP53"/>
      <c r="NGQ53"/>
      <c r="NGR53"/>
      <c r="NGS53"/>
      <c r="NGT53"/>
      <c r="NGU53"/>
      <c r="NGV53"/>
      <c r="NGW53"/>
      <c r="NGX53"/>
      <c r="NGY53"/>
      <c r="NGZ53"/>
      <c r="NHA53"/>
      <c r="NHB53"/>
      <c r="NHC53"/>
      <c r="NHD53"/>
      <c r="NHE53"/>
      <c r="NHF53"/>
      <c r="NHG53"/>
      <c r="NHH53"/>
      <c r="NHI53"/>
      <c r="NHJ53"/>
      <c r="NHK53"/>
      <c r="NHL53"/>
      <c r="NHM53"/>
      <c r="NHN53"/>
      <c r="NHO53"/>
      <c r="NHP53"/>
      <c r="NHQ53"/>
      <c r="NHR53"/>
      <c r="NHS53"/>
      <c r="NHT53"/>
      <c r="NHU53"/>
      <c r="NHV53"/>
      <c r="NHW53"/>
      <c r="NHX53"/>
      <c r="NHY53"/>
      <c r="NHZ53"/>
      <c r="NIA53"/>
      <c r="NIB53"/>
      <c r="NIC53"/>
      <c r="NID53"/>
      <c r="NIE53"/>
      <c r="NIF53"/>
      <c r="NIG53"/>
      <c r="NIH53"/>
      <c r="NII53"/>
      <c r="NIJ53"/>
      <c r="NIK53"/>
      <c r="NIL53"/>
      <c r="NIM53"/>
      <c r="NIN53"/>
      <c r="NIO53"/>
      <c r="NIP53"/>
      <c r="NIQ53"/>
      <c r="NIR53"/>
      <c r="NIS53"/>
      <c r="NIT53"/>
      <c r="NIU53"/>
      <c r="NIV53"/>
      <c r="NIW53"/>
      <c r="NIX53"/>
      <c r="NIY53"/>
      <c r="NIZ53"/>
      <c r="NJA53"/>
      <c r="NJB53"/>
      <c r="NJC53"/>
      <c r="NJD53"/>
      <c r="NJE53"/>
      <c r="NJF53"/>
      <c r="NJG53"/>
      <c r="NJH53"/>
      <c r="NJI53"/>
      <c r="NJJ53"/>
      <c r="NJK53"/>
      <c r="NJL53"/>
      <c r="NJM53"/>
      <c r="NJN53"/>
      <c r="NJO53"/>
      <c r="NJP53"/>
      <c r="NJQ53"/>
      <c r="NJR53"/>
      <c r="NJS53"/>
      <c r="NJT53"/>
      <c r="NJU53"/>
      <c r="NJV53"/>
      <c r="NJW53"/>
      <c r="NJX53"/>
      <c r="NJY53"/>
      <c r="NJZ53"/>
      <c r="NKA53"/>
      <c r="NKB53"/>
      <c r="NKC53"/>
      <c r="NKD53"/>
      <c r="NKE53"/>
      <c r="NKF53"/>
      <c r="NKG53"/>
      <c r="NKH53"/>
      <c r="NKI53"/>
      <c r="NKJ53"/>
      <c r="NKK53"/>
      <c r="NKL53"/>
      <c r="NKM53"/>
      <c r="NKN53"/>
      <c r="NKO53"/>
      <c r="NKP53"/>
      <c r="NKQ53"/>
      <c r="NKR53"/>
      <c r="NKS53"/>
      <c r="NKT53"/>
      <c r="NKU53"/>
      <c r="NKV53"/>
      <c r="NKW53"/>
      <c r="NKX53"/>
      <c r="NKY53"/>
      <c r="NKZ53"/>
      <c r="NLA53"/>
      <c r="NLB53"/>
      <c r="NLC53"/>
      <c r="NLD53"/>
      <c r="NLE53"/>
      <c r="NLF53"/>
      <c r="NLG53"/>
      <c r="NLH53"/>
      <c r="NLI53"/>
      <c r="NLJ53"/>
      <c r="NLK53"/>
      <c r="NLL53"/>
      <c r="NLM53"/>
      <c r="NLN53"/>
      <c r="NLO53"/>
      <c r="NLP53"/>
      <c r="NLQ53"/>
      <c r="NLR53"/>
      <c r="NLS53"/>
      <c r="NLT53"/>
      <c r="NLU53"/>
      <c r="NLV53"/>
      <c r="NLW53"/>
      <c r="NLX53"/>
      <c r="NLY53"/>
      <c r="NLZ53"/>
      <c r="NMA53"/>
      <c r="NMB53"/>
      <c r="NMC53"/>
      <c r="NMD53"/>
      <c r="NME53"/>
      <c r="NMF53"/>
      <c r="NMG53"/>
      <c r="NMH53"/>
      <c r="NMI53"/>
      <c r="NMJ53"/>
      <c r="NMK53"/>
      <c r="NML53"/>
      <c r="NMM53"/>
      <c r="NMN53"/>
      <c r="NMO53"/>
      <c r="NMP53"/>
      <c r="NMQ53"/>
      <c r="NMR53"/>
      <c r="NMS53"/>
      <c r="NMT53"/>
      <c r="NMU53"/>
      <c r="NMV53"/>
      <c r="NMW53"/>
      <c r="NMX53"/>
      <c r="NMY53"/>
      <c r="NMZ53"/>
      <c r="NNA53"/>
      <c r="NNB53"/>
      <c r="NNC53"/>
      <c r="NND53"/>
      <c r="NNE53"/>
      <c r="NNF53"/>
      <c r="NNG53"/>
      <c r="NNH53"/>
      <c r="NNI53"/>
      <c r="NNJ53"/>
      <c r="NNK53"/>
      <c r="NNL53"/>
      <c r="NNM53"/>
      <c r="NNN53"/>
      <c r="NNO53"/>
      <c r="NNP53"/>
      <c r="NNQ53"/>
      <c r="NNR53"/>
      <c r="NNS53"/>
      <c r="NNT53"/>
      <c r="NNU53"/>
      <c r="NNV53"/>
      <c r="NNW53"/>
      <c r="NNX53"/>
      <c r="NNY53"/>
      <c r="NNZ53"/>
      <c r="NOA53"/>
      <c r="NOB53"/>
      <c r="NOC53"/>
      <c r="NOD53"/>
      <c r="NOE53"/>
      <c r="NOF53"/>
      <c r="NOG53"/>
      <c r="NOH53"/>
      <c r="NOI53"/>
      <c r="NOJ53"/>
      <c r="NOK53"/>
      <c r="NOL53"/>
      <c r="NOM53"/>
      <c r="NON53"/>
      <c r="NOO53"/>
      <c r="NOP53"/>
      <c r="NOQ53"/>
      <c r="NOR53"/>
      <c r="NOS53"/>
      <c r="NOT53"/>
      <c r="NOU53"/>
      <c r="NOV53"/>
      <c r="NOW53"/>
      <c r="NOX53"/>
      <c r="NOY53"/>
      <c r="NOZ53"/>
      <c r="NPA53"/>
      <c r="NPB53"/>
      <c r="NPC53"/>
      <c r="NPD53"/>
      <c r="NPE53"/>
      <c r="NPF53"/>
      <c r="NPG53"/>
      <c r="NPH53"/>
      <c r="NPI53"/>
      <c r="NPJ53"/>
      <c r="NPK53"/>
      <c r="NPL53"/>
      <c r="NPM53"/>
      <c r="NPN53"/>
      <c r="NPO53"/>
      <c r="NPP53"/>
      <c r="NPQ53"/>
      <c r="NPR53"/>
      <c r="NPS53"/>
      <c r="NPT53"/>
      <c r="NPU53"/>
      <c r="NPV53"/>
      <c r="NPW53"/>
      <c r="NPX53"/>
      <c r="NPY53"/>
      <c r="NPZ53"/>
      <c r="NQA53"/>
      <c r="NQB53"/>
      <c r="NQC53"/>
      <c r="NQD53"/>
      <c r="NQE53"/>
      <c r="NQF53"/>
      <c r="NQG53"/>
      <c r="NQH53"/>
      <c r="NQI53"/>
      <c r="NQJ53"/>
      <c r="NQK53"/>
      <c r="NQL53"/>
      <c r="NQM53"/>
      <c r="NQN53"/>
      <c r="NQO53"/>
      <c r="NQP53"/>
      <c r="NQQ53"/>
      <c r="NQR53"/>
      <c r="NQS53"/>
      <c r="NQT53"/>
      <c r="NQU53"/>
      <c r="NQV53"/>
      <c r="NQW53"/>
      <c r="NQX53"/>
      <c r="NQY53"/>
      <c r="NQZ53"/>
      <c r="NRA53"/>
      <c r="NRB53"/>
      <c r="NRC53"/>
      <c r="NRD53"/>
      <c r="NRE53"/>
      <c r="NRF53"/>
      <c r="NRG53"/>
      <c r="NRH53"/>
      <c r="NRI53"/>
      <c r="NRJ53"/>
      <c r="NRK53"/>
      <c r="NRL53"/>
      <c r="NRM53"/>
      <c r="NRN53"/>
      <c r="NRO53"/>
      <c r="NRP53"/>
      <c r="NRQ53"/>
      <c r="NRR53"/>
      <c r="NRS53"/>
      <c r="NRT53"/>
      <c r="NRU53"/>
      <c r="NRV53"/>
      <c r="NRW53"/>
      <c r="NRX53"/>
      <c r="NRY53"/>
      <c r="NRZ53"/>
      <c r="NSA53"/>
      <c r="NSB53"/>
      <c r="NSC53"/>
      <c r="NSD53"/>
      <c r="NSE53"/>
      <c r="NSF53"/>
      <c r="NSG53"/>
      <c r="NSH53"/>
      <c r="NSI53"/>
      <c r="NSJ53"/>
      <c r="NSK53"/>
      <c r="NSL53"/>
      <c r="NSM53"/>
      <c r="NSN53"/>
      <c r="NSO53"/>
      <c r="NSP53"/>
      <c r="NSQ53"/>
      <c r="NSR53"/>
      <c r="NSS53"/>
      <c r="NST53"/>
      <c r="NSU53"/>
      <c r="NSV53"/>
      <c r="NSW53"/>
      <c r="NSX53"/>
      <c r="NSY53"/>
      <c r="NSZ53"/>
      <c r="NTA53"/>
      <c r="NTB53"/>
      <c r="NTC53"/>
      <c r="NTD53"/>
      <c r="NTE53"/>
      <c r="NTF53"/>
      <c r="NTG53"/>
      <c r="NTH53"/>
      <c r="NTI53"/>
      <c r="NTJ53"/>
      <c r="NTK53"/>
      <c r="NTL53"/>
      <c r="NTM53"/>
      <c r="NTN53"/>
      <c r="NTO53"/>
      <c r="NTP53"/>
      <c r="NTQ53"/>
      <c r="NTR53"/>
      <c r="NTS53"/>
      <c r="NTT53"/>
      <c r="NTU53"/>
      <c r="NTV53"/>
      <c r="NTW53"/>
      <c r="NTX53"/>
      <c r="NTY53"/>
      <c r="NTZ53"/>
      <c r="NUA53"/>
      <c r="NUB53"/>
      <c r="NUC53"/>
      <c r="NUD53"/>
      <c r="NUE53"/>
      <c r="NUF53"/>
      <c r="NUG53"/>
      <c r="NUH53"/>
      <c r="NUI53"/>
      <c r="NUJ53"/>
      <c r="NUK53"/>
      <c r="NUL53"/>
      <c r="NUM53"/>
      <c r="NUN53"/>
      <c r="NUO53"/>
      <c r="NUP53"/>
      <c r="NUQ53"/>
      <c r="NUR53"/>
      <c r="NUS53"/>
      <c r="NUT53"/>
      <c r="NUU53"/>
      <c r="NUV53"/>
      <c r="NUW53"/>
      <c r="NUX53"/>
      <c r="NUY53"/>
      <c r="NUZ53"/>
      <c r="NVA53"/>
      <c r="NVB53"/>
      <c r="NVC53"/>
      <c r="NVD53"/>
      <c r="NVE53"/>
      <c r="NVF53"/>
      <c r="NVG53"/>
      <c r="NVH53"/>
      <c r="NVI53"/>
      <c r="NVJ53"/>
      <c r="NVK53"/>
      <c r="NVL53"/>
      <c r="NVM53"/>
      <c r="NVN53"/>
      <c r="NVO53"/>
      <c r="NVP53"/>
      <c r="NVQ53"/>
      <c r="NVR53"/>
      <c r="NVS53"/>
      <c r="NVT53"/>
      <c r="NVU53"/>
      <c r="NVV53"/>
      <c r="NVW53"/>
      <c r="NVX53"/>
      <c r="NVY53"/>
      <c r="NVZ53"/>
      <c r="NWA53"/>
      <c r="NWB53"/>
      <c r="NWC53"/>
      <c r="NWD53"/>
      <c r="NWE53"/>
      <c r="NWF53"/>
      <c r="NWG53"/>
      <c r="NWH53"/>
      <c r="NWI53"/>
      <c r="NWJ53"/>
      <c r="NWK53"/>
      <c r="NWL53"/>
      <c r="NWM53"/>
      <c r="NWN53"/>
      <c r="NWO53"/>
      <c r="NWP53"/>
      <c r="NWQ53"/>
      <c r="NWR53"/>
      <c r="NWS53"/>
      <c r="NWT53"/>
      <c r="NWU53"/>
      <c r="NWV53"/>
      <c r="NWW53"/>
      <c r="NWX53"/>
      <c r="NWY53"/>
      <c r="NWZ53"/>
      <c r="NXA53"/>
      <c r="NXB53"/>
      <c r="NXC53"/>
      <c r="NXD53"/>
      <c r="NXE53"/>
      <c r="NXF53"/>
      <c r="NXG53"/>
      <c r="NXH53"/>
      <c r="NXI53"/>
      <c r="NXJ53"/>
      <c r="NXK53"/>
      <c r="NXL53"/>
      <c r="NXM53"/>
      <c r="NXN53"/>
      <c r="NXO53"/>
      <c r="NXP53"/>
      <c r="NXQ53"/>
      <c r="NXR53"/>
      <c r="NXS53"/>
      <c r="NXT53"/>
      <c r="NXU53"/>
      <c r="NXV53"/>
      <c r="NXW53"/>
      <c r="NXX53"/>
      <c r="NXY53"/>
      <c r="NXZ53"/>
      <c r="NYA53"/>
      <c r="NYB53"/>
      <c r="NYC53"/>
      <c r="NYD53"/>
      <c r="NYE53"/>
      <c r="NYF53"/>
      <c r="NYG53"/>
      <c r="NYH53"/>
      <c r="NYI53"/>
      <c r="NYJ53"/>
      <c r="NYK53"/>
      <c r="NYL53"/>
      <c r="NYM53"/>
      <c r="NYN53"/>
      <c r="NYO53"/>
      <c r="NYP53"/>
      <c r="NYQ53"/>
      <c r="NYR53"/>
      <c r="NYS53"/>
      <c r="NYT53"/>
      <c r="NYU53"/>
      <c r="NYV53"/>
      <c r="NYW53"/>
      <c r="NYX53"/>
      <c r="NYY53"/>
      <c r="NYZ53"/>
      <c r="NZA53"/>
      <c r="NZB53"/>
      <c r="NZC53"/>
      <c r="NZD53"/>
      <c r="NZE53"/>
      <c r="NZF53"/>
      <c r="NZG53"/>
      <c r="NZH53"/>
      <c r="NZI53"/>
      <c r="NZJ53"/>
      <c r="NZK53"/>
      <c r="NZL53"/>
      <c r="NZM53"/>
      <c r="NZN53"/>
      <c r="NZO53"/>
      <c r="NZP53"/>
      <c r="NZQ53"/>
      <c r="NZR53"/>
      <c r="NZS53"/>
      <c r="NZT53"/>
      <c r="NZU53"/>
      <c r="NZV53"/>
      <c r="NZW53"/>
      <c r="NZX53"/>
      <c r="NZY53"/>
      <c r="NZZ53"/>
      <c r="OAA53"/>
      <c r="OAB53"/>
      <c r="OAC53"/>
      <c r="OAD53"/>
      <c r="OAE53"/>
      <c r="OAF53"/>
      <c r="OAG53"/>
      <c r="OAH53"/>
      <c r="OAI53"/>
      <c r="OAJ53"/>
      <c r="OAK53"/>
      <c r="OAL53"/>
      <c r="OAM53"/>
      <c r="OAN53"/>
      <c r="OAO53"/>
      <c r="OAP53"/>
      <c r="OAQ53"/>
      <c r="OAR53"/>
      <c r="OAS53"/>
      <c r="OAT53"/>
      <c r="OAU53"/>
      <c r="OAV53"/>
      <c r="OAW53"/>
      <c r="OAX53"/>
      <c r="OAY53"/>
      <c r="OAZ53"/>
      <c r="OBA53"/>
      <c r="OBB53"/>
      <c r="OBC53"/>
      <c r="OBD53"/>
      <c r="OBE53"/>
      <c r="OBF53"/>
      <c r="OBG53"/>
      <c r="OBH53"/>
      <c r="OBI53"/>
      <c r="OBJ53"/>
      <c r="OBK53"/>
      <c r="OBL53"/>
      <c r="OBM53"/>
      <c r="OBN53"/>
      <c r="OBO53"/>
      <c r="OBP53"/>
      <c r="OBQ53"/>
      <c r="OBR53"/>
      <c r="OBS53"/>
      <c r="OBT53"/>
      <c r="OBU53"/>
      <c r="OBV53"/>
      <c r="OBW53"/>
      <c r="OBX53"/>
      <c r="OBY53"/>
      <c r="OBZ53"/>
      <c r="OCA53"/>
      <c r="OCB53"/>
      <c r="OCC53"/>
      <c r="OCD53"/>
      <c r="OCE53"/>
      <c r="OCF53"/>
      <c r="OCG53"/>
      <c r="OCH53"/>
      <c r="OCI53"/>
      <c r="OCJ53"/>
      <c r="OCK53"/>
      <c r="OCL53"/>
      <c r="OCM53"/>
      <c r="OCN53"/>
      <c r="OCO53"/>
      <c r="OCP53"/>
      <c r="OCQ53"/>
      <c r="OCR53"/>
      <c r="OCS53"/>
      <c r="OCT53"/>
      <c r="OCU53"/>
      <c r="OCV53"/>
      <c r="OCW53"/>
      <c r="OCX53"/>
      <c r="OCY53"/>
      <c r="OCZ53"/>
      <c r="ODA53"/>
      <c r="ODB53"/>
      <c r="ODC53"/>
      <c r="ODD53"/>
      <c r="ODE53"/>
      <c r="ODF53"/>
      <c r="ODG53"/>
      <c r="ODH53"/>
      <c r="ODI53"/>
      <c r="ODJ53"/>
      <c r="ODK53"/>
      <c r="ODL53"/>
      <c r="ODM53"/>
      <c r="ODN53"/>
      <c r="ODO53"/>
      <c r="ODP53"/>
      <c r="ODQ53"/>
      <c r="ODR53"/>
      <c r="ODS53"/>
      <c r="ODT53"/>
      <c r="ODU53"/>
      <c r="ODV53"/>
      <c r="ODW53"/>
      <c r="ODX53"/>
      <c r="ODY53"/>
      <c r="ODZ53"/>
      <c r="OEA53"/>
      <c r="OEB53"/>
      <c r="OEC53"/>
      <c r="OED53"/>
      <c r="OEE53"/>
      <c r="OEF53"/>
      <c r="OEG53"/>
      <c r="OEH53"/>
      <c r="OEI53"/>
      <c r="OEJ53"/>
      <c r="OEK53"/>
      <c r="OEL53"/>
      <c r="OEM53"/>
      <c r="OEN53"/>
      <c r="OEO53"/>
      <c r="OEP53"/>
      <c r="OEQ53"/>
      <c r="OER53"/>
      <c r="OES53"/>
      <c r="OET53"/>
      <c r="OEU53"/>
      <c r="OEV53"/>
      <c r="OEW53"/>
      <c r="OEX53"/>
      <c r="OEY53"/>
      <c r="OEZ53"/>
      <c r="OFA53"/>
      <c r="OFB53"/>
      <c r="OFC53"/>
      <c r="OFD53"/>
      <c r="OFE53"/>
      <c r="OFF53"/>
      <c r="OFG53"/>
      <c r="OFH53"/>
      <c r="OFI53"/>
      <c r="OFJ53"/>
      <c r="OFK53"/>
      <c r="OFL53"/>
      <c r="OFM53"/>
      <c r="OFN53"/>
      <c r="OFO53"/>
      <c r="OFP53"/>
      <c r="OFQ53"/>
      <c r="OFR53"/>
      <c r="OFS53"/>
      <c r="OFT53"/>
      <c r="OFU53"/>
      <c r="OFV53"/>
      <c r="OFW53"/>
      <c r="OFX53"/>
      <c r="OFY53"/>
      <c r="OFZ53"/>
      <c r="OGA53"/>
      <c r="OGB53"/>
      <c r="OGC53"/>
      <c r="OGD53"/>
      <c r="OGE53"/>
      <c r="OGF53"/>
      <c r="OGG53"/>
      <c r="OGH53"/>
      <c r="OGI53"/>
      <c r="OGJ53"/>
      <c r="OGK53"/>
      <c r="OGL53"/>
      <c r="OGM53"/>
      <c r="OGN53"/>
      <c r="OGO53"/>
      <c r="OGP53"/>
      <c r="OGQ53"/>
      <c r="OGR53"/>
      <c r="OGS53"/>
      <c r="OGT53"/>
      <c r="OGU53"/>
      <c r="OGV53"/>
      <c r="OGW53"/>
      <c r="OGX53"/>
      <c r="OGY53"/>
      <c r="OGZ53"/>
      <c r="OHA53"/>
      <c r="OHB53"/>
      <c r="OHC53"/>
      <c r="OHD53"/>
      <c r="OHE53"/>
      <c r="OHF53"/>
      <c r="OHG53"/>
      <c r="OHH53"/>
      <c r="OHI53"/>
      <c r="OHJ53"/>
      <c r="OHK53"/>
      <c r="OHL53"/>
      <c r="OHM53"/>
      <c r="OHN53"/>
      <c r="OHO53"/>
      <c r="OHP53"/>
      <c r="OHQ53"/>
      <c r="OHR53"/>
      <c r="OHS53"/>
      <c r="OHT53"/>
      <c r="OHU53"/>
      <c r="OHV53"/>
      <c r="OHW53"/>
      <c r="OHX53"/>
      <c r="OHY53"/>
      <c r="OHZ53"/>
      <c r="OIA53"/>
      <c r="OIB53"/>
      <c r="OIC53"/>
      <c r="OID53"/>
      <c r="OIE53"/>
      <c r="OIF53"/>
      <c r="OIG53"/>
      <c r="OIH53"/>
      <c r="OII53"/>
      <c r="OIJ53"/>
      <c r="OIK53"/>
      <c r="OIL53"/>
      <c r="OIM53"/>
      <c r="OIN53"/>
      <c r="OIO53"/>
      <c r="OIP53"/>
      <c r="OIQ53"/>
      <c r="OIR53"/>
      <c r="OIS53"/>
      <c r="OIT53"/>
      <c r="OIU53"/>
      <c r="OIV53"/>
      <c r="OIW53"/>
      <c r="OIX53"/>
      <c r="OIY53"/>
      <c r="OIZ53"/>
      <c r="OJA53"/>
      <c r="OJB53"/>
      <c r="OJC53"/>
      <c r="OJD53"/>
      <c r="OJE53"/>
      <c r="OJF53"/>
      <c r="OJG53"/>
      <c r="OJH53"/>
      <c r="OJI53"/>
      <c r="OJJ53"/>
      <c r="OJK53"/>
      <c r="OJL53"/>
      <c r="OJM53"/>
      <c r="OJN53"/>
      <c r="OJO53"/>
      <c r="OJP53"/>
      <c r="OJQ53"/>
      <c r="OJR53"/>
      <c r="OJS53"/>
      <c r="OJT53"/>
      <c r="OJU53"/>
      <c r="OJV53"/>
      <c r="OJW53"/>
      <c r="OJX53"/>
      <c r="OJY53"/>
      <c r="OJZ53"/>
      <c r="OKA53"/>
      <c r="OKB53"/>
      <c r="OKC53"/>
      <c r="OKD53"/>
      <c r="OKE53"/>
      <c r="OKF53"/>
      <c r="OKG53"/>
      <c r="OKH53"/>
      <c r="OKI53"/>
      <c r="OKJ53"/>
      <c r="OKK53"/>
      <c r="OKL53"/>
      <c r="OKM53"/>
      <c r="OKN53"/>
      <c r="OKO53"/>
      <c r="OKP53"/>
      <c r="OKQ53"/>
      <c r="OKR53"/>
      <c r="OKS53"/>
      <c r="OKT53"/>
      <c r="OKU53"/>
      <c r="OKV53"/>
      <c r="OKW53"/>
      <c r="OKX53"/>
      <c r="OKY53"/>
      <c r="OKZ53"/>
      <c r="OLA53"/>
      <c r="OLB53"/>
      <c r="OLC53"/>
      <c r="OLD53"/>
      <c r="OLE53"/>
      <c r="OLF53"/>
      <c r="OLG53"/>
      <c r="OLH53"/>
      <c r="OLI53"/>
      <c r="OLJ53"/>
      <c r="OLK53"/>
      <c r="OLL53"/>
      <c r="OLM53"/>
      <c r="OLN53"/>
      <c r="OLO53"/>
      <c r="OLP53"/>
      <c r="OLQ53"/>
      <c r="OLR53"/>
      <c r="OLS53"/>
      <c r="OLT53"/>
      <c r="OLU53"/>
      <c r="OLV53"/>
      <c r="OLW53"/>
      <c r="OLX53"/>
      <c r="OLY53"/>
      <c r="OLZ53"/>
      <c r="OMA53"/>
      <c r="OMB53"/>
      <c r="OMC53"/>
      <c r="OMD53"/>
      <c r="OME53"/>
      <c r="OMF53"/>
      <c r="OMG53"/>
      <c r="OMH53"/>
      <c r="OMI53"/>
      <c r="OMJ53"/>
      <c r="OMK53"/>
      <c r="OML53"/>
      <c r="OMM53"/>
      <c r="OMN53"/>
      <c r="OMO53"/>
      <c r="OMP53"/>
      <c r="OMQ53"/>
      <c r="OMR53"/>
      <c r="OMS53"/>
      <c r="OMT53"/>
      <c r="OMU53"/>
      <c r="OMV53"/>
      <c r="OMW53"/>
      <c r="OMX53"/>
      <c r="OMY53"/>
      <c r="OMZ53"/>
      <c r="ONA53"/>
      <c r="ONB53"/>
      <c r="ONC53"/>
      <c r="OND53"/>
      <c r="ONE53"/>
      <c r="ONF53"/>
      <c r="ONG53"/>
      <c r="ONH53"/>
      <c r="ONI53"/>
      <c r="ONJ53"/>
      <c r="ONK53"/>
      <c r="ONL53"/>
      <c r="ONM53"/>
      <c r="ONN53"/>
      <c r="ONO53"/>
      <c r="ONP53"/>
      <c r="ONQ53"/>
      <c r="ONR53"/>
      <c r="ONS53"/>
      <c r="ONT53"/>
      <c r="ONU53"/>
      <c r="ONV53"/>
      <c r="ONW53"/>
      <c r="ONX53"/>
      <c r="ONY53"/>
      <c r="ONZ53"/>
      <c r="OOA53"/>
      <c r="OOB53"/>
      <c r="OOC53"/>
      <c r="OOD53"/>
      <c r="OOE53"/>
      <c r="OOF53"/>
      <c r="OOG53"/>
      <c r="OOH53"/>
      <c r="OOI53"/>
      <c r="OOJ53"/>
      <c r="OOK53"/>
      <c r="OOL53"/>
      <c r="OOM53"/>
      <c r="OON53"/>
      <c r="OOO53"/>
      <c r="OOP53"/>
      <c r="OOQ53"/>
      <c r="OOR53"/>
      <c r="OOS53"/>
      <c r="OOT53"/>
      <c r="OOU53"/>
      <c r="OOV53"/>
      <c r="OOW53"/>
      <c r="OOX53"/>
      <c r="OOY53"/>
      <c r="OOZ53"/>
      <c r="OPA53"/>
      <c r="OPB53"/>
      <c r="OPC53"/>
      <c r="OPD53"/>
      <c r="OPE53"/>
      <c r="OPF53"/>
      <c r="OPG53"/>
      <c r="OPH53"/>
      <c r="OPI53"/>
      <c r="OPJ53"/>
      <c r="OPK53"/>
      <c r="OPL53"/>
      <c r="OPM53"/>
      <c r="OPN53"/>
      <c r="OPO53"/>
      <c r="OPP53"/>
      <c r="OPQ53"/>
      <c r="OPR53"/>
      <c r="OPS53"/>
      <c r="OPT53"/>
      <c r="OPU53"/>
      <c r="OPV53"/>
      <c r="OPW53"/>
      <c r="OPX53"/>
      <c r="OPY53"/>
      <c r="OPZ53"/>
      <c r="OQA53"/>
      <c r="OQB53"/>
      <c r="OQC53"/>
      <c r="OQD53"/>
      <c r="OQE53"/>
      <c r="OQF53"/>
      <c r="OQG53"/>
      <c r="OQH53"/>
      <c r="OQI53"/>
      <c r="OQJ53"/>
      <c r="OQK53"/>
      <c r="OQL53"/>
      <c r="OQM53"/>
      <c r="OQN53"/>
      <c r="OQO53"/>
      <c r="OQP53"/>
      <c r="OQQ53"/>
      <c r="OQR53"/>
      <c r="OQS53"/>
      <c r="OQT53"/>
      <c r="OQU53"/>
      <c r="OQV53"/>
      <c r="OQW53"/>
      <c r="OQX53"/>
      <c r="OQY53"/>
      <c r="OQZ53"/>
      <c r="ORA53"/>
      <c r="ORB53"/>
      <c r="ORC53"/>
      <c r="ORD53"/>
      <c r="ORE53"/>
      <c r="ORF53"/>
      <c r="ORG53"/>
      <c r="ORH53"/>
      <c r="ORI53"/>
      <c r="ORJ53"/>
      <c r="ORK53"/>
      <c r="ORL53"/>
      <c r="ORM53"/>
      <c r="ORN53"/>
      <c r="ORO53"/>
      <c r="ORP53"/>
      <c r="ORQ53"/>
      <c r="ORR53"/>
      <c r="ORS53"/>
      <c r="ORT53"/>
      <c r="ORU53"/>
      <c r="ORV53"/>
      <c r="ORW53"/>
      <c r="ORX53"/>
      <c r="ORY53"/>
      <c r="ORZ53"/>
      <c r="OSA53"/>
      <c r="OSB53"/>
      <c r="OSC53"/>
      <c r="OSD53"/>
      <c r="OSE53"/>
      <c r="OSF53"/>
      <c r="OSG53"/>
      <c r="OSH53"/>
      <c r="OSI53"/>
      <c r="OSJ53"/>
      <c r="OSK53"/>
      <c r="OSL53"/>
      <c r="OSM53"/>
      <c r="OSN53"/>
      <c r="OSO53"/>
      <c r="OSP53"/>
      <c r="OSQ53"/>
      <c r="OSR53"/>
      <c r="OSS53"/>
      <c r="OST53"/>
      <c r="OSU53"/>
      <c r="OSV53"/>
      <c r="OSW53"/>
      <c r="OSX53"/>
      <c r="OSY53"/>
      <c r="OSZ53"/>
      <c r="OTA53"/>
      <c r="OTB53"/>
      <c r="OTC53"/>
      <c r="OTD53"/>
      <c r="OTE53"/>
      <c r="OTF53"/>
      <c r="OTG53"/>
      <c r="OTH53"/>
      <c r="OTI53"/>
      <c r="OTJ53"/>
      <c r="OTK53"/>
      <c r="OTL53"/>
      <c r="OTM53"/>
      <c r="OTN53"/>
      <c r="OTO53"/>
      <c r="OTP53"/>
      <c r="OTQ53"/>
      <c r="OTR53"/>
      <c r="OTS53"/>
      <c r="OTT53"/>
      <c r="OTU53"/>
      <c r="OTV53"/>
      <c r="OTW53"/>
      <c r="OTX53"/>
      <c r="OTY53"/>
      <c r="OTZ53"/>
      <c r="OUA53"/>
      <c r="OUB53"/>
      <c r="OUC53"/>
      <c r="OUD53"/>
      <c r="OUE53"/>
      <c r="OUF53"/>
      <c r="OUG53"/>
      <c r="OUH53"/>
      <c r="OUI53"/>
      <c r="OUJ53"/>
      <c r="OUK53"/>
      <c r="OUL53"/>
      <c r="OUM53"/>
      <c r="OUN53"/>
      <c r="OUO53"/>
      <c r="OUP53"/>
      <c r="OUQ53"/>
      <c r="OUR53"/>
      <c r="OUS53"/>
      <c r="OUT53"/>
      <c r="OUU53"/>
      <c r="OUV53"/>
      <c r="OUW53"/>
      <c r="OUX53"/>
      <c r="OUY53"/>
      <c r="OUZ53"/>
      <c r="OVA53"/>
      <c r="OVB53"/>
      <c r="OVC53"/>
      <c r="OVD53"/>
      <c r="OVE53"/>
      <c r="OVF53"/>
      <c r="OVG53"/>
      <c r="OVH53"/>
      <c r="OVI53"/>
      <c r="OVJ53"/>
      <c r="OVK53"/>
      <c r="OVL53"/>
      <c r="OVM53"/>
      <c r="OVN53"/>
      <c r="OVO53"/>
      <c r="OVP53"/>
      <c r="OVQ53"/>
      <c r="OVR53"/>
      <c r="OVS53"/>
      <c r="OVT53"/>
      <c r="OVU53"/>
      <c r="OVV53"/>
      <c r="OVW53"/>
      <c r="OVX53"/>
      <c r="OVY53"/>
      <c r="OVZ53"/>
      <c r="OWA53"/>
      <c r="OWB53"/>
      <c r="OWC53"/>
      <c r="OWD53"/>
      <c r="OWE53"/>
      <c r="OWF53"/>
      <c r="OWG53"/>
      <c r="OWH53"/>
      <c r="OWI53"/>
      <c r="OWJ53"/>
      <c r="OWK53"/>
      <c r="OWL53"/>
      <c r="OWM53"/>
      <c r="OWN53"/>
      <c r="OWO53"/>
      <c r="OWP53"/>
      <c r="OWQ53"/>
      <c r="OWR53"/>
      <c r="OWS53"/>
      <c r="OWT53"/>
      <c r="OWU53"/>
      <c r="OWV53"/>
      <c r="OWW53"/>
      <c r="OWX53"/>
      <c r="OWY53"/>
      <c r="OWZ53"/>
      <c r="OXA53"/>
      <c r="OXB53"/>
      <c r="OXC53"/>
      <c r="OXD53"/>
      <c r="OXE53"/>
      <c r="OXF53"/>
      <c r="OXG53"/>
      <c r="OXH53"/>
      <c r="OXI53"/>
      <c r="OXJ53"/>
      <c r="OXK53"/>
      <c r="OXL53"/>
      <c r="OXM53"/>
      <c r="OXN53"/>
      <c r="OXO53"/>
      <c r="OXP53"/>
      <c r="OXQ53"/>
      <c r="OXR53"/>
      <c r="OXS53"/>
      <c r="OXT53"/>
      <c r="OXU53"/>
      <c r="OXV53"/>
      <c r="OXW53"/>
      <c r="OXX53"/>
      <c r="OXY53"/>
      <c r="OXZ53"/>
      <c r="OYA53"/>
      <c r="OYB53"/>
      <c r="OYC53"/>
      <c r="OYD53"/>
      <c r="OYE53"/>
      <c r="OYF53"/>
      <c r="OYG53"/>
      <c r="OYH53"/>
      <c r="OYI53"/>
      <c r="OYJ53"/>
      <c r="OYK53"/>
      <c r="OYL53"/>
      <c r="OYM53"/>
      <c r="OYN53"/>
      <c r="OYO53"/>
      <c r="OYP53"/>
      <c r="OYQ53"/>
      <c r="OYR53"/>
      <c r="OYS53"/>
      <c r="OYT53"/>
      <c r="OYU53"/>
      <c r="OYV53"/>
      <c r="OYW53"/>
      <c r="OYX53"/>
      <c r="OYY53"/>
      <c r="OYZ53"/>
      <c r="OZA53"/>
      <c r="OZB53"/>
      <c r="OZC53"/>
      <c r="OZD53"/>
      <c r="OZE53"/>
      <c r="OZF53"/>
      <c r="OZG53"/>
      <c r="OZH53"/>
      <c r="OZI53"/>
      <c r="OZJ53"/>
      <c r="OZK53"/>
      <c r="OZL53"/>
      <c r="OZM53"/>
      <c r="OZN53"/>
      <c r="OZO53"/>
      <c r="OZP53"/>
      <c r="OZQ53"/>
      <c r="OZR53"/>
      <c r="OZS53"/>
      <c r="OZT53"/>
      <c r="OZU53"/>
      <c r="OZV53"/>
      <c r="OZW53"/>
      <c r="OZX53"/>
      <c r="OZY53"/>
      <c r="OZZ53"/>
      <c r="PAA53"/>
      <c r="PAB53"/>
      <c r="PAC53"/>
      <c r="PAD53"/>
      <c r="PAE53"/>
      <c r="PAF53"/>
      <c r="PAG53"/>
      <c r="PAH53"/>
      <c r="PAI53"/>
      <c r="PAJ53"/>
      <c r="PAK53"/>
      <c r="PAL53"/>
      <c r="PAM53"/>
      <c r="PAN53"/>
      <c r="PAO53"/>
      <c r="PAP53"/>
      <c r="PAQ53"/>
      <c r="PAR53"/>
      <c r="PAS53"/>
      <c r="PAT53"/>
      <c r="PAU53"/>
      <c r="PAV53"/>
      <c r="PAW53"/>
      <c r="PAX53"/>
      <c r="PAY53"/>
      <c r="PAZ53"/>
      <c r="PBA53"/>
      <c r="PBB53"/>
      <c r="PBC53"/>
      <c r="PBD53"/>
      <c r="PBE53"/>
      <c r="PBF53"/>
      <c r="PBG53"/>
      <c r="PBH53"/>
      <c r="PBI53"/>
      <c r="PBJ53"/>
      <c r="PBK53"/>
      <c r="PBL53"/>
      <c r="PBM53"/>
      <c r="PBN53"/>
      <c r="PBO53"/>
      <c r="PBP53"/>
      <c r="PBQ53"/>
      <c r="PBR53"/>
      <c r="PBS53"/>
      <c r="PBT53"/>
      <c r="PBU53"/>
      <c r="PBV53"/>
      <c r="PBW53"/>
      <c r="PBX53"/>
      <c r="PBY53"/>
      <c r="PBZ53"/>
      <c r="PCA53"/>
      <c r="PCB53"/>
      <c r="PCC53"/>
      <c r="PCD53"/>
      <c r="PCE53"/>
      <c r="PCF53"/>
      <c r="PCG53"/>
      <c r="PCH53"/>
      <c r="PCI53"/>
      <c r="PCJ53"/>
      <c r="PCK53"/>
      <c r="PCL53"/>
      <c r="PCM53"/>
      <c r="PCN53"/>
      <c r="PCO53"/>
      <c r="PCP53"/>
      <c r="PCQ53"/>
      <c r="PCR53"/>
      <c r="PCS53"/>
      <c r="PCT53"/>
      <c r="PCU53"/>
      <c r="PCV53"/>
      <c r="PCW53"/>
      <c r="PCX53"/>
      <c r="PCY53"/>
      <c r="PCZ53"/>
      <c r="PDA53"/>
      <c r="PDB53"/>
      <c r="PDC53"/>
      <c r="PDD53"/>
      <c r="PDE53"/>
      <c r="PDF53"/>
      <c r="PDG53"/>
      <c r="PDH53"/>
      <c r="PDI53"/>
      <c r="PDJ53"/>
      <c r="PDK53"/>
      <c r="PDL53"/>
      <c r="PDM53"/>
      <c r="PDN53"/>
      <c r="PDO53"/>
      <c r="PDP53"/>
      <c r="PDQ53"/>
      <c r="PDR53"/>
      <c r="PDS53"/>
      <c r="PDT53"/>
      <c r="PDU53"/>
      <c r="PDV53"/>
      <c r="PDW53"/>
      <c r="PDX53"/>
      <c r="PDY53"/>
      <c r="PDZ53"/>
      <c r="PEA53"/>
      <c r="PEB53"/>
      <c r="PEC53"/>
      <c r="PED53"/>
      <c r="PEE53"/>
      <c r="PEF53"/>
      <c r="PEG53"/>
      <c r="PEH53"/>
      <c r="PEI53"/>
      <c r="PEJ53"/>
      <c r="PEK53"/>
      <c r="PEL53"/>
      <c r="PEM53"/>
      <c r="PEN53"/>
      <c r="PEO53"/>
      <c r="PEP53"/>
      <c r="PEQ53"/>
      <c r="PER53"/>
      <c r="PES53"/>
      <c r="PET53"/>
      <c r="PEU53"/>
      <c r="PEV53"/>
      <c r="PEW53"/>
      <c r="PEX53"/>
      <c r="PEY53"/>
      <c r="PEZ53"/>
      <c r="PFA53"/>
      <c r="PFB53"/>
      <c r="PFC53"/>
      <c r="PFD53"/>
      <c r="PFE53"/>
      <c r="PFF53"/>
      <c r="PFG53"/>
      <c r="PFH53"/>
      <c r="PFI53"/>
      <c r="PFJ53"/>
      <c r="PFK53"/>
      <c r="PFL53"/>
      <c r="PFM53"/>
      <c r="PFN53"/>
      <c r="PFO53"/>
      <c r="PFP53"/>
      <c r="PFQ53"/>
      <c r="PFR53"/>
      <c r="PFS53"/>
      <c r="PFT53"/>
      <c r="PFU53"/>
      <c r="PFV53"/>
      <c r="PFW53"/>
      <c r="PFX53"/>
      <c r="PFY53"/>
      <c r="PFZ53"/>
      <c r="PGA53"/>
      <c r="PGB53"/>
      <c r="PGC53"/>
      <c r="PGD53"/>
      <c r="PGE53"/>
      <c r="PGF53"/>
      <c r="PGG53"/>
      <c r="PGH53"/>
      <c r="PGI53"/>
      <c r="PGJ53"/>
      <c r="PGK53"/>
      <c r="PGL53"/>
      <c r="PGM53"/>
      <c r="PGN53"/>
      <c r="PGO53"/>
      <c r="PGP53"/>
      <c r="PGQ53"/>
      <c r="PGR53"/>
      <c r="PGS53"/>
      <c r="PGT53"/>
      <c r="PGU53"/>
      <c r="PGV53"/>
      <c r="PGW53"/>
      <c r="PGX53"/>
      <c r="PGY53"/>
      <c r="PGZ53"/>
      <c r="PHA53"/>
      <c r="PHB53"/>
      <c r="PHC53"/>
      <c r="PHD53"/>
      <c r="PHE53"/>
      <c r="PHF53"/>
      <c r="PHG53"/>
      <c r="PHH53"/>
      <c r="PHI53"/>
      <c r="PHJ53"/>
      <c r="PHK53"/>
      <c r="PHL53"/>
      <c r="PHM53"/>
      <c r="PHN53"/>
      <c r="PHO53"/>
      <c r="PHP53"/>
      <c r="PHQ53"/>
      <c r="PHR53"/>
      <c r="PHS53"/>
      <c r="PHT53"/>
      <c r="PHU53"/>
      <c r="PHV53"/>
      <c r="PHW53"/>
      <c r="PHX53"/>
      <c r="PHY53"/>
      <c r="PHZ53"/>
      <c r="PIA53"/>
      <c r="PIB53"/>
      <c r="PIC53"/>
      <c r="PID53"/>
      <c r="PIE53"/>
      <c r="PIF53"/>
      <c r="PIG53"/>
      <c r="PIH53"/>
      <c r="PII53"/>
      <c r="PIJ53"/>
      <c r="PIK53"/>
      <c r="PIL53"/>
      <c r="PIM53"/>
      <c r="PIN53"/>
      <c r="PIO53"/>
      <c r="PIP53"/>
      <c r="PIQ53"/>
      <c r="PIR53"/>
      <c r="PIS53"/>
      <c r="PIT53"/>
      <c r="PIU53"/>
      <c r="PIV53"/>
      <c r="PIW53"/>
      <c r="PIX53"/>
      <c r="PIY53"/>
      <c r="PIZ53"/>
      <c r="PJA53"/>
      <c r="PJB53"/>
      <c r="PJC53"/>
      <c r="PJD53"/>
      <c r="PJE53"/>
      <c r="PJF53"/>
      <c r="PJG53"/>
      <c r="PJH53"/>
      <c r="PJI53"/>
      <c r="PJJ53"/>
      <c r="PJK53"/>
      <c r="PJL53"/>
      <c r="PJM53"/>
      <c r="PJN53"/>
      <c r="PJO53"/>
      <c r="PJP53"/>
      <c r="PJQ53"/>
      <c r="PJR53"/>
      <c r="PJS53"/>
      <c r="PJT53"/>
      <c r="PJU53"/>
      <c r="PJV53"/>
      <c r="PJW53"/>
      <c r="PJX53"/>
      <c r="PJY53"/>
      <c r="PJZ53"/>
      <c r="PKA53"/>
      <c r="PKB53"/>
      <c r="PKC53"/>
      <c r="PKD53"/>
      <c r="PKE53"/>
      <c r="PKF53"/>
      <c r="PKG53"/>
      <c r="PKH53"/>
      <c r="PKI53"/>
      <c r="PKJ53"/>
      <c r="PKK53"/>
      <c r="PKL53"/>
      <c r="PKM53"/>
      <c r="PKN53"/>
      <c r="PKO53"/>
      <c r="PKP53"/>
      <c r="PKQ53"/>
      <c r="PKR53"/>
      <c r="PKS53"/>
      <c r="PKT53"/>
      <c r="PKU53"/>
      <c r="PKV53"/>
      <c r="PKW53"/>
      <c r="PKX53"/>
      <c r="PKY53"/>
      <c r="PKZ53"/>
      <c r="PLA53"/>
      <c r="PLB53"/>
      <c r="PLC53"/>
      <c r="PLD53"/>
      <c r="PLE53"/>
      <c r="PLF53"/>
      <c r="PLG53"/>
      <c r="PLH53"/>
      <c r="PLI53"/>
      <c r="PLJ53"/>
      <c r="PLK53"/>
      <c r="PLL53"/>
      <c r="PLM53"/>
      <c r="PLN53"/>
      <c r="PLO53"/>
      <c r="PLP53"/>
      <c r="PLQ53"/>
      <c r="PLR53"/>
      <c r="PLS53"/>
      <c r="PLT53"/>
      <c r="PLU53"/>
      <c r="PLV53"/>
      <c r="PLW53"/>
      <c r="PLX53"/>
      <c r="PLY53"/>
      <c r="PLZ53"/>
      <c r="PMA53"/>
      <c r="PMB53"/>
      <c r="PMC53"/>
      <c r="PMD53"/>
      <c r="PME53"/>
      <c r="PMF53"/>
      <c r="PMG53"/>
      <c r="PMH53"/>
      <c r="PMI53"/>
      <c r="PMJ53"/>
      <c r="PMK53"/>
      <c r="PML53"/>
      <c r="PMM53"/>
      <c r="PMN53"/>
      <c r="PMO53"/>
      <c r="PMP53"/>
      <c r="PMQ53"/>
      <c r="PMR53"/>
      <c r="PMS53"/>
      <c r="PMT53"/>
      <c r="PMU53"/>
      <c r="PMV53"/>
      <c r="PMW53"/>
      <c r="PMX53"/>
      <c r="PMY53"/>
      <c r="PMZ53"/>
      <c r="PNA53"/>
      <c r="PNB53"/>
      <c r="PNC53"/>
      <c r="PND53"/>
      <c r="PNE53"/>
      <c r="PNF53"/>
      <c r="PNG53"/>
      <c r="PNH53"/>
      <c r="PNI53"/>
      <c r="PNJ53"/>
      <c r="PNK53"/>
      <c r="PNL53"/>
      <c r="PNM53"/>
      <c r="PNN53"/>
      <c r="PNO53"/>
      <c r="PNP53"/>
      <c r="PNQ53"/>
      <c r="PNR53"/>
      <c r="PNS53"/>
      <c r="PNT53"/>
      <c r="PNU53"/>
      <c r="PNV53"/>
      <c r="PNW53"/>
      <c r="PNX53"/>
      <c r="PNY53"/>
      <c r="PNZ53"/>
      <c r="POA53"/>
      <c r="POB53"/>
      <c r="POC53"/>
      <c r="POD53"/>
      <c r="POE53"/>
      <c r="POF53"/>
      <c r="POG53"/>
      <c r="POH53"/>
      <c r="POI53"/>
      <c r="POJ53"/>
      <c r="POK53"/>
      <c r="POL53"/>
      <c r="POM53"/>
      <c r="PON53"/>
      <c r="POO53"/>
      <c r="POP53"/>
      <c r="POQ53"/>
      <c r="POR53"/>
      <c r="POS53"/>
      <c r="POT53"/>
      <c r="POU53"/>
      <c r="POV53"/>
      <c r="POW53"/>
      <c r="POX53"/>
      <c r="POY53"/>
      <c r="POZ53"/>
      <c r="PPA53"/>
      <c r="PPB53"/>
      <c r="PPC53"/>
      <c r="PPD53"/>
      <c r="PPE53"/>
      <c r="PPF53"/>
      <c r="PPG53"/>
      <c r="PPH53"/>
      <c r="PPI53"/>
      <c r="PPJ53"/>
      <c r="PPK53"/>
      <c r="PPL53"/>
      <c r="PPM53"/>
      <c r="PPN53"/>
      <c r="PPO53"/>
      <c r="PPP53"/>
      <c r="PPQ53"/>
      <c r="PPR53"/>
      <c r="PPS53"/>
      <c r="PPT53"/>
      <c r="PPU53"/>
      <c r="PPV53"/>
      <c r="PPW53"/>
      <c r="PPX53"/>
      <c r="PPY53"/>
      <c r="PPZ53"/>
      <c r="PQA53"/>
      <c r="PQB53"/>
      <c r="PQC53"/>
      <c r="PQD53"/>
      <c r="PQE53"/>
      <c r="PQF53"/>
      <c r="PQG53"/>
      <c r="PQH53"/>
      <c r="PQI53"/>
      <c r="PQJ53"/>
      <c r="PQK53"/>
      <c r="PQL53"/>
      <c r="PQM53"/>
      <c r="PQN53"/>
      <c r="PQO53"/>
      <c r="PQP53"/>
      <c r="PQQ53"/>
      <c r="PQR53"/>
      <c r="PQS53"/>
      <c r="PQT53"/>
      <c r="PQU53"/>
      <c r="PQV53"/>
      <c r="PQW53"/>
      <c r="PQX53"/>
      <c r="PQY53"/>
      <c r="PQZ53"/>
      <c r="PRA53"/>
      <c r="PRB53"/>
      <c r="PRC53"/>
      <c r="PRD53"/>
      <c r="PRE53"/>
      <c r="PRF53"/>
      <c r="PRG53"/>
      <c r="PRH53"/>
      <c r="PRI53"/>
      <c r="PRJ53"/>
      <c r="PRK53"/>
      <c r="PRL53"/>
      <c r="PRM53"/>
      <c r="PRN53"/>
      <c r="PRO53"/>
      <c r="PRP53"/>
      <c r="PRQ53"/>
      <c r="PRR53"/>
      <c r="PRS53"/>
      <c r="PRT53"/>
      <c r="PRU53"/>
      <c r="PRV53"/>
      <c r="PRW53"/>
      <c r="PRX53"/>
      <c r="PRY53"/>
      <c r="PRZ53"/>
      <c r="PSA53"/>
      <c r="PSB53"/>
      <c r="PSC53"/>
      <c r="PSD53"/>
      <c r="PSE53"/>
      <c r="PSF53"/>
      <c r="PSG53"/>
      <c r="PSH53"/>
      <c r="PSI53"/>
      <c r="PSJ53"/>
      <c r="PSK53"/>
      <c r="PSL53"/>
      <c r="PSM53"/>
      <c r="PSN53"/>
      <c r="PSO53"/>
      <c r="PSP53"/>
      <c r="PSQ53"/>
      <c r="PSR53"/>
      <c r="PSS53"/>
      <c r="PST53"/>
      <c r="PSU53"/>
      <c r="PSV53"/>
      <c r="PSW53"/>
      <c r="PSX53"/>
      <c r="PSY53"/>
      <c r="PSZ53"/>
      <c r="PTA53"/>
      <c r="PTB53"/>
      <c r="PTC53"/>
      <c r="PTD53"/>
      <c r="PTE53"/>
      <c r="PTF53"/>
      <c r="PTG53"/>
      <c r="PTH53"/>
      <c r="PTI53"/>
      <c r="PTJ53"/>
      <c r="PTK53"/>
      <c r="PTL53"/>
      <c r="PTM53"/>
      <c r="PTN53"/>
      <c r="PTO53"/>
      <c r="PTP53"/>
      <c r="PTQ53"/>
      <c r="PTR53"/>
      <c r="PTS53"/>
      <c r="PTT53"/>
      <c r="PTU53"/>
      <c r="PTV53"/>
      <c r="PTW53"/>
      <c r="PTX53"/>
      <c r="PTY53"/>
      <c r="PTZ53"/>
      <c r="PUA53"/>
      <c r="PUB53"/>
      <c r="PUC53"/>
      <c r="PUD53"/>
      <c r="PUE53"/>
      <c r="PUF53"/>
      <c r="PUG53"/>
      <c r="PUH53"/>
      <c r="PUI53"/>
      <c r="PUJ53"/>
      <c r="PUK53"/>
      <c r="PUL53"/>
      <c r="PUM53"/>
      <c r="PUN53"/>
      <c r="PUO53"/>
      <c r="PUP53"/>
      <c r="PUQ53"/>
      <c r="PUR53"/>
      <c r="PUS53"/>
      <c r="PUT53"/>
      <c r="PUU53"/>
      <c r="PUV53"/>
      <c r="PUW53"/>
      <c r="PUX53"/>
      <c r="PUY53"/>
      <c r="PUZ53"/>
      <c r="PVA53"/>
      <c r="PVB53"/>
      <c r="PVC53"/>
      <c r="PVD53"/>
      <c r="PVE53"/>
      <c r="PVF53"/>
      <c r="PVG53"/>
      <c r="PVH53"/>
      <c r="PVI53"/>
      <c r="PVJ53"/>
      <c r="PVK53"/>
      <c r="PVL53"/>
      <c r="PVM53"/>
      <c r="PVN53"/>
      <c r="PVO53"/>
      <c r="PVP53"/>
      <c r="PVQ53"/>
      <c r="PVR53"/>
      <c r="PVS53"/>
      <c r="PVT53"/>
      <c r="PVU53"/>
      <c r="PVV53"/>
      <c r="PVW53"/>
      <c r="PVX53"/>
      <c r="PVY53"/>
      <c r="PVZ53"/>
      <c r="PWA53"/>
      <c r="PWB53"/>
      <c r="PWC53"/>
      <c r="PWD53"/>
      <c r="PWE53"/>
      <c r="PWF53"/>
      <c r="PWG53"/>
      <c r="PWH53"/>
      <c r="PWI53"/>
      <c r="PWJ53"/>
      <c r="PWK53"/>
      <c r="PWL53"/>
      <c r="PWM53"/>
      <c r="PWN53"/>
      <c r="PWO53"/>
      <c r="PWP53"/>
      <c r="PWQ53"/>
      <c r="PWR53"/>
      <c r="PWS53"/>
      <c r="PWT53"/>
      <c r="PWU53"/>
      <c r="PWV53"/>
      <c r="PWW53"/>
      <c r="PWX53"/>
      <c r="PWY53"/>
      <c r="PWZ53"/>
      <c r="PXA53"/>
      <c r="PXB53"/>
      <c r="PXC53"/>
      <c r="PXD53"/>
      <c r="PXE53"/>
      <c r="PXF53"/>
      <c r="PXG53"/>
      <c r="PXH53"/>
      <c r="PXI53"/>
      <c r="PXJ53"/>
      <c r="PXK53"/>
      <c r="PXL53"/>
      <c r="PXM53"/>
      <c r="PXN53"/>
      <c r="PXO53"/>
      <c r="PXP53"/>
      <c r="PXQ53"/>
      <c r="PXR53"/>
      <c r="PXS53"/>
      <c r="PXT53"/>
      <c r="PXU53"/>
      <c r="PXV53"/>
      <c r="PXW53"/>
      <c r="PXX53"/>
      <c r="PXY53"/>
      <c r="PXZ53"/>
      <c r="PYA53"/>
      <c r="PYB53"/>
      <c r="PYC53"/>
      <c r="PYD53"/>
      <c r="PYE53"/>
      <c r="PYF53"/>
      <c r="PYG53"/>
      <c r="PYH53"/>
      <c r="PYI53"/>
      <c r="PYJ53"/>
      <c r="PYK53"/>
      <c r="PYL53"/>
      <c r="PYM53"/>
      <c r="PYN53"/>
      <c r="PYO53"/>
      <c r="PYP53"/>
      <c r="PYQ53"/>
      <c r="PYR53"/>
      <c r="PYS53"/>
      <c r="PYT53"/>
      <c r="PYU53"/>
      <c r="PYV53"/>
      <c r="PYW53"/>
      <c r="PYX53"/>
      <c r="PYY53"/>
      <c r="PYZ53"/>
      <c r="PZA53"/>
      <c r="PZB53"/>
      <c r="PZC53"/>
      <c r="PZD53"/>
      <c r="PZE53"/>
      <c r="PZF53"/>
      <c r="PZG53"/>
      <c r="PZH53"/>
      <c r="PZI53"/>
      <c r="PZJ53"/>
      <c r="PZK53"/>
      <c r="PZL53"/>
      <c r="PZM53"/>
      <c r="PZN53"/>
      <c r="PZO53"/>
      <c r="PZP53"/>
      <c r="PZQ53"/>
      <c r="PZR53"/>
      <c r="PZS53"/>
      <c r="PZT53"/>
      <c r="PZU53"/>
      <c r="PZV53"/>
      <c r="PZW53"/>
      <c r="PZX53"/>
      <c r="PZY53"/>
      <c r="PZZ53"/>
      <c r="QAA53"/>
      <c r="QAB53"/>
      <c r="QAC53"/>
      <c r="QAD53"/>
      <c r="QAE53"/>
      <c r="QAF53"/>
      <c r="QAG53"/>
      <c r="QAH53"/>
      <c r="QAI53"/>
      <c r="QAJ53"/>
      <c r="QAK53"/>
      <c r="QAL53"/>
      <c r="QAM53"/>
      <c r="QAN53"/>
      <c r="QAO53"/>
      <c r="QAP53"/>
      <c r="QAQ53"/>
      <c r="QAR53"/>
      <c r="QAS53"/>
      <c r="QAT53"/>
      <c r="QAU53"/>
      <c r="QAV53"/>
      <c r="QAW53"/>
      <c r="QAX53"/>
      <c r="QAY53"/>
      <c r="QAZ53"/>
      <c r="QBA53"/>
      <c r="QBB53"/>
      <c r="QBC53"/>
      <c r="QBD53"/>
      <c r="QBE53"/>
      <c r="QBF53"/>
      <c r="QBG53"/>
      <c r="QBH53"/>
      <c r="QBI53"/>
      <c r="QBJ53"/>
      <c r="QBK53"/>
      <c r="QBL53"/>
      <c r="QBM53"/>
      <c r="QBN53"/>
      <c r="QBO53"/>
      <c r="QBP53"/>
      <c r="QBQ53"/>
      <c r="QBR53"/>
      <c r="QBS53"/>
      <c r="QBT53"/>
      <c r="QBU53"/>
      <c r="QBV53"/>
      <c r="QBW53"/>
      <c r="QBX53"/>
      <c r="QBY53"/>
      <c r="QBZ53"/>
      <c r="QCA53"/>
      <c r="QCB53"/>
      <c r="QCC53"/>
      <c r="QCD53"/>
      <c r="QCE53"/>
      <c r="QCF53"/>
      <c r="QCG53"/>
      <c r="QCH53"/>
      <c r="QCI53"/>
      <c r="QCJ53"/>
      <c r="QCK53"/>
      <c r="QCL53"/>
      <c r="QCM53"/>
      <c r="QCN53"/>
      <c r="QCO53"/>
      <c r="QCP53"/>
      <c r="QCQ53"/>
      <c r="QCR53"/>
      <c r="QCS53"/>
      <c r="QCT53"/>
      <c r="QCU53"/>
      <c r="QCV53"/>
      <c r="QCW53"/>
      <c r="QCX53"/>
      <c r="QCY53"/>
      <c r="QCZ53"/>
      <c r="QDA53"/>
      <c r="QDB53"/>
      <c r="QDC53"/>
      <c r="QDD53"/>
      <c r="QDE53"/>
      <c r="QDF53"/>
      <c r="QDG53"/>
      <c r="QDH53"/>
      <c r="QDI53"/>
      <c r="QDJ53"/>
      <c r="QDK53"/>
      <c r="QDL53"/>
      <c r="QDM53"/>
      <c r="QDN53"/>
      <c r="QDO53"/>
      <c r="QDP53"/>
      <c r="QDQ53"/>
      <c r="QDR53"/>
      <c r="QDS53"/>
      <c r="QDT53"/>
      <c r="QDU53"/>
      <c r="QDV53"/>
      <c r="QDW53"/>
      <c r="QDX53"/>
      <c r="QDY53"/>
      <c r="QDZ53"/>
      <c r="QEA53"/>
      <c r="QEB53"/>
      <c r="QEC53"/>
      <c r="QED53"/>
      <c r="QEE53"/>
      <c r="QEF53"/>
      <c r="QEG53"/>
      <c r="QEH53"/>
      <c r="QEI53"/>
      <c r="QEJ53"/>
      <c r="QEK53"/>
      <c r="QEL53"/>
      <c r="QEM53"/>
      <c r="QEN53"/>
      <c r="QEO53"/>
      <c r="QEP53"/>
      <c r="QEQ53"/>
      <c r="QER53"/>
      <c r="QES53"/>
      <c r="QET53"/>
      <c r="QEU53"/>
      <c r="QEV53"/>
      <c r="QEW53"/>
      <c r="QEX53"/>
      <c r="QEY53"/>
      <c r="QEZ53"/>
      <c r="QFA53"/>
      <c r="QFB53"/>
      <c r="QFC53"/>
      <c r="QFD53"/>
      <c r="QFE53"/>
      <c r="QFF53"/>
      <c r="QFG53"/>
      <c r="QFH53"/>
      <c r="QFI53"/>
      <c r="QFJ53"/>
      <c r="QFK53"/>
      <c r="QFL53"/>
      <c r="QFM53"/>
      <c r="QFN53"/>
      <c r="QFO53"/>
      <c r="QFP53"/>
      <c r="QFQ53"/>
      <c r="QFR53"/>
      <c r="QFS53"/>
      <c r="QFT53"/>
      <c r="QFU53"/>
      <c r="QFV53"/>
      <c r="QFW53"/>
      <c r="QFX53"/>
      <c r="QFY53"/>
      <c r="QFZ53"/>
      <c r="QGA53"/>
      <c r="QGB53"/>
      <c r="QGC53"/>
      <c r="QGD53"/>
      <c r="QGE53"/>
      <c r="QGF53"/>
      <c r="QGG53"/>
      <c r="QGH53"/>
      <c r="QGI53"/>
      <c r="QGJ53"/>
      <c r="QGK53"/>
      <c r="QGL53"/>
      <c r="QGM53"/>
      <c r="QGN53"/>
      <c r="QGO53"/>
      <c r="QGP53"/>
      <c r="QGQ53"/>
      <c r="QGR53"/>
      <c r="QGS53"/>
      <c r="QGT53"/>
      <c r="QGU53"/>
      <c r="QGV53"/>
      <c r="QGW53"/>
      <c r="QGX53"/>
      <c r="QGY53"/>
      <c r="QGZ53"/>
      <c r="QHA53"/>
      <c r="QHB53"/>
      <c r="QHC53"/>
      <c r="QHD53"/>
      <c r="QHE53"/>
      <c r="QHF53"/>
      <c r="QHG53"/>
      <c r="QHH53"/>
      <c r="QHI53"/>
      <c r="QHJ53"/>
      <c r="QHK53"/>
      <c r="QHL53"/>
      <c r="QHM53"/>
      <c r="QHN53"/>
      <c r="QHO53"/>
      <c r="QHP53"/>
      <c r="QHQ53"/>
      <c r="QHR53"/>
      <c r="QHS53"/>
      <c r="QHT53"/>
      <c r="QHU53"/>
      <c r="QHV53"/>
      <c r="QHW53"/>
      <c r="QHX53"/>
      <c r="QHY53"/>
      <c r="QHZ53"/>
      <c r="QIA53"/>
      <c r="QIB53"/>
      <c r="QIC53"/>
      <c r="QID53"/>
      <c r="QIE53"/>
      <c r="QIF53"/>
      <c r="QIG53"/>
      <c r="QIH53"/>
      <c r="QII53"/>
      <c r="QIJ53"/>
      <c r="QIK53"/>
      <c r="QIL53"/>
      <c r="QIM53"/>
      <c r="QIN53"/>
      <c r="QIO53"/>
      <c r="QIP53"/>
      <c r="QIQ53"/>
      <c r="QIR53"/>
      <c r="QIS53"/>
      <c r="QIT53"/>
      <c r="QIU53"/>
      <c r="QIV53"/>
      <c r="QIW53"/>
      <c r="QIX53"/>
      <c r="QIY53"/>
      <c r="QIZ53"/>
      <c r="QJA53"/>
      <c r="QJB53"/>
      <c r="QJC53"/>
      <c r="QJD53"/>
      <c r="QJE53"/>
      <c r="QJF53"/>
      <c r="QJG53"/>
      <c r="QJH53"/>
      <c r="QJI53"/>
      <c r="QJJ53"/>
      <c r="QJK53"/>
      <c r="QJL53"/>
      <c r="QJM53"/>
      <c r="QJN53"/>
      <c r="QJO53"/>
      <c r="QJP53"/>
      <c r="QJQ53"/>
      <c r="QJR53"/>
      <c r="QJS53"/>
      <c r="QJT53"/>
      <c r="QJU53"/>
      <c r="QJV53"/>
      <c r="QJW53"/>
      <c r="QJX53"/>
      <c r="QJY53"/>
      <c r="QJZ53"/>
      <c r="QKA53"/>
      <c r="QKB53"/>
      <c r="QKC53"/>
      <c r="QKD53"/>
      <c r="QKE53"/>
      <c r="QKF53"/>
      <c r="QKG53"/>
      <c r="QKH53"/>
      <c r="QKI53"/>
      <c r="QKJ53"/>
      <c r="QKK53"/>
      <c r="QKL53"/>
      <c r="QKM53"/>
      <c r="QKN53"/>
      <c r="QKO53"/>
      <c r="QKP53"/>
      <c r="QKQ53"/>
      <c r="QKR53"/>
      <c r="QKS53"/>
      <c r="QKT53"/>
      <c r="QKU53"/>
      <c r="QKV53"/>
      <c r="QKW53"/>
      <c r="QKX53"/>
      <c r="QKY53"/>
      <c r="QKZ53"/>
      <c r="QLA53"/>
      <c r="QLB53"/>
      <c r="QLC53"/>
      <c r="QLD53"/>
      <c r="QLE53"/>
      <c r="QLF53"/>
      <c r="QLG53"/>
      <c r="QLH53"/>
      <c r="QLI53"/>
      <c r="QLJ53"/>
      <c r="QLK53"/>
      <c r="QLL53"/>
      <c r="QLM53"/>
      <c r="QLN53"/>
      <c r="QLO53"/>
      <c r="QLP53"/>
      <c r="QLQ53"/>
      <c r="QLR53"/>
      <c r="QLS53"/>
      <c r="QLT53"/>
      <c r="QLU53"/>
      <c r="QLV53"/>
      <c r="QLW53"/>
      <c r="QLX53"/>
      <c r="QLY53"/>
      <c r="QLZ53"/>
      <c r="QMA53"/>
      <c r="QMB53"/>
      <c r="QMC53"/>
      <c r="QMD53"/>
      <c r="QME53"/>
      <c r="QMF53"/>
      <c r="QMG53"/>
      <c r="QMH53"/>
      <c r="QMI53"/>
      <c r="QMJ53"/>
      <c r="QMK53"/>
      <c r="QML53"/>
      <c r="QMM53"/>
      <c r="QMN53"/>
      <c r="QMO53"/>
      <c r="QMP53"/>
      <c r="QMQ53"/>
      <c r="QMR53"/>
      <c r="QMS53"/>
      <c r="QMT53"/>
      <c r="QMU53"/>
      <c r="QMV53"/>
      <c r="QMW53"/>
      <c r="QMX53"/>
      <c r="QMY53"/>
      <c r="QMZ53"/>
      <c r="QNA53"/>
      <c r="QNB53"/>
      <c r="QNC53"/>
      <c r="QND53"/>
      <c r="QNE53"/>
      <c r="QNF53"/>
      <c r="QNG53"/>
      <c r="QNH53"/>
      <c r="QNI53"/>
      <c r="QNJ53"/>
      <c r="QNK53"/>
      <c r="QNL53"/>
      <c r="QNM53"/>
      <c r="QNN53"/>
      <c r="QNO53"/>
      <c r="QNP53"/>
      <c r="QNQ53"/>
      <c r="QNR53"/>
      <c r="QNS53"/>
      <c r="QNT53"/>
      <c r="QNU53"/>
      <c r="QNV53"/>
      <c r="QNW53"/>
      <c r="QNX53"/>
      <c r="QNY53"/>
      <c r="QNZ53"/>
      <c r="QOA53"/>
      <c r="QOB53"/>
      <c r="QOC53"/>
      <c r="QOD53"/>
      <c r="QOE53"/>
      <c r="QOF53"/>
      <c r="QOG53"/>
      <c r="QOH53"/>
      <c r="QOI53"/>
      <c r="QOJ53"/>
      <c r="QOK53"/>
      <c r="QOL53"/>
      <c r="QOM53"/>
      <c r="QON53"/>
      <c r="QOO53"/>
      <c r="QOP53"/>
      <c r="QOQ53"/>
      <c r="QOR53"/>
      <c r="QOS53"/>
      <c r="QOT53"/>
      <c r="QOU53"/>
      <c r="QOV53"/>
      <c r="QOW53"/>
      <c r="QOX53"/>
      <c r="QOY53"/>
      <c r="QOZ53"/>
      <c r="QPA53"/>
      <c r="QPB53"/>
      <c r="QPC53"/>
      <c r="QPD53"/>
      <c r="QPE53"/>
      <c r="QPF53"/>
      <c r="QPG53"/>
      <c r="QPH53"/>
      <c r="QPI53"/>
      <c r="QPJ53"/>
      <c r="QPK53"/>
      <c r="QPL53"/>
      <c r="QPM53"/>
      <c r="QPN53"/>
      <c r="QPO53"/>
      <c r="QPP53"/>
      <c r="QPQ53"/>
      <c r="QPR53"/>
      <c r="QPS53"/>
      <c r="QPT53"/>
      <c r="QPU53"/>
      <c r="QPV53"/>
      <c r="QPW53"/>
      <c r="QPX53"/>
      <c r="QPY53"/>
      <c r="QPZ53"/>
      <c r="QQA53"/>
      <c r="QQB53"/>
      <c r="QQC53"/>
      <c r="QQD53"/>
      <c r="QQE53"/>
      <c r="QQF53"/>
      <c r="QQG53"/>
      <c r="QQH53"/>
      <c r="QQI53"/>
      <c r="QQJ53"/>
      <c r="QQK53"/>
      <c r="QQL53"/>
      <c r="QQM53"/>
      <c r="QQN53"/>
      <c r="QQO53"/>
      <c r="QQP53"/>
      <c r="QQQ53"/>
      <c r="QQR53"/>
      <c r="QQS53"/>
      <c r="QQT53"/>
      <c r="QQU53"/>
      <c r="QQV53"/>
      <c r="QQW53"/>
      <c r="QQX53"/>
      <c r="QQY53"/>
      <c r="QQZ53"/>
      <c r="QRA53"/>
      <c r="QRB53"/>
      <c r="QRC53"/>
      <c r="QRD53"/>
      <c r="QRE53"/>
      <c r="QRF53"/>
      <c r="QRG53"/>
      <c r="QRH53"/>
      <c r="QRI53"/>
      <c r="QRJ53"/>
      <c r="QRK53"/>
      <c r="QRL53"/>
      <c r="QRM53"/>
      <c r="QRN53"/>
      <c r="QRO53"/>
      <c r="QRP53"/>
      <c r="QRQ53"/>
      <c r="QRR53"/>
      <c r="QRS53"/>
      <c r="QRT53"/>
      <c r="QRU53"/>
      <c r="QRV53"/>
      <c r="QRW53"/>
      <c r="QRX53"/>
      <c r="QRY53"/>
      <c r="QRZ53"/>
      <c r="QSA53"/>
      <c r="QSB53"/>
      <c r="QSC53"/>
      <c r="QSD53"/>
      <c r="QSE53"/>
      <c r="QSF53"/>
      <c r="QSG53"/>
      <c r="QSH53"/>
      <c r="QSI53"/>
      <c r="QSJ53"/>
      <c r="QSK53"/>
      <c r="QSL53"/>
      <c r="QSM53"/>
      <c r="QSN53"/>
      <c r="QSO53"/>
      <c r="QSP53"/>
      <c r="QSQ53"/>
      <c r="QSR53"/>
      <c r="QSS53"/>
      <c r="QST53"/>
      <c r="QSU53"/>
      <c r="QSV53"/>
      <c r="QSW53"/>
      <c r="QSX53"/>
      <c r="QSY53"/>
      <c r="QSZ53"/>
      <c r="QTA53"/>
      <c r="QTB53"/>
      <c r="QTC53"/>
      <c r="QTD53"/>
      <c r="QTE53"/>
      <c r="QTF53"/>
      <c r="QTG53"/>
      <c r="QTH53"/>
      <c r="QTI53"/>
      <c r="QTJ53"/>
      <c r="QTK53"/>
      <c r="QTL53"/>
      <c r="QTM53"/>
      <c r="QTN53"/>
      <c r="QTO53"/>
      <c r="QTP53"/>
      <c r="QTQ53"/>
      <c r="QTR53"/>
      <c r="QTS53"/>
      <c r="QTT53"/>
      <c r="QTU53"/>
      <c r="QTV53"/>
      <c r="QTW53"/>
      <c r="QTX53"/>
      <c r="QTY53"/>
      <c r="QTZ53"/>
      <c r="QUA53"/>
      <c r="QUB53"/>
      <c r="QUC53"/>
      <c r="QUD53"/>
      <c r="QUE53"/>
      <c r="QUF53"/>
      <c r="QUG53"/>
      <c r="QUH53"/>
      <c r="QUI53"/>
      <c r="QUJ53"/>
      <c r="QUK53"/>
      <c r="QUL53"/>
      <c r="QUM53"/>
      <c r="QUN53"/>
      <c r="QUO53"/>
      <c r="QUP53"/>
      <c r="QUQ53"/>
      <c r="QUR53"/>
      <c r="QUS53"/>
      <c r="QUT53"/>
      <c r="QUU53"/>
      <c r="QUV53"/>
      <c r="QUW53"/>
      <c r="QUX53"/>
      <c r="QUY53"/>
      <c r="QUZ53"/>
      <c r="QVA53"/>
      <c r="QVB53"/>
      <c r="QVC53"/>
      <c r="QVD53"/>
      <c r="QVE53"/>
      <c r="QVF53"/>
      <c r="QVG53"/>
      <c r="QVH53"/>
      <c r="QVI53"/>
      <c r="QVJ53"/>
      <c r="QVK53"/>
      <c r="QVL53"/>
      <c r="QVM53"/>
      <c r="QVN53"/>
      <c r="QVO53"/>
      <c r="QVP53"/>
      <c r="QVQ53"/>
      <c r="QVR53"/>
      <c r="QVS53"/>
      <c r="QVT53"/>
      <c r="QVU53"/>
      <c r="QVV53"/>
      <c r="QVW53"/>
      <c r="QVX53"/>
      <c r="QVY53"/>
      <c r="QVZ53"/>
      <c r="QWA53"/>
      <c r="QWB53"/>
      <c r="QWC53"/>
      <c r="QWD53"/>
      <c r="QWE53"/>
      <c r="QWF53"/>
      <c r="QWG53"/>
      <c r="QWH53"/>
      <c r="QWI53"/>
      <c r="QWJ53"/>
      <c r="QWK53"/>
      <c r="QWL53"/>
      <c r="QWM53"/>
      <c r="QWN53"/>
      <c r="QWO53"/>
      <c r="QWP53"/>
      <c r="QWQ53"/>
      <c r="QWR53"/>
      <c r="QWS53"/>
      <c r="QWT53"/>
      <c r="QWU53"/>
      <c r="QWV53"/>
      <c r="QWW53"/>
      <c r="QWX53"/>
      <c r="QWY53"/>
      <c r="QWZ53"/>
      <c r="QXA53"/>
      <c r="QXB53"/>
      <c r="QXC53"/>
      <c r="QXD53"/>
      <c r="QXE53"/>
      <c r="QXF53"/>
      <c r="QXG53"/>
      <c r="QXH53"/>
      <c r="QXI53"/>
      <c r="QXJ53"/>
      <c r="QXK53"/>
      <c r="QXL53"/>
      <c r="QXM53"/>
      <c r="QXN53"/>
      <c r="QXO53"/>
      <c r="QXP53"/>
      <c r="QXQ53"/>
      <c r="QXR53"/>
      <c r="QXS53"/>
      <c r="QXT53"/>
      <c r="QXU53"/>
      <c r="QXV53"/>
      <c r="QXW53"/>
      <c r="QXX53"/>
      <c r="QXY53"/>
      <c r="QXZ53"/>
      <c r="QYA53"/>
      <c r="QYB53"/>
      <c r="QYC53"/>
      <c r="QYD53"/>
      <c r="QYE53"/>
      <c r="QYF53"/>
      <c r="QYG53"/>
      <c r="QYH53"/>
      <c r="QYI53"/>
      <c r="QYJ53"/>
      <c r="QYK53"/>
      <c r="QYL53"/>
      <c r="QYM53"/>
      <c r="QYN53"/>
      <c r="QYO53"/>
      <c r="QYP53"/>
      <c r="QYQ53"/>
      <c r="QYR53"/>
      <c r="QYS53"/>
      <c r="QYT53"/>
      <c r="QYU53"/>
      <c r="QYV53"/>
      <c r="QYW53"/>
      <c r="QYX53"/>
      <c r="QYY53"/>
      <c r="QYZ53"/>
      <c r="QZA53"/>
      <c r="QZB53"/>
      <c r="QZC53"/>
      <c r="QZD53"/>
      <c r="QZE53"/>
      <c r="QZF53"/>
      <c r="QZG53"/>
      <c r="QZH53"/>
      <c r="QZI53"/>
      <c r="QZJ53"/>
      <c r="QZK53"/>
      <c r="QZL53"/>
      <c r="QZM53"/>
      <c r="QZN53"/>
      <c r="QZO53"/>
      <c r="QZP53"/>
      <c r="QZQ53"/>
      <c r="QZR53"/>
      <c r="QZS53"/>
      <c r="QZT53"/>
      <c r="QZU53"/>
      <c r="QZV53"/>
      <c r="QZW53"/>
      <c r="QZX53"/>
      <c r="QZY53"/>
      <c r="QZZ53"/>
      <c r="RAA53"/>
      <c r="RAB53"/>
      <c r="RAC53"/>
      <c r="RAD53"/>
      <c r="RAE53"/>
      <c r="RAF53"/>
      <c r="RAG53"/>
      <c r="RAH53"/>
      <c r="RAI53"/>
      <c r="RAJ53"/>
      <c r="RAK53"/>
      <c r="RAL53"/>
      <c r="RAM53"/>
      <c r="RAN53"/>
      <c r="RAO53"/>
      <c r="RAP53"/>
      <c r="RAQ53"/>
      <c r="RAR53"/>
      <c r="RAS53"/>
      <c r="RAT53"/>
      <c r="RAU53"/>
      <c r="RAV53"/>
      <c r="RAW53"/>
      <c r="RAX53"/>
      <c r="RAY53"/>
      <c r="RAZ53"/>
      <c r="RBA53"/>
      <c r="RBB53"/>
      <c r="RBC53"/>
      <c r="RBD53"/>
      <c r="RBE53"/>
      <c r="RBF53"/>
      <c r="RBG53"/>
      <c r="RBH53"/>
      <c r="RBI53"/>
      <c r="RBJ53"/>
      <c r="RBK53"/>
      <c r="RBL53"/>
      <c r="RBM53"/>
      <c r="RBN53"/>
      <c r="RBO53"/>
      <c r="RBP53"/>
      <c r="RBQ53"/>
      <c r="RBR53"/>
      <c r="RBS53"/>
      <c r="RBT53"/>
      <c r="RBU53"/>
      <c r="RBV53"/>
      <c r="RBW53"/>
      <c r="RBX53"/>
      <c r="RBY53"/>
      <c r="RBZ53"/>
      <c r="RCA53"/>
      <c r="RCB53"/>
      <c r="RCC53"/>
      <c r="RCD53"/>
      <c r="RCE53"/>
      <c r="RCF53"/>
      <c r="RCG53"/>
      <c r="RCH53"/>
      <c r="RCI53"/>
      <c r="RCJ53"/>
      <c r="RCK53"/>
      <c r="RCL53"/>
      <c r="RCM53"/>
      <c r="RCN53"/>
      <c r="RCO53"/>
      <c r="RCP53"/>
      <c r="RCQ53"/>
      <c r="RCR53"/>
      <c r="RCS53"/>
      <c r="RCT53"/>
      <c r="RCU53"/>
      <c r="RCV53"/>
      <c r="RCW53"/>
      <c r="RCX53"/>
      <c r="RCY53"/>
      <c r="RCZ53"/>
      <c r="RDA53"/>
      <c r="RDB53"/>
      <c r="RDC53"/>
      <c r="RDD53"/>
      <c r="RDE53"/>
      <c r="RDF53"/>
      <c r="RDG53"/>
      <c r="RDH53"/>
      <c r="RDI53"/>
      <c r="RDJ53"/>
      <c r="RDK53"/>
      <c r="RDL53"/>
      <c r="RDM53"/>
      <c r="RDN53"/>
      <c r="RDO53"/>
      <c r="RDP53"/>
      <c r="RDQ53"/>
      <c r="RDR53"/>
      <c r="RDS53"/>
      <c r="RDT53"/>
      <c r="RDU53"/>
      <c r="RDV53"/>
      <c r="RDW53"/>
      <c r="RDX53"/>
      <c r="RDY53"/>
      <c r="RDZ53"/>
      <c r="REA53"/>
      <c r="REB53"/>
      <c r="REC53"/>
      <c r="RED53"/>
      <c r="REE53"/>
      <c r="REF53"/>
      <c r="REG53"/>
      <c r="REH53"/>
      <c r="REI53"/>
      <c r="REJ53"/>
      <c r="REK53"/>
      <c r="REL53"/>
      <c r="REM53"/>
      <c r="REN53"/>
      <c r="REO53"/>
      <c r="REP53"/>
      <c r="REQ53"/>
      <c r="RER53"/>
      <c r="RES53"/>
      <c r="RET53"/>
      <c r="REU53"/>
      <c r="REV53"/>
      <c r="REW53"/>
      <c r="REX53"/>
      <c r="REY53"/>
      <c r="REZ53"/>
      <c r="RFA53"/>
      <c r="RFB53"/>
      <c r="RFC53"/>
      <c r="RFD53"/>
      <c r="RFE53"/>
      <c r="RFF53"/>
      <c r="RFG53"/>
      <c r="RFH53"/>
      <c r="RFI53"/>
      <c r="RFJ53"/>
      <c r="RFK53"/>
      <c r="RFL53"/>
      <c r="RFM53"/>
      <c r="RFN53"/>
      <c r="RFO53"/>
      <c r="RFP53"/>
      <c r="RFQ53"/>
      <c r="RFR53"/>
      <c r="RFS53"/>
      <c r="RFT53"/>
      <c r="RFU53"/>
      <c r="RFV53"/>
      <c r="RFW53"/>
      <c r="RFX53"/>
      <c r="RFY53"/>
      <c r="RFZ53"/>
      <c r="RGA53"/>
      <c r="RGB53"/>
      <c r="RGC53"/>
      <c r="RGD53"/>
      <c r="RGE53"/>
      <c r="RGF53"/>
      <c r="RGG53"/>
      <c r="RGH53"/>
      <c r="RGI53"/>
      <c r="RGJ53"/>
      <c r="RGK53"/>
      <c r="RGL53"/>
      <c r="RGM53"/>
      <c r="RGN53"/>
      <c r="RGO53"/>
      <c r="RGP53"/>
      <c r="RGQ53"/>
      <c r="RGR53"/>
      <c r="RGS53"/>
      <c r="RGT53"/>
      <c r="RGU53"/>
      <c r="RGV53"/>
      <c r="RGW53"/>
      <c r="RGX53"/>
      <c r="RGY53"/>
      <c r="RGZ53"/>
      <c r="RHA53"/>
      <c r="RHB53"/>
      <c r="RHC53"/>
      <c r="RHD53"/>
      <c r="RHE53"/>
      <c r="RHF53"/>
      <c r="RHG53"/>
      <c r="RHH53"/>
      <c r="RHI53"/>
      <c r="RHJ53"/>
      <c r="RHK53"/>
      <c r="RHL53"/>
      <c r="RHM53"/>
      <c r="RHN53"/>
      <c r="RHO53"/>
      <c r="RHP53"/>
      <c r="RHQ53"/>
      <c r="RHR53"/>
      <c r="RHS53"/>
      <c r="RHT53"/>
      <c r="RHU53"/>
      <c r="RHV53"/>
      <c r="RHW53"/>
      <c r="RHX53"/>
      <c r="RHY53"/>
      <c r="RHZ53"/>
      <c r="RIA53"/>
      <c r="RIB53"/>
      <c r="RIC53"/>
      <c r="RID53"/>
      <c r="RIE53"/>
      <c r="RIF53"/>
      <c r="RIG53"/>
      <c r="RIH53"/>
      <c r="RII53"/>
      <c r="RIJ53"/>
      <c r="RIK53"/>
      <c r="RIL53"/>
      <c r="RIM53"/>
      <c r="RIN53"/>
      <c r="RIO53"/>
      <c r="RIP53"/>
      <c r="RIQ53"/>
      <c r="RIR53"/>
      <c r="RIS53"/>
      <c r="RIT53"/>
      <c r="RIU53"/>
      <c r="RIV53"/>
      <c r="RIW53"/>
      <c r="RIX53"/>
      <c r="RIY53"/>
      <c r="RIZ53"/>
      <c r="RJA53"/>
      <c r="RJB53"/>
      <c r="RJC53"/>
      <c r="RJD53"/>
      <c r="RJE53"/>
      <c r="RJF53"/>
      <c r="RJG53"/>
      <c r="RJH53"/>
      <c r="RJI53"/>
      <c r="RJJ53"/>
      <c r="RJK53"/>
      <c r="RJL53"/>
      <c r="RJM53"/>
      <c r="RJN53"/>
      <c r="RJO53"/>
      <c r="RJP53"/>
      <c r="RJQ53"/>
      <c r="RJR53"/>
      <c r="RJS53"/>
      <c r="RJT53"/>
      <c r="RJU53"/>
      <c r="RJV53"/>
      <c r="RJW53"/>
      <c r="RJX53"/>
      <c r="RJY53"/>
      <c r="RJZ53"/>
      <c r="RKA53"/>
      <c r="RKB53"/>
      <c r="RKC53"/>
      <c r="RKD53"/>
      <c r="RKE53"/>
      <c r="RKF53"/>
      <c r="RKG53"/>
      <c r="RKH53"/>
      <c r="RKI53"/>
      <c r="RKJ53"/>
      <c r="RKK53"/>
      <c r="RKL53"/>
      <c r="RKM53"/>
      <c r="RKN53"/>
      <c r="RKO53"/>
      <c r="RKP53"/>
      <c r="RKQ53"/>
      <c r="RKR53"/>
      <c r="RKS53"/>
      <c r="RKT53"/>
      <c r="RKU53"/>
      <c r="RKV53"/>
      <c r="RKW53"/>
      <c r="RKX53"/>
      <c r="RKY53"/>
      <c r="RKZ53"/>
      <c r="RLA53"/>
      <c r="RLB53"/>
      <c r="RLC53"/>
      <c r="RLD53"/>
      <c r="RLE53"/>
      <c r="RLF53"/>
      <c r="RLG53"/>
      <c r="RLH53"/>
      <c r="RLI53"/>
      <c r="RLJ53"/>
      <c r="RLK53"/>
      <c r="RLL53"/>
      <c r="RLM53"/>
      <c r="RLN53"/>
      <c r="RLO53"/>
      <c r="RLP53"/>
      <c r="RLQ53"/>
      <c r="RLR53"/>
      <c r="RLS53"/>
      <c r="RLT53"/>
      <c r="RLU53"/>
      <c r="RLV53"/>
      <c r="RLW53"/>
      <c r="RLX53"/>
      <c r="RLY53"/>
      <c r="RLZ53"/>
      <c r="RMA53"/>
      <c r="RMB53"/>
      <c r="RMC53"/>
      <c r="RMD53"/>
      <c r="RME53"/>
      <c r="RMF53"/>
      <c r="RMG53"/>
      <c r="RMH53"/>
      <c r="RMI53"/>
      <c r="RMJ53"/>
      <c r="RMK53"/>
      <c r="RML53"/>
      <c r="RMM53"/>
      <c r="RMN53"/>
      <c r="RMO53"/>
      <c r="RMP53"/>
      <c r="RMQ53"/>
      <c r="RMR53"/>
      <c r="RMS53"/>
      <c r="RMT53"/>
      <c r="RMU53"/>
      <c r="RMV53"/>
      <c r="RMW53"/>
      <c r="RMX53"/>
      <c r="RMY53"/>
      <c r="RMZ53"/>
      <c r="RNA53"/>
      <c r="RNB53"/>
      <c r="RNC53"/>
      <c r="RND53"/>
      <c r="RNE53"/>
      <c r="RNF53"/>
      <c r="RNG53"/>
      <c r="RNH53"/>
      <c r="RNI53"/>
      <c r="RNJ53"/>
      <c r="RNK53"/>
      <c r="RNL53"/>
      <c r="RNM53"/>
      <c r="RNN53"/>
      <c r="RNO53"/>
      <c r="RNP53"/>
      <c r="RNQ53"/>
      <c r="RNR53"/>
      <c r="RNS53"/>
      <c r="RNT53"/>
      <c r="RNU53"/>
      <c r="RNV53"/>
      <c r="RNW53"/>
      <c r="RNX53"/>
      <c r="RNY53"/>
      <c r="RNZ53"/>
      <c r="ROA53"/>
      <c r="ROB53"/>
      <c r="ROC53"/>
      <c r="ROD53"/>
      <c r="ROE53"/>
      <c r="ROF53"/>
      <c r="ROG53"/>
      <c r="ROH53"/>
      <c r="ROI53"/>
      <c r="ROJ53"/>
      <c r="ROK53"/>
      <c r="ROL53"/>
      <c r="ROM53"/>
      <c r="RON53"/>
      <c r="ROO53"/>
      <c r="ROP53"/>
      <c r="ROQ53"/>
      <c r="ROR53"/>
      <c r="ROS53"/>
      <c r="ROT53"/>
      <c r="ROU53"/>
      <c r="ROV53"/>
      <c r="ROW53"/>
      <c r="ROX53"/>
      <c r="ROY53"/>
      <c r="ROZ53"/>
      <c r="RPA53"/>
      <c r="RPB53"/>
      <c r="RPC53"/>
      <c r="RPD53"/>
      <c r="RPE53"/>
      <c r="RPF53"/>
      <c r="RPG53"/>
      <c r="RPH53"/>
      <c r="RPI53"/>
      <c r="RPJ53"/>
      <c r="RPK53"/>
      <c r="RPL53"/>
      <c r="RPM53"/>
      <c r="RPN53"/>
      <c r="RPO53"/>
      <c r="RPP53"/>
      <c r="RPQ53"/>
      <c r="RPR53"/>
      <c r="RPS53"/>
      <c r="RPT53"/>
      <c r="RPU53"/>
      <c r="RPV53"/>
      <c r="RPW53"/>
      <c r="RPX53"/>
      <c r="RPY53"/>
      <c r="RPZ53"/>
      <c r="RQA53"/>
      <c r="RQB53"/>
      <c r="RQC53"/>
      <c r="RQD53"/>
      <c r="RQE53"/>
      <c r="RQF53"/>
      <c r="RQG53"/>
      <c r="RQH53"/>
      <c r="RQI53"/>
      <c r="RQJ53"/>
      <c r="RQK53"/>
      <c r="RQL53"/>
      <c r="RQM53"/>
      <c r="RQN53"/>
      <c r="RQO53"/>
      <c r="RQP53"/>
      <c r="RQQ53"/>
      <c r="RQR53"/>
      <c r="RQS53"/>
      <c r="RQT53"/>
      <c r="RQU53"/>
      <c r="RQV53"/>
      <c r="RQW53"/>
      <c r="RQX53"/>
      <c r="RQY53"/>
      <c r="RQZ53"/>
      <c r="RRA53"/>
      <c r="RRB53"/>
      <c r="RRC53"/>
      <c r="RRD53"/>
      <c r="RRE53"/>
      <c r="RRF53"/>
      <c r="RRG53"/>
      <c r="RRH53"/>
      <c r="RRI53"/>
      <c r="RRJ53"/>
      <c r="RRK53"/>
      <c r="RRL53"/>
      <c r="RRM53"/>
      <c r="RRN53"/>
      <c r="RRO53"/>
      <c r="RRP53"/>
      <c r="RRQ53"/>
      <c r="RRR53"/>
      <c r="RRS53"/>
      <c r="RRT53"/>
      <c r="RRU53"/>
      <c r="RRV53"/>
      <c r="RRW53"/>
      <c r="RRX53"/>
      <c r="RRY53"/>
      <c r="RRZ53"/>
      <c r="RSA53"/>
      <c r="RSB53"/>
      <c r="RSC53"/>
      <c r="RSD53"/>
      <c r="RSE53"/>
      <c r="RSF53"/>
      <c r="RSG53"/>
      <c r="RSH53"/>
      <c r="RSI53"/>
      <c r="RSJ53"/>
      <c r="RSK53"/>
      <c r="RSL53"/>
      <c r="RSM53"/>
      <c r="RSN53"/>
      <c r="RSO53"/>
      <c r="RSP53"/>
      <c r="RSQ53"/>
      <c r="RSR53"/>
      <c r="RSS53"/>
      <c r="RST53"/>
      <c r="RSU53"/>
      <c r="RSV53"/>
      <c r="RSW53"/>
      <c r="RSX53"/>
      <c r="RSY53"/>
      <c r="RSZ53"/>
      <c r="RTA53"/>
      <c r="RTB53"/>
      <c r="RTC53"/>
      <c r="RTD53"/>
      <c r="RTE53"/>
      <c r="RTF53"/>
      <c r="RTG53"/>
      <c r="RTH53"/>
      <c r="RTI53"/>
      <c r="RTJ53"/>
      <c r="RTK53"/>
      <c r="RTL53"/>
      <c r="RTM53"/>
      <c r="RTN53"/>
      <c r="RTO53"/>
      <c r="RTP53"/>
      <c r="RTQ53"/>
      <c r="RTR53"/>
      <c r="RTS53"/>
      <c r="RTT53"/>
      <c r="RTU53"/>
      <c r="RTV53"/>
      <c r="RTW53"/>
      <c r="RTX53"/>
      <c r="RTY53"/>
      <c r="RTZ53"/>
      <c r="RUA53"/>
      <c r="RUB53"/>
      <c r="RUC53"/>
      <c r="RUD53"/>
      <c r="RUE53"/>
      <c r="RUF53"/>
      <c r="RUG53"/>
      <c r="RUH53"/>
      <c r="RUI53"/>
      <c r="RUJ53"/>
      <c r="RUK53"/>
      <c r="RUL53"/>
      <c r="RUM53"/>
      <c r="RUN53"/>
      <c r="RUO53"/>
      <c r="RUP53"/>
      <c r="RUQ53"/>
      <c r="RUR53"/>
      <c r="RUS53"/>
      <c r="RUT53"/>
      <c r="RUU53"/>
      <c r="RUV53"/>
      <c r="RUW53"/>
      <c r="RUX53"/>
      <c r="RUY53"/>
      <c r="RUZ53"/>
      <c r="RVA53"/>
      <c r="RVB53"/>
      <c r="RVC53"/>
      <c r="RVD53"/>
      <c r="RVE53"/>
      <c r="RVF53"/>
      <c r="RVG53"/>
      <c r="RVH53"/>
      <c r="RVI53"/>
      <c r="RVJ53"/>
      <c r="RVK53"/>
      <c r="RVL53"/>
      <c r="RVM53"/>
      <c r="RVN53"/>
      <c r="RVO53"/>
      <c r="RVP53"/>
      <c r="RVQ53"/>
      <c r="RVR53"/>
      <c r="RVS53"/>
      <c r="RVT53"/>
      <c r="RVU53"/>
      <c r="RVV53"/>
      <c r="RVW53"/>
      <c r="RVX53"/>
      <c r="RVY53"/>
      <c r="RVZ53"/>
      <c r="RWA53"/>
      <c r="RWB53"/>
      <c r="RWC53"/>
      <c r="RWD53"/>
      <c r="RWE53"/>
      <c r="RWF53"/>
      <c r="RWG53"/>
      <c r="RWH53"/>
      <c r="RWI53"/>
      <c r="RWJ53"/>
      <c r="RWK53"/>
      <c r="RWL53"/>
      <c r="RWM53"/>
      <c r="RWN53"/>
      <c r="RWO53"/>
      <c r="RWP53"/>
      <c r="RWQ53"/>
      <c r="RWR53"/>
      <c r="RWS53"/>
      <c r="RWT53"/>
      <c r="RWU53"/>
      <c r="RWV53"/>
      <c r="RWW53"/>
      <c r="RWX53"/>
      <c r="RWY53"/>
      <c r="RWZ53"/>
      <c r="RXA53"/>
      <c r="RXB53"/>
      <c r="RXC53"/>
      <c r="RXD53"/>
      <c r="RXE53"/>
      <c r="RXF53"/>
      <c r="RXG53"/>
      <c r="RXH53"/>
      <c r="RXI53"/>
      <c r="RXJ53"/>
      <c r="RXK53"/>
      <c r="RXL53"/>
      <c r="RXM53"/>
      <c r="RXN53"/>
      <c r="RXO53"/>
      <c r="RXP53"/>
      <c r="RXQ53"/>
      <c r="RXR53"/>
      <c r="RXS53"/>
      <c r="RXT53"/>
      <c r="RXU53"/>
      <c r="RXV53"/>
      <c r="RXW53"/>
      <c r="RXX53"/>
      <c r="RXY53"/>
      <c r="RXZ53"/>
      <c r="RYA53"/>
      <c r="RYB53"/>
      <c r="RYC53"/>
      <c r="RYD53"/>
      <c r="RYE53"/>
      <c r="RYF53"/>
      <c r="RYG53"/>
      <c r="RYH53"/>
      <c r="RYI53"/>
      <c r="RYJ53"/>
      <c r="RYK53"/>
      <c r="RYL53"/>
      <c r="RYM53"/>
      <c r="RYN53"/>
      <c r="RYO53"/>
      <c r="RYP53"/>
      <c r="RYQ53"/>
      <c r="RYR53"/>
      <c r="RYS53"/>
      <c r="RYT53"/>
      <c r="RYU53"/>
      <c r="RYV53"/>
      <c r="RYW53"/>
      <c r="RYX53"/>
      <c r="RYY53"/>
      <c r="RYZ53"/>
      <c r="RZA53"/>
      <c r="RZB53"/>
      <c r="RZC53"/>
      <c r="RZD53"/>
      <c r="RZE53"/>
      <c r="RZF53"/>
      <c r="RZG53"/>
      <c r="RZH53"/>
      <c r="RZI53"/>
      <c r="RZJ53"/>
      <c r="RZK53"/>
      <c r="RZL53"/>
      <c r="RZM53"/>
      <c r="RZN53"/>
      <c r="RZO53"/>
      <c r="RZP53"/>
      <c r="RZQ53"/>
      <c r="RZR53"/>
      <c r="RZS53"/>
      <c r="RZT53"/>
      <c r="RZU53"/>
      <c r="RZV53"/>
      <c r="RZW53"/>
      <c r="RZX53"/>
      <c r="RZY53"/>
      <c r="RZZ53"/>
      <c r="SAA53"/>
      <c r="SAB53"/>
      <c r="SAC53"/>
      <c r="SAD53"/>
      <c r="SAE53"/>
      <c r="SAF53"/>
      <c r="SAG53"/>
      <c r="SAH53"/>
      <c r="SAI53"/>
      <c r="SAJ53"/>
      <c r="SAK53"/>
      <c r="SAL53"/>
      <c r="SAM53"/>
      <c r="SAN53"/>
      <c r="SAO53"/>
      <c r="SAP53"/>
      <c r="SAQ53"/>
      <c r="SAR53"/>
      <c r="SAS53"/>
      <c r="SAT53"/>
      <c r="SAU53"/>
      <c r="SAV53"/>
      <c r="SAW53"/>
      <c r="SAX53"/>
      <c r="SAY53"/>
      <c r="SAZ53"/>
      <c r="SBA53"/>
      <c r="SBB53"/>
      <c r="SBC53"/>
      <c r="SBD53"/>
      <c r="SBE53"/>
      <c r="SBF53"/>
      <c r="SBG53"/>
      <c r="SBH53"/>
      <c r="SBI53"/>
      <c r="SBJ53"/>
      <c r="SBK53"/>
      <c r="SBL53"/>
      <c r="SBM53"/>
      <c r="SBN53"/>
      <c r="SBO53"/>
      <c r="SBP53"/>
      <c r="SBQ53"/>
      <c r="SBR53"/>
      <c r="SBS53"/>
      <c r="SBT53"/>
      <c r="SBU53"/>
      <c r="SBV53"/>
      <c r="SBW53"/>
      <c r="SBX53"/>
      <c r="SBY53"/>
      <c r="SBZ53"/>
      <c r="SCA53"/>
      <c r="SCB53"/>
      <c r="SCC53"/>
      <c r="SCD53"/>
      <c r="SCE53"/>
      <c r="SCF53"/>
      <c r="SCG53"/>
      <c r="SCH53"/>
      <c r="SCI53"/>
      <c r="SCJ53"/>
      <c r="SCK53"/>
      <c r="SCL53"/>
      <c r="SCM53"/>
      <c r="SCN53"/>
      <c r="SCO53"/>
      <c r="SCP53"/>
      <c r="SCQ53"/>
      <c r="SCR53"/>
      <c r="SCS53"/>
      <c r="SCT53"/>
      <c r="SCU53"/>
      <c r="SCV53"/>
      <c r="SCW53"/>
      <c r="SCX53"/>
      <c r="SCY53"/>
      <c r="SCZ53"/>
      <c r="SDA53"/>
      <c r="SDB53"/>
      <c r="SDC53"/>
      <c r="SDD53"/>
      <c r="SDE53"/>
      <c r="SDF53"/>
      <c r="SDG53"/>
      <c r="SDH53"/>
      <c r="SDI53"/>
      <c r="SDJ53"/>
      <c r="SDK53"/>
      <c r="SDL53"/>
      <c r="SDM53"/>
      <c r="SDN53"/>
      <c r="SDO53"/>
      <c r="SDP53"/>
      <c r="SDQ53"/>
      <c r="SDR53"/>
      <c r="SDS53"/>
      <c r="SDT53"/>
      <c r="SDU53"/>
      <c r="SDV53"/>
      <c r="SDW53"/>
      <c r="SDX53"/>
      <c r="SDY53"/>
      <c r="SDZ53"/>
      <c r="SEA53"/>
      <c r="SEB53"/>
      <c r="SEC53"/>
      <c r="SED53"/>
      <c r="SEE53"/>
      <c r="SEF53"/>
      <c r="SEG53"/>
      <c r="SEH53"/>
      <c r="SEI53"/>
      <c r="SEJ53"/>
      <c r="SEK53"/>
      <c r="SEL53"/>
      <c r="SEM53"/>
      <c r="SEN53"/>
      <c r="SEO53"/>
      <c r="SEP53"/>
      <c r="SEQ53"/>
      <c r="SER53"/>
      <c r="SES53"/>
      <c r="SET53"/>
      <c r="SEU53"/>
      <c r="SEV53"/>
      <c r="SEW53"/>
      <c r="SEX53"/>
      <c r="SEY53"/>
      <c r="SEZ53"/>
      <c r="SFA53"/>
      <c r="SFB53"/>
      <c r="SFC53"/>
      <c r="SFD53"/>
      <c r="SFE53"/>
      <c r="SFF53"/>
      <c r="SFG53"/>
      <c r="SFH53"/>
      <c r="SFI53"/>
      <c r="SFJ53"/>
      <c r="SFK53"/>
      <c r="SFL53"/>
      <c r="SFM53"/>
      <c r="SFN53"/>
      <c r="SFO53"/>
      <c r="SFP53"/>
      <c r="SFQ53"/>
      <c r="SFR53"/>
      <c r="SFS53"/>
      <c r="SFT53"/>
      <c r="SFU53"/>
      <c r="SFV53"/>
      <c r="SFW53"/>
      <c r="SFX53"/>
      <c r="SFY53"/>
      <c r="SFZ53"/>
      <c r="SGA53"/>
      <c r="SGB53"/>
      <c r="SGC53"/>
      <c r="SGD53"/>
      <c r="SGE53"/>
      <c r="SGF53"/>
      <c r="SGG53"/>
      <c r="SGH53"/>
      <c r="SGI53"/>
      <c r="SGJ53"/>
      <c r="SGK53"/>
      <c r="SGL53"/>
      <c r="SGM53"/>
      <c r="SGN53"/>
      <c r="SGO53"/>
      <c r="SGP53"/>
      <c r="SGQ53"/>
      <c r="SGR53"/>
      <c r="SGS53"/>
      <c r="SGT53"/>
      <c r="SGU53"/>
      <c r="SGV53"/>
      <c r="SGW53"/>
      <c r="SGX53"/>
      <c r="SGY53"/>
      <c r="SGZ53"/>
      <c r="SHA53"/>
      <c r="SHB53"/>
      <c r="SHC53"/>
      <c r="SHD53"/>
      <c r="SHE53"/>
      <c r="SHF53"/>
      <c r="SHG53"/>
      <c r="SHH53"/>
      <c r="SHI53"/>
      <c r="SHJ53"/>
      <c r="SHK53"/>
      <c r="SHL53"/>
      <c r="SHM53"/>
      <c r="SHN53"/>
      <c r="SHO53"/>
      <c r="SHP53"/>
      <c r="SHQ53"/>
      <c r="SHR53"/>
      <c r="SHS53"/>
      <c r="SHT53"/>
      <c r="SHU53"/>
      <c r="SHV53"/>
      <c r="SHW53"/>
      <c r="SHX53"/>
      <c r="SHY53"/>
      <c r="SHZ53"/>
      <c r="SIA53"/>
      <c r="SIB53"/>
      <c r="SIC53"/>
      <c r="SID53"/>
      <c r="SIE53"/>
      <c r="SIF53"/>
      <c r="SIG53"/>
      <c r="SIH53"/>
      <c r="SII53"/>
      <c r="SIJ53"/>
      <c r="SIK53"/>
      <c r="SIL53"/>
      <c r="SIM53"/>
      <c r="SIN53"/>
      <c r="SIO53"/>
      <c r="SIP53"/>
      <c r="SIQ53"/>
      <c r="SIR53"/>
      <c r="SIS53"/>
      <c r="SIT53"/>
      <c r="SIU53"/>
      <c r="SIV53"/>
      <c r="SIW53"/>
      <c r="SIX53"/>
      <c r="SIY53"/>
      <c r="SIZ53"/>
      <c r="SJA53"/>
      <c r="SJB53"/>
      <c r="SJC53"/>
      <c r="SJD53"/>
      <c r="SJE53"/>
      <c r="SJF53"/>
      <c r="SJG53"/>
      <c r="SJH53"/>
      <c r="SJI53"/>
      <c r="SJJ53"/>
      <c r="SJK53"/>
      <c r="SJL53"/>
      <c r="SJM53"/>
      <c r="SJN53"/>
      <c r="SJO53"/>
      <c r="SJP53"/>
      <c r="SJQ53"/>
      <c r="SJR53"/>
      <c r="SJS53"/>
      <c r="SJT53"/>
      <c r="SJU53"/>
      <c r="SJV53"/>
      <c r="SJW53"/>
      <c r="SJX53"/>
      <c r="SJY53"/>
      <c r="SJZ53"/>
      <c r="SKA53"/>
      <c r="SKB53"/>
      <c r="SKC53"/>
      <c r="SKD53"/>
      <c r="SKE53"/>
      <c r="SKF53"/>
      <c r="SKG53"/>
      <c r="SKH53"/>
      <c r="SKI53"/>
      <c r="SKJ53"/>
      <c r="SKK53"/>
      <c r="SKL53"/>
      <c r="SKM53"/>
      <c r="SKN53"/>
      <c r="SKO53"/>
      <c r="SKP53"/>
      <c r="SKQ53"/>
      <c r="SKR53"/>
      <c r="SKS53"/>
      <c r="SKT53"/>
      <c r="SKU53"/>
      <c r="SKV53"/>
      <c r="SKW53"/>
      <c r="SKX53"/>
      <c r="SKY53"/>
      <c r="SKZ53"/>
      <c r="SLA53"/>
      <c r="SLB53"/>
      <c r="SLC53"/>
      <c r="SLD53"/>
      <c r="SLE53"/>
      <c r="SLF53"/>
      <c r="SLG53"/>
      <c r="SLH53"/>
      <c r="SLI53"/>
      <c r="SLJ53"/>
      <c r="SLK53"/>
      <c r="SLL53"/>
      <c r="SLM53"/>
      <c r="SLN53"/>
      <c r="SLO53"/>
      <c r="SLP53"/>
      <c r="SLQ53"/>
      <c r="SLR53"/>
      <c r="SLS53"/>
      <c r="SLT53"/>
      <c r="SLU53"/>
      <c r="SLV53"/>
      <c r="SLW53"/>
      <c r="SLX53"/>
      <c r="SLY53"/>
      <c r="SLZ53"/>
      <c r="SMA53"/>
      <c r="SMB53"/>
      <c r="SMC53"/>
      <c r="SMD53"/>
      <c r="SME53"/>
      <c r="SMF53"/>
      <c r="SMG53"/>
      <c r="SMH53"/>
      <c r="SMI53"/>
      <c r="SMJ53"/>
      <c r="SMK53"/>
      <c r="SML53"/>
      <c r="SMM53"/>
      <c r="SMN53"/>
      <c r="SMO53"/>
      <c r="SMP53"/>
      <c r="SMQ53"/>
      <c r="SMR53"/>
      <c r="SMS53"/>
      <c r="SMT53"/>
      <c r="SMU53"/>
      <c r="SMV53"/>
      <c r="SMW53"/>
      <c r="SMX53"/>
      <c r="SMY53"/>
      <c r="SMZ53"/>
      <c r="SNA53"/>
      <c r="SNB53"/>
      <c r="SNC53"/>
      <c r="SND53"/>
      <c r="SNE53"/>
      <c r="SNF53"/>
      <c r="SNG53"/>
      <c r="SNH53"/>
      <c r="SNI53"/>
      <c r="SNJ53"/>
      <c r="SNK53"/>
      <c r="SNL53"/>
      <c r="SNM53"/>
      <c r="SNN53"/>
      <c r="SNO53"/>
      <c r="SNP53"/>
      <c r="SNQ53"/>
      <c r="SNR53"/>
      <c r="SNS53"/>
      <c r="SNT53"/>
      <c r="SNU53"/>
      <c r="SNV53"/>
      <c r="SNW53"/>
      <c r="SNX53"/>
      <c r="SNY53"/>
      <c r="SNZ53"/>
      <c r="SOA53"/>
      <c r="SOB53"/>
      <c r="SOC53"/>
      <c r="SOD53"/>
      <c r="SOE53"/>
      <c r="SOF53"/>
      <c r="SOG53"/>
      <c r="SOH53"/>
      <c r="SOI53"/>
      <c r="SOJ53"/>
      <c r="SOK53"/>
      <c r="SOL53"/>
      <c r="SOM53"/>
      <c r="SON53"/>
      <c r="SOO53"/>
      <c r="SOP53"/>
      <c r="SOQ53"/>
      <c r="SOR53"/>
      <c r="SOS53"/>
      <c r="SOT53"/>
      <c r="SOU53"/>
      <c r="SOV53"/>
      <c r="SOW53"/>
      <c r="SOX53"/>
      <c r="SOY53"/>
      <c r="SOZ53"/>
      <c r="SPA53"/>
      <c r="SPB53"/>
      <c r="SPC53"/>
      <c r="SPD53"/>
      <c r="SPE53"/>
      <c r="SPF53"/>
      <c r="SPG53"/>
      <c r="SPH53"/>
      <c r="SPI53"/>
      <c r="SPJ53"/>
      <c r="SPK53"/>
      <c r="SPL53"/>
      <c r="SPM53"/>
      <c r="SPN53"/>
      <c r="SPO53"/>
      <c r="SPP53"/>
      <c r="SPQ53"/>
      <c r="SPR53"/>
      <c r="SPS53"/>
      <c r="SPT53"/>
      <c r="SPU53"/>
      <c r="SPV53"/>
      <c r="SPW53"/>
      <c r="SPX53"/>
      <c r="SPY53"/>
      <c r="SPZ53"/>
      <c r="SQA53"/>
      <c r="SQB53"/>
      <c r="SQC53"/>
      <c r="SQD53"/>
      <c r="SQE53"/>
      <c r="SQF53"/>
      <c r="SQG53"/>
      <c r="SQH53"/>
      <c r="SQI53"/>
      <c r="SQJ53"/>
      <c r="SQK53"/>
      <c r="SQL53"/>
      <c r="SQM53"/>
      <c r="SQN53"/>
      <c r="SQO53"/>
      <c r="SQP53"/>
      <c r="SQQ53"/>
      <c r="SQR53"/>
      <c r="SQS53"/>
      <c r="SQT53"/>
      <c r="SQU53"/>
      <c r="SQV53"/>
      <c r="SQW53"/>
      <c r="SQX53"/>
      <c r="SQY53"/>
      <c r="SQZ53"/>
      <c r="SRA53"/>
      <c r="SRB53"/>
      <c r="SRC53"/>
      <c r="SRD53"/>
      <c r="SRE53"/>
      <c r="SRF53"/>
      <c r="SRG53"/>
      <c r="SRH53"/>
      <c r="SRI53"/>
      <c r="SRJ53"/>
      <c r="SRK53"/>
      <c r="SRL53"/>
      <c r="SRM53"/>
      <c r="SRN53"/>
      <c r="SRO53"/>
      <c r="SRP53"/>
      <c r="SRQ53"/>
      <c r="SRR53"/>
      <c r="SRS53"/>
      <c r="SRT53"/>
      <c r="SRU53"/>
      <c r="SRV53"/>
      <c r="SRW53"/>
      <c r="SRX53"/>
      <c r="SRY53"/>
      <c r="SRZ53"/>
      <c r="SSA53"/>
      <c r="SSB53"/>
      <c r="SSC53"/>
      <c r="SSD53"/>
      <c r="SSE53"/>
      <c r="SSF53"/>
      <c r="SSG53"/>
      <c r="SSH53"/>
      <c r="SSI53"/>
      <c r="SSJ53"/>
      <c r="SSK53"/>
      <c r="SSL53"/>
      <c r="SSM53"/>
      <c r="SSN53"/>
      <c r="SSO53"/>
      <c r="SSP53"/>
      <c r="SSQ53"/>
      <c r="SSR53"/>
      <c r="SSS53"/>
      <c r="SST53"/>
      <c r="SSU53"/>
      <c r="SSV53"/>
      <c r="SSW53"/>
      <c r="SSX53"/>
      <c r="SSY53"/>
      <c r="SSZ53"/>
      <c r="STA53"/>
      <c r="STB53"/>
      <c r="STC53"/>
      <c r="STD53"/>
      <c r="STE53"/>
      <c r="STF53"/>
      <c r="STG53"/>
      <c r="STH53"/>
      <c r="STI53"/>
      <c r="STJ53"/>
      <c r="STK53"/>
      <c r="STL53"/>
      <c r="STM53"/>
      <c r="STN53"/>
      <c r="STO53"/>
      <c r="STP53"/>
      <c r="STQ53"/>
      <c r="STR53"/>
      <c r="STS53"/>
      <c r="STT53"/>
      <c r="STU53"/>
      <c r="STV53"/>
      <c r="STW53"/>
      <c r="STX53"/>
      <c r="STY53"/>
      <c r="STZ53"/>
      <c r="SUA53"/>
      <c r="SUB53"/>
      <c r="SUC53"/>
      <c r="SUD53"/>
      <c r="SUE53"/>
      <c r="SUF53"/>
      <c r="SUG53"/>
      <c r="SUH53"/>
      <c r="SUI53"/>
      <c r="SUJ53"/>
      <c r="SUK53"/>
      <c r="SUL53"/>
      <c r="SUM53"/>
      <c r="SUN53"/>
      <c r="SUO53"/>
      <c r="SUP53"/>
      <c r="SUQ53"/>
      <c r="SUR53"/>
      <c r="SUS53"/>
      <c r="SUT53"/>
      <c r="SUU53"/>
      <c r="SUV53"/>
      <c r="SUW53"/>
      <c r="SUX53"/>
      <c r="SUY53"/>
      <c r="SUZ53"/>
      <c r="SVA53"/>
      <c r="SVB53"/>
      <c r="SVC53"/>
      <c r="SVD53"/>
      <c r="SVE53"/>
      <c r="SVF53"/>
      <c r="SVG53"/>
      <c r="SVH53"/>
      <c r="SVI53"/>
      <c r="SVJ53"/>
      <c r="SVK53"/>
      <c r="SVL53"/>
      <c r="SVM53"/>
      <c r="SVN53"/>
      <c r="SVO53"/>
      <c r="SVP53"/>
      <c r="SVQ53"/>
      <c r="SVR53"/>
      <c r="SVS53"/>
      <c r="SVT53"/>
      <c r="SVU53"/>
      <c r="SVV53"/>
      <c r="SVW53"/>
      <c r="SVX53"/>
      <c r="SVY53"/>
      <c r="SVZ53"/>
      <c r="SWA53"/>
      <c r="SWB53"/>
      <c r="SWC53"/>
      <c r="SWD53"/>
      <c r="SWE53"/>
      <c r="SWF53"/>
      <c r="SWG53"/>
      <c r="SWH53"/>
      <c r="SWI53"/>
      <c r="SWJ53"/>
      <c r="SWK53"/>
      <c r="SWL53"/>
      <c r="SWM53"/>
      <c r="SWN53"/>
      <c r="SWO53"/>
      <c r="SWP53"/>
      <c r="SWQ53"/>
      <c r="SWR53"/>
      <c r="SWS53"/>
      <c r="SWT53"/>
      <c r="SWU53"/>
      <c r="SWV53"/>
      <c r="SWW53"/>
      <c r="SWX53"/>
      <c r="SWY53"/>
      <c r="SWZ53"/>
      <c r="SXA53"/>
      <c r="SXB53"/>
      <c r="SXC53"/>
      <c r="SXD53"/>
      <c r="SXE53"/>
      <c r="SXF53"/>
      <c r="SXG53"/>
      <c r="SXH53"/>
      <c r="SXI53"/>
      <c r="SXJ53"/>
      <c r="SXK53"/>
      <c r="SXL53"/>
      <c r="SXM53"/>
      <c r="SXN53"/>
      <c r="SXO53"/>
      <c r="SXP53"/>
      <c r="SXQ53"/>
      <c r="SXR53"/>
      <c r="SXS53"/>
      <c r="SXT53"/>
      <c r="SXU53"/>
      <c r="SXV53"/>
      <c r="SXW53"/>
      <c r="SXX53"/>
      <c r="SXY53"/>
      <c r="SXZ53"/>
      <c r="SYA53"/>
      <c r="SYB53"/>
      <c r="SYC53"/>
      <c r="SYD53"/>
      <c r="SYE53"/>
      <c r="SYF53"/>
      <c r="SYG53"/>
      <c r="SYH53"/>
      <c r="SYI53"/>
      <c r="SYJ53"/>
      <c r="SYK53"/>
      <c r="SYL53"/>
      <c r="SYM53"/>
      <c r="SYN53"/>
      <c r="SYO53"/>
      <c r="SYP53"/>
      <c r="SYQ53"/>
      <c r="SYR53"/>
      <c r="SYS53"/>
      <c r="SYT53"/>
      <c r="SYU53"/>
      <c r="SYV53"/>
      <c r="SYW53"/>
      <c r="SYX53"/>
      <c r="SYY53"/>
      <c r="SYZ53"/>
      <c r="SZA53"/>
      <c r="SZB53"/>
      <c r="SZC53"/>
      <c r="SZD53"/>
      <c r="SZE53"/>
      <c r="SZF53"/>
      <c r="SZG53"/>
      <c r="SZH53"/>
      <c r="SZI53"/>
      <c r="SZJ53"/>
      <c r="SZK53"/>
      <c r="SZL53"/>
      <c r="SZM53"/>
      <c r="SZN53"/>
      <c r="SZO53"/>
      <c r="SZP53"/>
      <c r="SZQ53"/>
      <c r="SZR53"/>
      <c r="SZS53"/>
      <c r="SZT53"/>
      <c r="SZU53"/>
      <c r="SZV53"/>
      <c r="SZW53"/>
      <c r="SZX53"/>
      <c r="SZY53"/>
      <c r="SZZ53"/>
      <c r="TAA53"/>
      <c r="TAB53"/>
      <c r="TAC53"/>
      <c r="TAD53"/>
      <c r="TAE53"/>
      <c r="TAF53"/>
      <c r="TAG53"/>
      <c r="TAH53"/>
      <c r="TAI53"/>
      <c r="TAJ53"/>
      <c r="TAK53"/>
      <c r="TAL53"/>
      <c r="TAM53"/>
      <c r="TAN53"/>
      <c r="TAO53"/>
      <c r="TAP53"/>
      <c r="TAQ53"/>
      <c r="TAR53"/>
      <c r="TAS53"/>
      <c r="TAT53"/>
      <c r="TAU53"/>
      <c r="TAV53"/>
      <c r="TAW53"/>
      <c r="TAX53"/>
      <c r="TAY53"/>
      <c r="TAZ53"/>
      <c r="TBA53"/>
      <c r="TBB53"/>
      <c r="TBC53"/>
      <c r="TBD53"/>
      <c r="TBE53"/>
      <c r="TBF53"/>
      <c r="TBG53"/>
      <c r="TBH53"/>
      <c r="TBI53"/>
      <c r="TBJ53"/>
      <c r="TBK53"/>
      <c r="TBL53"/>
      <c r="TBM53"/>
      <c r="TBN53"/>
      <c r="TBO53"/>
      <c r="TBP53"/>
      <c r="TBQ53"/>
      <c r="TBR53"/>
      <c r="TBS53"/>
      <c r="TBT53"/>
      <c r="TBU53"/>
      <c r="TBV53"/>
      <c r="TBW53"/>
      <c r="TBX53"/>
      <c r="TBY53"/>
      <c r="TBZ53"/>
      <c r="TCA53"/>
      <c r="TCB53"/>
      <c r="TCC53"/>
      <c r="TCD53"/>
      <c r="TCE53"/>
      <c r="TCF53"/>
      <c r="TCG53"/>
      <c r="TCH53"/>
      <c r="TCI53"/>
      <c r="TCJ53"/>
      <c r="TCK53"/>
      <c r="TCL53"/>
      <c r="TCM53"/>
      <c r="TCN53"/>
      <c r="TCO53"/>
      <c r="TCP53"/>
      <c r="TCQ53"/>
      <c r="TCR53"/>
      <c r="TCS53"/>
      <c r="TCT53"/>
      <c r="TCU53"/>
      <c r="TCV53"/>
      <c r="TCW53"/>
      <c r="TCX53"/>
      <c r="TCY53"/>
      <c r="TCZ53"/>
      <c r="TDA53"/>
      <c r="TDB53"/>
      <c r="TDC53"/>
      <c r="TDD53"/>
      <c r="TDE53"/>
      <c r="TDF53"/>
      <c r="TDG53"/>
      <c r="TDH53"/>
      <c r="TDI53"/>
      <c r="TDJ53"/>
      <c r="TDK53"/>
      <c r="TDL53"/>
      <c r="TDM53"/>
      <c r="TDN53"/>
      <c r="TDO53"/>
      <c r="TDP53"/>
      <c r="TDQ53"/>
      <c r="TDR53"/>
      <c r="TDS53"/>
      <c r="TDT53"/>
      <c r="TDU53"/>
      <c r="TDV53"/>
      <c r="TDW53"/>
      <c r="TDX53"/>
      <c r="TDY53"/>
      <c r="TDZ53"/>
      <c r="TEA53"/>
      <c r="TEB53"/>
      <c r="TEC53"/>
      <c r="TED53"/>
      <c r="TEE53"/>
      <c r="TEF53"/>
      <c r="TEG53"/>
      <c r="TEH53"/>
      <c r="TEI53"/>
      <c r="TEJ53"/>
      <c r="TEK53"/>
      <c r="TEL53"/>
      <c r="TEM53"/>
      <c r="TEN53"/>
      <c r="TEO53"/>
      <c r="TEP53"/>
      <c r="TEQ53"/>
      <c r="TER53"/>
      <c r="TES53"/>
      <c r="TET53"/>
      <c r="TEU53"/>
      <c r="TEV53"/>
      <c r="TEW53"/>
      <c r="TEX53"/>
      <c r="TEY53"/>
      <c r="TEZ53"/>
      <c r="TFA53"/>
      <c r="TFB53"/>
      <c r="TFC53"/>
      <c r="TFD53"/>
      <c r="TFE53"/>
      <c r="TFF53"/>
      <c r="TFG53"/>
      <c r="TFH53"/>
      <c r="TFI53"/>
      <c r="TFJ53"/>
      <c r="TFK53"/>
      <c r="TFL53"/>
      <c r="TFM53"/>
      <c r="TFN53"/>
      <c r="TFO53"/>
      <c r="TFP53"/>
      <c r="TFQ53"/>
      <c r="TFR53"/>
      <c r="TFS53"/>
      <c r="TFT53"/>
      <c r="TFU53"/>
      <c r="TFV53"/>
      <c r="TFW53"/>
      <c r="TFX53"/>
      <c r="TFY53"/>
      <c r="TFZ53"/>
      <c r="TGA53"/>
      <c r="TGB53"/>
      <c r="TGC53"/>
      <c r="TGD53"/>
      <c r="TGE53"/>
      <c r="TGF53"/>
      <c r="TGG53"/>
      <c r="TGH53"/>
      <c r="TGI53"/>
      <c r="TGJ53"/>
      <c r="TGK53"/>
      <c r="TGL53"/>
      <c r="TGM53"/>
      <c r="TGN53"/>
      <c r="TGO53"/>
      <c r="TGP53"/>
      <c r="TGQ53"/>
      <c r="TGR53"/>
      <c r="TGS53"/>
      <c r="TGT53"/>
      <c r="TGU53"/>
      <c r="TGV53"/>
      <c r="TGW53"/>
      <c r="TGX53"/>
      <c r="TGY53"/>
      <c r="TGZ53"/>
      <c r="THA53"/>
      <c r="THB53"/>
      <c r="THC53"/>
      <c r="THD53"/>
      <c r="THE53"/>
      <c r="THF53"/>
      <c r="THG53"/>
      <c r="THH53"/>
      <c r="THI53"/>
      <c r="THJ53"/>
      <c r="THK53"/>
      <c r="THL53"/>
      <c r="THM53"/>
      <c r="THN53"/>
      <c r="THO53"/>
      <c r="THP53"/>
      <c r="THQ53"/>
      <c r="THR53"/>
      <c r="THS53"/>
      <c r="THT53"/>
      <c r="THU53"/>
      <c r="THV53"/>
      <c r="THW53"/>
      <c r="THX53"/>
      <c r="THY53"/>
      <c r="THZ53"/>
      <c r="TIA53"/>
      <c r="TIB53"/>
      <c r="TIC53"/>
      <c r="TID53"/>
      <c r="TIE53"/>
      <c r="TIF53"/>
      <c r="TIG53"/>
      <c r="TIH53"/>
      <c r="TII53"/>
      <c r="TIJ53"/>
      <c r="TIK53"/>
      <c r="TIL53"/>
      <c r="TIM53"/>
      <c r="TIN53"/>
      <c r="TIO53"/>
      <c r="TIP53"/>
      <c r="TIQ53"/>
      <c r="TIR53"/>
      <c r="TIS53"/>
      <c r="TIT53"/>
      <c r="TIU53"/>
      <c r="TIV53"/>
      <c r="TIW53"/>
      <c r="TIX53"/>
      <c r="TIY53"/>
      <c r="TIZ53"/>
      <c r="TJA53"/>
      <c r="TJB53"/>
      <c r="TJC53"/>
      <c r="TJD53"/>
      <c r="TJE53"/>
      <c r="TJF53"/>
      <c r="TJG53"/>
      <c r="TJH53"/>
      <c r="TJI53"/>
      <c r="TJJ53"/>
      <c r="TJK53"/>
      <c r="TJL53"/>
      <c r="TJM53"/>
      <c r="TJN53"/>
      <c r="TJO53"/>
      <c r="TJP53"/>
      <c r="TJQ53"/>
      <c r="TJR53"/>
      <c r="TJS53"/>
      <c r="TJT53"/>
      <c r="TJU53"/>
      <c r="TJV53"/>
      <c r="TJW53"/>
      <c r="TJX53"/>
      <c r="TJY53"/>
      <c r="TJZ53"/>
      <c r="TKA53"/>
      <c r="TKB53"/>
      <c r="TKC53"/>
      <c r="TKD53"/>
      <c r="TKE53"/>
      <c r="TKF53"/>
      <c r="TKG53"/>
      <c r="TKH53"/>
      <c r="TKI53"/>
      <c r="TKJ53"/>
      <c r="TKK53"/>
      <c r="TKL53"/>
      <c r="TKM53"/>
      <c r="TKN53"/>
      <c r="TKO53"/>
      <c r="TKP53"/>
      <c r="TKQ53"/>
      <c r="TKR53"/>
      <c r="TKS53"/>
      <c r="TKT53"/>
      <c r="TKU53"/>
      <c r="TKV53"/>
      <c r="TKW53"/>
      <c r="TKX53"/>
      <c r="TKY53"/>
      <c r="TKZ53"/>
      <c r="TLA53"/>
      <c r="TLB53"/>
      <c r="TLC53"/>
      <c r="TLD53"/>
      <c r="TLE53"/>
      <c r="TLF53"/>
      <c r="TLG53"/>
      <c r="TLH53"/>
      <c r="TLI53"/>
      <c r="TLJ53"/>
      <c r="TLK53"/>
      <c r="TLL53"/>
      <c r="TLM53"/>
      <c r="TLN53"/>
      <c r="TLO53"/>
      <c r="TLP53"/>
      <c r="TLQ53"/>
      <c r="TLR53"/>
      <c r="TLS53"/>
      <c r="TLT53"/>
      <c r="TLU53"/>
      <c r="TLV53"/>
      <c r="TLW53"/>
      <c r="TLX53"/>
      <c r="TLY53"/>
      <c r="TLZ53"/>
      <c r="TMA53"/>
      <c r="TMB53"/>
      <c r="TMC53"/>
      <c r="TMD53"/>
      <c r="TME53"/>
      <c r="TMF53"/>
      <c r="TMG53"/>
      <c r="TMH53"/>
      <c r="TMI53"/>
      <c r="TMJ53"/>
      <c r="TMK53"/>
      <c r="TML53"/>
      <c r="TMM53"/>
      <c r="TMN53"/>
      <c r="TMO53"/>
      <c r="TMP53"/>
      <c r="TMQ53"/>
      <c r="TMR53"/>
      <c r="TMS53"/>
      <c r="TMT53"/>
      <c r="TMU53"/>
      <c r="TMV53"/>
      <c r="TMW53"/>
      <c r="TMX53"/>
      <c r="TMY53"/>
      <c r="TMZ53"/>
      <c r="TNA53"/>
      <c r="TNB53"/>
      <c r="TNC53"/>
      <c r="TND53"/>
      <c r="TNE53"/>
      <c r="TNF53"/>
      <c r="TNG53"/>
      <c r="TNH53"/>
      <c r="TNI53"/>
      <c r="TNJ53"/>
      <c r="TNK53"/>
      <c r="TNL53"/>
      <c r="TNM53"/>
      <c r="TNN53"/>
      <c r="TNO53"/>
      <c r="TNP53"/>
      <c r="TNQ53"/>
      <c r="TNR53"/>
      <c r="TNS53"/>
      <c r="TNT53"/>
      <c r="TNU53"/>
      <c r="TNV53"/>
      <c r="TNW53"/>
      <c r="TNX53"/>
      <c r="TNY53"/>
      <c r="TNZ53"/>
      <c r="TOA53"/>
      <c r="TOB53"/>
      <c r="TOC53"/>
      <c r="TOD53"/>
      <c r="TOE53"/>
      <c r="TOF53"/>
      <c r="TOG53"/>
      <c r="TOH53"/>
      <c r="TOI53"/>
      <c r="TOJ53"/>
      <c r="TOK53"/>
      <c r="TOL53"/>
      <c r="TOM53"/>
      <c r="TON53"/>
      <c r="TOO53"/>
      <c r="TOP53"/>
      <c r="TOQ53"/>
      <c r="TOR53"/>
      <c r="TOS53"/>
      <c r="TOT53"/>
      <c r="TOU53"/>
      <c r="TOV53"/>
      <c r="TOW53"/>
      <c r="TOX53"/>
      <c r="TOY53"/>
      <c r="TOZ53"/>
      <c r="TPA53"/>
      <c r="TPB53"/>
      <c r="TPC53"/>
      <c r="TPD53"/>
      <c r="TPE53"/>
      <c r="TPF53"/>
      <c r="TPG53"/>
      <c r="TPH53"/>
      <c r="TPI53"/>
      <c r="TPJ53"/>
      <c r="TPK53"/>
      <c r="TPL53"/>
      <c r="TPM53"/>
      <c r="TPN53"/>
      <c r="TPO53"/>
      <c r="TPP53"/>
      <c r="TPQ53"/>
      <c r="TPR53"/>
      <c r="TPS53"/>
      <c r="TPT53"/>
      <c r="TPU53"/>
      <c r="TPV53"/>
      <c r="TPW53"/>
      <c r="TPX53"/>
      <c r="TPY53"/>
      <c r="TPZ53"/>
      <c r="TQA53"/>
      <c r="TQB53"/>
      <c r="TQC53"/>
      <c r="TQD53"/>
      <c r="TQE53"/>
      <c r="TQF53"/>
      <c r="TQG53"/>
      <c r="TQH53"/>
      <c r="TQI53"/>
      <c r="TQJ53"/>
      <c r="TQK53"/>
      <c r="TQL53"/>
      <c r="TQM53"/>
      <c r="TQN53"/>
      <c r="TQO53"/>
      <c r="TQP53"/>
      <c r="TQQ53"/>
      <c r="TQR53"/>
      <c r="TQS53"/>
      <c r="TQT53"/>
      <c r="TQU53"/>
      <c r="TQV53"/>
      <c r="TQW53"/>
      <c r="TQX53"/>
      <c r="TQY53"/>
      <c r="TQZ53"/>
      <c r="TRA53"/>
      <c r="TRB53"/>
      <c r="TRC53"/>
      <c r="TRD53"/>
      <c r="TRE53"/>
      <c r="TRF53"/>
      <c r="TRG53"/>
      <c r="TRH53"/>
      <c r="TRI53"/>
      <c r="TRJ53"/>
      <c r="TRK53"/>
      <c r="TRL53"/>
      <c r="TRM53"/>
      <c r="TRN53"/>
      <c r="TRO53"/>
      <c r="TRP53"/>
      <c r="TRQ53"/>
      <c r="TRR53"/>
      <c r="TRS53"/>
      <c r="TRT53"/>
      <c r="TRU53"/>
      <c r="TRV53"/>
      <c r="TRW53"/>
      <c r="TRX53"/>
      <c r="TRY53"/>
      <c r="TRZ53"/>
      <c r="TSA53"/>
      <c r="TSB53"/>
      <c r="TSC53"/>
      <c r="TSD53"/>
      <c r="TSE53"/>
      <c r="TSF53"/>
      <c r="TSG53"/>
      <c r="TSH53"/>
      <c r="TSI53"/>
      <c r="TSJ53"/>
      <c r="TSK53"/>
      <c r="TSL53"/>
      <c r="TSM53"/>
      <c r="TSN53"/>
      <c r="TSO53"/>
      <c r="TSP53"/>
      <c r="TSQ53"/>
      <c r="TSR53"/>
      <c r="TSS53"/>
      <c r="TST53"/>
      <c r="TSU53"/>
      <c r="TSV53"/>
      <c r="TSW53"/>
      <c r="TSX53"/>
      <c r="TSY53"/>
      <c r="TSZ53"/>
      <c r="TTA53"/>
      <c r="TTB53"/>
      <c r="TTC53"/>
      <c r="TTD53"/>
      <c r="TTE53"/>
      <c r="TTF53"/>
      <c r="TTG53"/>
      <c r="TTH53"/>
      <c r="TTI53"/>
      <c r="TTJ53"/>
      <c r="TTK53"/>
      <c r="TTL53"/>
      <c r="TTM53"/>
      <c r="TTN53"/>
      <c r="TTO53"/>
      <c r="TTP53"/>
      <c r="TTQ53"/>
      <c r="TTR53"/>
      <c r="TTS53"/>
      <c r="TTT53"/>
      <c r="TTU53"/>
      <c r="TTV53"/>
      <c r="TTW53"/>
      <c r="TTX53"/>
      <c r="TTY53"/>
      <c r="TTZ53"/>
      <c r="TUA53"/>
      <c r="TUB53"/>
      <c r="TUC53"/>
      <c r="TUD53"/>
      <c r="TUE53"/>
      <c r="TUF53"/>
      <c r="TUG53"/>
      <c r="TUH53"/>
      <c r="TUI53"/>
      <c r="TUJ53"/>
      <c r="TUK53"/>
      <c r="TUL53"/>
      <c r="TUM53"/>
      <c r="TUN53"/>
      <c r="TUO53"/>
      <c r="TUP53"/>
      <c r="TUQ53"/>
      <c r="TUR53"/>
      <c r="TUS53"/>
      <c r="TUT53"/>
      <c r="TUU53"/>
      <c r="TUV53"/>
      <c r="TUW53"/>
      <c r="TUX53"/>
      <c r="TUY53"/>
      <c r="TUZ53"/>
      <c r="TVA53"/>
      <c r="TVB53"/>
      <c r="TVC53"/>
      <c r="TVD53"/>
      <c r="TVE53"/>
      <c r="TVF53"/>
      <c r="TVG53"/>
      <c r="TVH53"/>
      <c r="TVI53"/>
      <c r="TVJ53"/>
      <c r="TVK53"/>
      <c r="TVL53"/>
      <c r="TVM53"/>
      <c r="TVN53"/>
      <c r="TVO53"/>
      <c r="TVP53"/>
      <c r="TVQ53"/>
      <c r="TVR53"/>
      <c r="TVS53"/>
      <c r="TVT53"/>
      <c r="TVU53"/>
      <c r="TVV53"/>
      <c r="TVW53"/>
      <c r="TVX53"/>
      <c r="TVY53"/>
      <c r="TVZ53"/>
      <c r="TWA53"/>
      <c r="TWB53"/>
      <c r="TWC53"/>
      <c r="TWD53"/>
      <c r="TWE53"/>
      <c r="TWF53"/>
      <c r="TWG53"/>
      <c r="TWH53"/>
      <c r="TWI53"/>
      <c r="TWJ53"/>
      <c r="TWK53"/>
      <c r="TWL53"/>
      <c r="TWM53"/>
      <c r="TWN53"/>
      <c r="TWO53"/>
      <c r="TWP53"/>
      <c r="TWQ53"/>
      <c r="TWR53"/>
      <c r="TWS53"/>
      <c r="TWT53"/>
      <c r="TWU53"/>
      <c r="TWV53"/>
      <c r="TWW53"/>
      <c r="TWX53"/>
      <c r="TWY53"/>
      <c r="TWZ53"/>
      <c r="TXA53"/>
      <c r="TXB53"/>
      <c r="TXC53"/>
      <c r="TXD53"/>
      <c r="TXE53"/>
      <c r="TXF53"/>
      <c r="TXG53"/>
      <c r="TXH53"/>
      <c r="TXI53"/>
      <c r="TXJ53"/>
      <c r="TXK53"/>
      <c r="TXL53"/>
      <c r="TXM53"/>
      <c r="TXN53"/>
      <c r="TXO53"/>
      <c r="TXP53"/>
      <c r="TXQ53"/>
      <c r="TXR53"/>
      <c r="TXS53"/>
      <c r="TXT53"/>
      <c r="TXU53"/>
      <c r="TXV53"/>
      <c r="TXW53"/>
      <c r="TXX53"/>
      <c r="TXY53"/>
      <c r="TXZ53"/>
      <c r="TYA53"/>
      <c r="TYB53"/>
      <c r="TYC53"/>
      <c r="TYD53"/>
      <c r="TYE53"/>
      <c r="TYF53"/>
      <c r="TYG53"/>
      <c r="TYH53"/>
      <c r="TYI53"/>
      <c r="TYJ53"/>
      <c r="TYK53"/>
      <c r="TYL53"/>
      <c r="TYM53"/>
      <c r="TYN53"/>
      <c r="TYO53"/>
      <c r="TYP53"/>
      <c r="TYQ53"/>
      <c r="TYR53"/>
      <c r="TYS53"/>
      <c r="TYT53"/>
      <c r="TYU53"/>
      <c r="TYV53"/>
      <c r="TYW53"/>
      <c r="TYX53"/>
      <c r="TYY53"/>
      <c r="TYZ53"/>
      <c r="TZA53"/>
      <c r="TZB53"/>
      <c r="TZC53"/>
      <c r="TZD53"/>
      <c r="TZE53"/>
      <c r="TZF53"/>
      <c r="TZG53"/>
      <c r="TZH53"/>
      <c r="TZI53"/>
      <c r="TZJ53"/>
      <c r="TZK53"/>
      <c r="TZL53"/>
      <c r="TZM53"/>
      <c r="TZN53"/>
      <c r="TZO53"/>
      <c r="TZP53"/>
      <c r="TZQ53"/>
      <c r="TZR53"/>
      <c r="TZS53"/>
      <c r="TZT53"/>
      <c r="TZU53"/>
      <c r="TZV53"/>
      <c r="TZW53"/>
      <c r="TZX53"/>
      <c r="TZY53"/>
      <c r="TZZ53"/>
      <c r="UAA53"/>
      <c r="UAB53"/>
      <c r="UAC53"/>
      <c r="UAD53"/>
      <c r="UAE53"/>
      <c r="UAF53"/>
      <c r="UAG53"/>
      <c r="UAH53"/>
      <c r="UAI53"/>
      <c r="UAJ53"/>
      <c r="UAK53"/>
      <c r="UAL53"/>
      <c r="UAM53"/>
      <c r="UAN53"/>
      <c r="UAO53"/>
      <c r="UAP53"/>
      <c r="UAQ53"/>
      <c r="UAR53"/>
      <c r="UAS53"/>
      <c r="UAT53"/>
      <c r="UAU53"/>
      <c r="UAV53"/>
      <c r="UAW53"/>
      <c r="UAX53"/>
      <c r="UAY53"/>
      <c r="UAZ53"/>
      <c r="UBA53"/>
      <c r="UBB53"/>
      <c r="UBC53"/>
      <c r="UBD53"/>
      <c r="UBE53"/>
      <c r="UBF53"/>
      <c r="UBG53"/>
      <c r="UBH53"/>
      <c r="UBI53"/>
      <c r="UBJ53"/>
      <c r="UBK53"/>
      <c r="UBL53"/>
      <c r="UBM53"/>
      <c r="UBN53"/>
      <c r="UBO53"/>
      <c r="UBP53"/>
      <c r="UBQ53"/>
      <c r="UBR53"/>
      <c r="UBS53"/>
      <c r="UBT53"/>
      <c r="UBU53"/>
      <c r="UBV53"/>
      <c r="UBW53"/>
      <c r="UBX53"/>
      <c r="UBY53"/>
      <c r="UBZ53"/>
      <c r="UCA53"/>
      <c r="UCB53"/>
      <c r="UCC53"/>
      <c r="UCD53"/>
      <c r="UCE53"/>
      <c r="UCF53"/>
      <c r="UCG53"/>
      <c r="UCH53"/>
      <c r="UCI53"/>
      <c r="UCJ53"/>
      <c r="UCK53"/>
      <c r="UCL53"/>
      <c r="UCM53"/>
      <c r="UCN53"/>
      <c r="UCO53"/>
      <c r="UCP53"/>
      <c r="UCQ53"/>
      <c r="UCR53"/>
      <c r="UCS53"/>
      <c r="UCT53"/>
      <c r="UCU53"/>
      <c r="UCV53"/>
      <c r="UCW53"/>
      <c r="UCX53"/>
      <c r="UCY53"/>
      <c r="UCZ53"/>
      <c r="UDA53"/>
      <c r="UDB53"/>
      <c r="UDC53"/>
      <c r="UDD53"/>
      <c r="UDE53"/>
      <c r="UDF53"/>
      <c r="UDG53"/>
      <c r="UDH53"/>
      <c r="UDI53"/>
      <c r="UDJ53"/>
      <c r="UDK53"/>
      <c r="UDL53"/>
      <c r="UDM53"/>
      <c r="UDN53"/>
      <c r="UDO53"/>
      <c r="UDP53"/>
      <c r="UDQ53"/>
      <c r="UDR53"/>
      <c r="UDS53"/>
      <c r="UDT53"/>
      <c r="UDU53"/>
      <c r="UDV53"/>
      <c r="UDW53"/>
      <c r="UDX53"/>
      <c r="UDY53"/>
      <c r="UDZ53"/>
      <c r="UEA53"/>
      <c r="UEB53"/>
      <c r="UEC53"/>
      <c r="UED53"/>
      <c r="UEE53"/>
      <c r="UEF53"/>
      <c r="UEG53"/>
      <c r="UEH53"/>
      <c r="UEI53"/>
      <c r="UEJ53"/>
      <c r="UEK53"/>
      <c r="UEL53"/>
      <c r="UEM53"/>
      <c r="UEN53"/>
      <c r="UEO53"/>
      <c r="UEP53"/>
      <c r="UEQ53"/>
      <c r="UER53"/>
      <c r="UES53"/>
      <c r="UET53"/>
      <c r="UEU53"/>
      <c r="UEV53"/>
      <c r="UEW53"/>
      <c r="UEX53"/>
      <c r="UEY53"/>
      <c r="UEZ53"/>
      <c r="UFA53"/>
      <c r="UFB53"/>
      <c r="UFC53"/>
      <c r="UFD53"/>
      <c r="UFE53"/>
      <c r="UFF53"/>
      <c r="UFG53"/>
      <c r="UFH53"/>
      <c r="UFI53"/>
      <c r="UFJ53"/>
      <c r="UFK53"/>
      <c r="UFL53"/>
      <c r="UFM53"/>
      <c r="UFN53"/>
      <c r="UFO53"/>
      <c r="UFP53"/>
      <c r="UFQ53"/>
      <c r="UFR53"/>
      <c r="UFS53"/>
      <c r="UFT53"/>
      <c r="UFU53"/>
      <c r="UFV53"/>
      <c r="UFW53"/>
      <c r="UFX53"/>
      <c r="UFY53"/>
      <c r="UFZ53"/>
      <c r="UGA53"/>
      <c r="UGB53"/>
      <c r="UGC53"/>
      <c r="UGD53"/>
      <c r="UGE53"/>
      <c r="UGF53"/>
      <c r="UGG53"/>
      <c r="UGH53"/>
      <c r="UGI53"/>
      <c r="UGJ53"/>
      <c r="UGK53"/>
      <c r="UGL53"/>
      <c r="UGM53"/>
      <c r="UGN53"/>
      <c r="UGO53"/>
      <c r="UGP53"/>
      <c r="UGQ53"/>
      <c r="UGR53"/>
      <c r="UGS53"/>
      <c r="UGT53"/>
      <c r="UGU53"/>
      <c r="UGV53"/>
      <c r="UGW53"/>
      <c r="UGX53"/>
      <c r="UGY53"/>
      <c r="UGZ53"/>
      <c r="UHA53"/>
      <c r="UHB53"/>
      <c r="UHC53"/>
      <c r="UHD53"/>
      <c r="UHE53"/>
      <c r="UHF53"/>
      <c r="UHG53"/>
      <c r="UHH53"/>
      <c r="UHI53"/>
      <c r="UHJ53"/>
      <c r="UHK53"/>
      <c r="UHL53"/>
      <c r="UHM53"/>
      <c r="UHN53"/>
      <c r="UHO53"/>
      <c r="UHP53"/>
      <c r="UHQ53"/>
      <c r="UHR53"/>
      <c r="UHS53"/>
      <c r="UHT53"/>
      <c r="UHU53"/>
      <c r="UHV53"/>
      <c r="UHW53"/>
      <c r="UHX53"/>
      <c r="UHY53"/>
      <c r="UHZ53"/>
      <c r="UIA53"/>
      <c r="UIB53"/>
      <c r="UIC53"/>
      <c r="UID53"/>
      <c r="UIE53"/>
      <c r="UIF53"/>
      <c r="UIG53"/>
      <c r="UIH53"/>
      <c r="UII53"/>
      <c r="UIJ53"/>
      <c r="UIK53"/>
      <c r="UIL53"/>
      <c r="UIM53"/>
      <c r="UIN53"/>
      <c r="UIO53"/>
      <c r="UIP53"/>
      <c r="UIQ53"/>
      <c r="UIR53"/>
      <c r="UIS53"/>
      <c r="UIT53"/>
      <c r="UIU53"/>
      <c r="UIV53"/>
      <c r="UIW53"/>
      <c r="UIX53"/>
      <c r="UIY53"/>
      <c r="UIZ53"/>
      <c r="UJA53"/>
      <c r="UJB53"/>
      <c r="UJC53"/>
      <c r="UJD53"/>
      <c r="UJE53"/>
      <c r="UJF53"/>
      <c r="UJG53"/>
      <c r="UJH53"/>
      <c r="UJI53"/>
      <c r="UJJ53"/>
      <c r="UJK53"/>
      <c r="UJL53"/>
      <c r="UJM53"/>
      <c r="UJN53"/>
      <c r="UJO53"/>
      <c r="UJP53"/>
      <c r="UJQ53"/>
      <c r="UJR53"/>
      <c r="UJS53"/>
      <c r="UJT53"/>
      <c r="UJU53"/>
      <c r="UJV53"/>
      <c r="UJW53"/>
      <c r="UJX53"/>
      <c r="UJY53"/>
      <c r="UJZ53"/>
      <c r="UKA53"/>
      <c r="UKB53"/>
      <c r="UKC53"/>
      <c r="UKD53"/>
      <c r="UKE53"/>
      <c r="UKF53"/>
      <c r="UKG53"/>
      <c r="UKH53"/>
      <c r="UKI53"/>
      <c r="UKJ53"/>
      <c r="UKK53"/>
      <c r="UKL53"/>
      <c r="UKM53"/>
      <c r="UKN53"/>
      <c r="UKO53"/>
      <c r="UKP53"/>
      <c r="UKQ53"/>
      <c r="UKR53"/>
      <c r="UKS53"/>
      <c r="UKT53"/>
      <c r="UKU53"/>
      <c r="UKV53"/>
      <c r="UKW53"/>
      <c r="UKX53"/>
      <c r="UKY53"/>
      <c r="UKZ53"/>
      <c r="ULA53"/>
      <c r="ULB53"/>
      <c r="ULC53"/>
      <c r="ULD53"/>
      <c r="ULE53"/>
      <c r="ULF53"/>
      <c r="ULG53"/>
      <c r="ULH53"/>
      <c r="ULI53"/>
      <c r="ULJ53"/>
      <c r="ULK53"/>
      <c r="ULL53"/>
      <c r="ULM53"/>
      <c r="ULN53"/>
      <c r="ULO53"/>
      <c r="ULP53"/>
      <c r="ULQ53"/>
      <c r="ULR53"/>
      <c r="ULS53"/>
      <c r="ULT53"/>
      <c r="ULU53"/>
      <c r="ULV53"/>
      <c r="ULW53"/>
      <c r="ULX53"/>
      <c r="ULY53"/>
      <c r="ULZ53"/>
      <c r="UMA53"/>
      <c r="UMB53"/>
      <c r="UMC53"/>
      <c r="UMD53"/>
      <c r="UME53"/>
      <c r="UMF53"/>
      <c r="UMG53"/>
      <c r="UMH53"/>
      <c r="UMI53"/>
      <c r="UMJ53"/>
      <c r="UMK53"/>
      <c r="UML53"/>
      <c r="UMM53"/>
      <c r="UMN53"/>
      <c r="UMO53"/>
      <c r="UMP53"/>
      <c r="UMQ53"/>
      <c r="UMR53"/>
      <c r="UMS53"/>
      <c r="UMT53"/>
      <c r="UMU53"/>
      <c r="UMV53"/>
      <c r="UMW53"/>
      <c r="UMX53"/>
      <c r="UMY53"/>
      <c r="UMZ53"/>
      <c r="UNA53"/>
      <c r="UNB53"/>
      <c r="UNC53"/>
      <c r="UND53"/>
      <c r="UNE53"/>
      <c r="UNF53"/>
      <c r="UNG53"/>
      <c r="UNH53"/>
      <c r="UNI53"/>
      <c r="UNJ53"/>
      <c r="UNK53"/>
      <c r="UNL53"/>
      <c r="UNM53"/>
      <c r="UNN53"/>
      <c r="UNO53"/>
      <c r="UNP53"/>
      <c r="UNQ53"/>
      <c r="UNR53"/>
      <c r="UNS53"/>
      <c r="UNT53"/>
      <c r="UNU53"/>
      <c r="UNV53"/>
      <c r="UNW53"/>
      <c r="UNX53"/>
      <c r="UNY53"/>
      <c r="UNZ53"/>
      <c r="UOA53"/>
      <c r="UOB53"/>
      <c r="UOC53"/>
      <c r="UOD53"/>
      <c r="UOE53"/>
      <c r="UOF53"/>
      <c r="UOG53"/>
      <c r="UOH53"/>
      <c r="UOI53"/>
      <c r="UOJ53"/>
      <c r="UOK53"/>
      <c r="UOL53"/>
      <c r="UOM53"/>
      <c r="UON53"/>
      <c r="UOO53"/>
      <c r="UOP53"/>
      <c r="UOQ53"/>
      <c r="UOR53"/>
      <c r="UOS53"/>
      <c r="UOT53"/>
      <c r="UOU53"/>
      <c r="UOV53"/>
      <c r="UOW53"/>
      <c r="UOX53"/>
      <c r="UOY53"/>
      <c r="UOZ53"/>
      <c r="UPA53"/>
      <c r="UPB53"/>
      <c r="UPC53"/>
      <c r="UPD53"/>
      <c r="UPE53"/>
      <c r="UPF53"/>
      <c r="UPG53"/>
      <c r="UPH53"/>
      <c r="UPI53"/>
      <c r="UPJ53"/>
      <c r="UPK53"/>
      <c r="UPL53"/>
      <c r="UPM53"/>
      <c r="UPN53"/>
      <c r="UPO53"/>
      <c r="UPP53"/>
      <c r="UPQ53"/>
      <c r="UPR53"/>
      <c r="UPS53"/>
      <c r="UPT53"/>
      <c r="UPU53"/>
      <c r="UPV53"/>
      <c r="UPW53"/>
      <c r="UPX53"/>
      <c r="UPY53"/>
      <c r="UPZ53"/>
      <c r="UQA53"/>
      <c r="UQB53"/>
      <c r="UQC53"/>
      <c r="UQD53"/>
      <c r="UQE53"/>
      <c r="UQF53"/>
      <c r="UQG53"/>
      <c r="UQH53"/>
      <c r="UQI53"/>
      <c r="UQJ53"/>
      <c r="UQK53"/>
      <c r="UQL53"/>
      <c r="UQM53"/>
      <c r="UQN53"/>
      <c r="UQO53"/>
      <c r="UQP53"/>
      <c r="UQQ53"/>
      <c r="UQR53"/>
      <c r="UQS53"/>
      <c r="UQT53"/>
      <c r="UQU53"/>
      <c r="UQV53"/>
      <c r="UQW53"/>
      <c r="UQX53"/>
      <c r="UQY53"/>
      <c r="UQZ53"/>
      <c r="URA53"/>
      <c r="URB53"/>
      <c r="URC53"/>
      <c r="URD53"/>
      <c r="URE53"/>
      <c r="URF53"/>
      <c r="URG53"/>
      <c r="URH53"/>
      <c r="URI53"/>
      <c r="URJ53"/>
      <c r="URK53"/>
      <c r="URL53"/>
      <c r="URM53"/>
      <c r="URN53"/>
      <c r="URO53"/>
      <c r="URP53"/>
      <c r="URQ53"/>
      <c r="URR53"/>
      <c r="URS53"/>
      <c r="URT53"/>
      <c r="URU53"/>
      <c r="URV53"/>
      <c r="URW53"/>
      <c r="URX53"/>
      <c r="URY53"/>
      <c r="URZ53"/>
      <c r="USA53"/>
      <c r="USB53"/>
      <c r="USC53"/>
      <c r="USD53"/>
      <c r="USE53"/>
      <c r="USF53"/>
      <c r="USG53"/>
      <c r="USH53"/>
      <c r="USI53"/>
      <c r="USJ53"/>
      <c r="USK53"/>
      <c r="USL53"/>
      <c r="USM53"/>
      <c r="USN53"/>
      <c r="USO53"/>
      <c r="USP53"/>
      <c r="USQ53"/>
      <c r="USR53"/>
      <c r="USS53"/>
      <c r="UST53"/>
      <c r="USU53"/>
      <c r="USV53"/>
      <c r="USW53"/>
      <c r="USX53"/>
      <c r="USY53"/>
      <c r="USZ53"/>
      <c r="UTA53"/>
      <c r="UTB53"/>
      <c r="UTC53"/>
      <c r="UTD53"/>
      <c r="UTE53"/>
      <c r="UTF53"/>
      <c r="UTG53"/>
      <c r="UTH53"/>
      <c r="UTI53"/>
      <c r="UTJ53"/>
      <c r="UTK53"/>
      <c r="UTL53"/>
      <c r="UTM53"/>
      <c r="UTN53"/>
      <c r="UTO53"/>
      <c r="UTP53"/>
      <c r="UTQ53"/>
      <c r="UTR53"/>
      <c r="UTS53"/>
      <c r="UTT53"/>
      <c r="UTU53"/>
      <c r="UTV53"/>
      <c r="UTW53"/>
      <c r="UTX53"/>
      <c r="UTY53"/>
      <c r="UTZ53"/>
      <c r="UUA53"/>
      <c r="UUB53"/>
      <c r="UUC53"/>
      <c r="UUD53"/>
      <c r="UUE53"/>
      <c r="UUF53"/>
      <c r="UUG53"/>
      <c r="UUH53"/>
      <c r="UUI53"/>
      <c r="UUJ53"/>
      <c r="UUK53"/>
      <c r="UUL53"/>
      <c r="UUM53"/>
      <c r="UUN53"/>
      <c r="UUO53"/>
      <c r="UUP53"/>
      <c r="UUQ53"/>
      <c r="UUR53"/>
      <c r="UUS53"/>
      <c r="UUT53"/>
      <c r="UUU53"/>
      <c r="UUV53"/>
      <c r="UUW53"/>
      <c r="UUX53"/>
      <c r="UUY53"/>
      <c r="UUZ53"/>
      <c r="UVA53"/>
      <c r="UVB53"/>
      <c r="UVC53"/>
      <c r="UVD53"/>
      <c r="UVE53"/>
      <c r="UVF53"/>
      <c r="UVG53"/>
      <c r="UVH53"/>
      <c r="UVI53"/>
      <c r="UVJ53"/>
      <c r="UVK53"/>
      <c r="UVL53"/>
      <c r="UVM53"/>
      <c r="UVN53"/>
      <c r="UVO53"/>
      <c r="UVP53"/>
      <c r="UVQ53"/>
      <c r="UVR53"/>
      <c r="UVS53"/>
      <c r="UVT53"/>
      <c r="UVU53"/>
      <c r="UVV53"/>
      <c r="UVW53"/>
      <c r="UVX53"/>
      <c r="UVY53"/>
      <c r="UVZ53"/>
      <c r="UWA53"/>
      <c r="UWB53"/>
      <c r="UWC53"/>
      <c r="UWD53"/>
      <c r="UWE53"/>
      <c r="UWF53"/>
      <c r="UWG53"/>
      <c r="UWH53"/>
      <c r="UWI53"/>
      <c r="UWJ53"/>
      <c r="UWK53"/>
      <c r="UWL53"/>
      <c r="UWM53"/>
      <c r="UWN53"/>
      <c r="UWO53"/>
      <c r="UWP53"/>
      <c r="UWQ53"/>
      <c r="UWR53"/>
      <c r="UWS53"/>
      <c r="UWT53"/>
      <c r="UWU53"/>
      <c r="UWV53"/>
      <c r="UWW53"/>
      <c r="UWX53"/>
      <c r="UWY53"/>
      <c r="UWZ53"/>
      <c r="UXA53"/>
      <c r="UXB53"/>
      <c r="UXC53"/>
      <c r="UXD53"/>
      <c r="UXE53"/>
      <c r="UXF53"/>
      <c r="UXG53"/>
      <c r="UXH53"/>
      <c r="UXI53"/>
      <c r="UXJ53"/>
      <c r="UXK53"/>
      <c r="UXL53"/>
      <c r="UXM53"/>
      <c r="UXN53"/>
      <c r="UXO53"/>
      <c r="UXP53"/>
      <c r="UXQ53"/>
      <c r="UXR53"/>
      <c r="UXS53"/>
      <c r="UXT53"/>
      <c r="UXU53"/>
      <c r="UXV53"/>
      <c r="UXW53"/>
      <c r="UXX53"/>
      <c r="UXY53"/>
      <c r="UXZ53"/>
      <c r="UYA53"/>
      <c r="UYB53"/>
      <c r="UYC53"/>
      <c r="UYD53"/>
      <c r="UYE53"/>
      <c r="UYF53"/>
      <c r="UYG53"/>
      <c r="UYH53"/>
      <c r="UYI53"/>
      <c r="UYJ53"/>
      <c r="UYK53"/>
      <c r="UYL53"/>
      <c r="UYM53"/>
      <c r="UYN53"/>
      <c r="UYO53"/>
      <c r="UYP53"/>
      <c r="UYQ53"/>
      <c r="UYR53"/>
      <c r="UYS53"/>
      <c r="UYT53"/>
      <c r="UYU53"/>
      <c r="UYV53"/>
      <c r="UYW53"/>
      <c r="UYX53"/>
      <c r="UYY53"/>
      <c r="UYZ53"/>
      <c r="UZA53"/>
      <c r="UZB53"/>
      <c r="UZC53"/>
      <c r="UZD53"/>
      <c r="UZE53"/>
      <c r="UZF53"/>
      <c r="UZG53"/>
      <c r="UZH53"/>
      <c r="UZI53"/>
      <c r="UZJ53"/>
      <c r="UZK53"/>
      <c r="UZL53"/>
      <c r="UZM53"/>
      <c r="UZN53"/>
      <c r="UZO53"/>
      <c r="UZP53"/>
      <c r="UZQ53"/>
      <c r="UZR53"/>
      <c r="UZS53"/>
      <c r="UZT53"/>
      <c r="UZU53"/>
      <c r="UZV53"/>
      <c r="UZW53"/>
      <c r="UZX53"/>
      <c r="UZY53"/>
      <c r="UZZ53"/>
      <c r="VAA53"/>
      <c r="VAB53"/>
      <c r="VAC53"/>
      <c r="VAD53"/>
      <c r="VAE53"/>
      <c r="VAF53"/>
      <c r="VAG53"/>
      <c r="VAH53"/>
      <c r="VAI53"/>
      <c r="VAJ53"/>
      <c r="VAK53"/>
      <c r="VAL53"/>
      <c r="VAM53"/>
      <c r="VAN53"/>
      <c r="VAO53"/>
      <c r="VAP53"/>
      <c r="VAQ53"/>
      <c r="VAR53"/>
      <c r="VAS53"/>
      <c r="VAT53"/>
      <c r="VAU53"/>
      <c r="VAV53"/>
      <c r="VAW53"/>
      <c r="VAX53"/>
      <c r="VAY53"/>
      <c r="VAZ53"/>
      <c r="VBA53"/>
      <c r="VBB53"/>
      <c r="VBC53"/>
      <c r="VBD53"/>
      <c r="VBE53"/>
      <c r="VBF53"/>
      <c r="VBG53"/>
      <c r="VBH53"/>
      <c r="VBI53"/>
      <c r="VBJ53"/>
      <c r="VBK53"/>
      <c r="VBL53"/>
      <c r="VBM53"/>
      <c r="VBN53"/>
      <c r="VBO53"/>
      <c r="VBP53"/>
      <c r="VBQ53"/>
      <c r="VBR53"/>
      <c r="VBS53"/>
      <c r="VBT53"/>
      <c r="VBU53"/>
      <c r="VBV53"/>
      <c r="VBW53"/>
      <c r="VBX53"/>
      <c r="VBY53"/>
      <c r="VBZ53"/>
      <c r="VCA53"/>
      <c r="VCB53"/>
      <c r="VCC53"/>
      <c r="VCD53"/>
      <c r="VCE53"/>
      <c r="VCF53"/>
      <c r="VCG53"/>
      <c r="VCH53"/>
      <c r="VCI53"/>
      <c r="VCJ53"/>
      <c r="VCK53"/>
      <c r="VCL53"/>
      <c r="VCM53"/>
      <c r="VCN53"/>
      <c r="VCO53"/>
      <c r="VCP53"/>
      <c r="VCQ53"/>
      <c r="VCR53"/>
      <c r="VCS53"/>
      <c r="VCT53"/>
      <c r="VCU53"/>
      <c r="VCV53"/>
      <c r="VCW53"/>
      <c r="VCX53"/>
      <c r="VCY53"/>
      <c r="VCZ53"/>
      <c r="VDA53"/>
      <c r="VDB53"/>
      <c r="VDC53"/>
      <c r="VDD53"/>
      <c r="VDE53"/>
      <c r="VDF53"/>
      <c r="VDG53"/>
      <c r="VDH53"/>
      <c r="VDI53"/>
      <c r="VDJ53"/>
      <c r="VDK53"/>
      <c r="VDL53"/>
      <c r="VDM53"/>
      <c r="VDN53"/>
      <c r="VDO53"/>
      <c r="VDP53"/>
      <c r="VDQ53"/>
      <c r="VDR53"/>
      <c r="VDS53"/>
      <c r="VDT53"/>
      <c r="VDU53"/>
      <c r="VDV53"/>
      <c r="VDW53"/>
      <c r="VDX53"/>
      <c r="VDY53"/>
      <c r="VDZ53"/>
      <c r="VEA53"/>
      <c r="VEB53"/>
      <c r="VEC53"/>
      <c r="VED53"/>
      <c r="VEE53"/>
      <c r="VEF53"/>
      <c r="VEG53"/>
      <c r="VEH53"/>
      <c r="VEI53"/>
      <c r="VEJ53"/>
      <c r="VEK53"/>
      <c r="VEL53"/>
      <c r="VEM53"/>
      <c r="VEN53"/>
      <c r="VEO53"/>
      <c r="VEP53"/>
      <c r="VEQ53"/>
      <c r="VER53"/>
      <c r="VES53"/>
      <c r="VET53"/>
      <c r="VEU53"/>
      <c r="VEV53"/>
      <c r="VEW53"/>
      <c r="VEX53"/>
      <c r="VEY53"/>
      <c r="VEZ53"/>
      <c r="VFA53"/>
      <c r="VFB53"/>
      <c r="VFC53"/>
      <c r="VFD53"/>
      <c r="VFE53"/>
      <c r="VFF53"/>
      <c r="VFG53"/>
      <c r="VFH53"/>
      <c r="VFI53"/>
      <c r="VFJ53"/>
      <c r="VFK53"/>
      <c r="VFL53"/>
      <c r="VFM53"/>
      <c r="VFN53"/>
      <c r="VFO53"/>
      <c r="VFP53"/>
      <c r="VFQ53"/>
      <c r="VFR53"/>
      <c r="VFS53"/>
      <c r="VFT53"/>
      <c r="VFU53"/>
      <c r="VFV53"/>
      <c r="VFW53"/>
      <c r="VFX53"/>
      <c r="VFY53"/>
      <c r="VFZ53"/>
      <c r="VGA53"/>
      <c r="VGB53"/>
      <c r="VGC53"/>
      <c r="VGD53"/>
      <c r="VGE53"/>
      <c r="VGF53"/>
      <c r="VGG53"/>
      <c r="VGH53"/>
      <c r="VGI53"/>
      <c r="VGJ53"/>
      <c r="VGK53"/>
      <c r="VGL53"/>
      <c r="VGM53"/>
      <c r="VGN53"/>
      <c r="VGO53"/>
      <c r="VGP53"/>
      <c r="VGQ53"/>
      <c r="VGR53"/>
      <c r="VGS53"/>
      <c r="VGT53"/>
      <c r="VGU53"/>
      <c r="VGV53"/>
      <c r="VGW53"/>
      <c r="VGX53"/>
      <c r="VGY53"/>
      <c r="VGZ53"/>
      <c r="VHA53"/>
      <c r="VHB53"/>
      <c r="VHC53"/>
      <c r="VHD53"/>
      <c r="VHE53"/>
      <c r="VHF53"/>
      <c r="VHG53"/>
      <c r="VHH53"/>
      <c r="VHI53"/>
      <c r="VHJ53"/>
      <c r="VHK53"/>
      <c r="VHL53"/>
      <c r="VHM53"/>
      <c r="VHN53"/>
      <c r="VHO53"/>
      <c r="VHP53"/>
      <c r="VHQ53"/>
      <c r="VHR53"/>
      <c r="VHS53"/>
      <c r="VHT53"/>
      <c r="VHU53"/>
      <c r="VHV53"/>
      <c r="VHW53"/>
      <c r="VHX53"/>
      <c r="VHY53"/>
      <c r="VHZ53"/>
      <c r="VIA53"/>
      <c r="VIB53"/>
      <c r="VIC53"/>
      <c r="VID53"/>
      <c r="VIE53"/>
      <c r="VIF53"/>
      <c r="VIG53"/>
      <c r="VIH53"/>
      <c r="VII53"/>
      <c r="VIJ53"/>
      <c r="VIK53"/>
      <c r="VIL53"/>
      <c r="VIM53"/>
      <c r="VIN53"/>
      <c r="VIO53"/>
      <c r="VIP53"/>
      <c r="VIQ53"/>
      <c r="VIR53"/>
      <c r="VIS53"/>
      <c r="VIT53"/>
      <c r="VIU53"/>
      <c r="VIV53"/>
      <c r="VIW53"/>
      <c r="VIX53"/>
      <c r="VIY53"/>
      <c r="VIZ53"/>
      <c r="VJA53"/>
      <c r="VJB53"/>
      <c r="VJC53"/>
      <c r="VJD53"/>
      <c r="VJE53"/>
      <c r="VJF53"/>
      <c r="VJG53"/>
      <c r="VJH53"/>
      <c r="VJI53"/>
      <c r="VJJ53"/>
      <c r="VJK53"/>
      <c r="VJL53"/>
      <c r="VJM53"/>
      <c r="VJN53"/>
      <c r="VJO53"/>
      <c r="VJP53"/>
      <c r="VJQ53"/>
      <c r="VJR53"/>
      <c r="VJS53"/>
      <c r="VJT53"/>
      <c r="VJU53"/>
      <c r="VJV53"/>
      <c r="VJW53"/>
      <c r="VJX53"/>
      <c r="VJY53"/>
      <c r="VJZ53"/>
      <c r="VKA53"/>
      <c r="VKB53"/>
      <c r="VKC53"/>
      <c r="VKD53"/>
      <c r="VKE53"/>
      <c r="VKF53"/>
      <c r="VKG53"/>
      <c r="VKH53"/>
      <c r="VKI53"/>
      <c r="VKJ53"/>
      <c r="VKK53"/>
      <c r="VKL53"/>
      <c r="VKM53"/>
      <c r="VKN53"/>
      <c r="VKO53"/>
      <c r="VKP53"/>
      <c r="VKQ53"/>
      <c r="VKR53"/>
      <c r="VKS53"/>
      <c r="VKT53"/>
      <c r="VKU53"/>
      <c r="VKV53"/>
      <c r="VKW53"/>
      <c r="VKX53"/>
      <c r="VKY53"/>
      <c r="VKZ53"/>
      <c r="VLA53"/>
      <c r="VLB53"/>
      <c r="VLC53"/>
      <c r="VLD53"/>
      <c r="VLE53"/>
      <c r="VLF53"/>
      <c r="VLG53"/>
      <c r="VLH53"/>
      <c r="VLI53"/>
      <c r="VLJ53"/>
      <c r="VLK53"/>
      <c r="VLL53"/>
      <c r="VLM53"/>
      <c r="VLN53"/>
      <c r="VLO53"/>
      <c r="VLP53"/>
      <c r="VLQ53"/>
      <c r="VLR53"/>
      <c r="VLS53"/>
      <c r="VLT53"/>
      <c r="VLU53"/>
      <c r="VLV53"/>
      <c r="VLW53"/>
      <c r="VLX53"/>
      <c r="VLY53"/>
      <c r="VLZ53"/>
      <c r="VMA53"/>
      <c r="VMB53"/>
      <c r="VMC53"/>
      <c r="VMD53"/>
      <c r="VME53"/>
      <c r="VMF53"/>
      <c r="VMG53"/>
      <c r="VMH53"/>
      <c r="VMI53"/>
      <c r="VMJ53"/>
      <c r="VMK53"/>
      <c r="VML53"/>
      <c r="VMM53"/>
      <c r="VMN53"/>
      <c r="VMO53"/>
      <c r="VMP53"/>
      <c r="VMQ53"/>
      <c r="VMR53"/>
      <c r="VMS53"/>
      <c r="VMT53"/>
      <c r="VMU53"/>
      <c r="VMV53"/>
      <c r="VMW53"/>
      <c r="VMX53"/>
      <c r="VMY53"/>
      <c r="VMZ53"/>
      <c r="VNA53"/>
      <c r="VNB53"/>
      <c r="VNC53"/>
      <c r="VND53"/>
      <c r="VNE53"/>
      <c r="VNF53"/>
      <c r="VNG53"/>
      <c r="VNH53"/>
      <c r="VNI53"/>
      <c r="VNJ53"/>
      <c r="VNK53"/>
      <c r="VNL53"/>
      <c r="VNM53"/>
      <c r="VNN53"/>
      <c r="VNO53"/>
      <c r="VNP53"/>
      <c r="VNQ53"/>
      <c r="VNR53"/>
      <c r="VNS53"/>
      <c r="VNT53"/>
      <c r="VNU53"/>
      <c r="VNV53"/>
      <c r="VNW53"/>
      <c r="VNX53"/>
      <c r="VNY53"/>
      <c r="VNZ53"/>
      <c r="VOA53"/>
      <c r="VOB53"/>
      <c r="VOC53"/>
      <c r="VOD53"/>
      <c r="VOE53"/>
      <c r="VOF53"/>
      <c r="VOG53"/>
      <c r="VOH53"/>
      <c r="VOI53"/>
      <c r="VOJ53"/>
      <c r="VOK53"/>
      <c r="VOL53"/>
      <c r="VOM53"/>
      <c r="VON53"/>
      <c r="VOO53"/>
      <c r="VOP53"/>
      <c r="VOQ53"/>
      <c r="VOR53"/>
      <c r="VOS53"/>
      <c r="VOT53"/>
      <c r="VOU53"/>
      <c r="VOV53"/>
      <c r="VOW53"/>
      <c r="VOX53"/>
      <c r="VOY53"/>
      <c r="VOZ53"/>
      <c r="VPA53"/>
      <c r="VPB53"/>
      <c r="VPC53"/>
      <c r="VPD53"/>
      <c r="VPE53"/>
      <c r="VPF53"/>
      <c r="VPG53"/>
      <c r="VPH53"/>
      <c r="VPI53"/>
      <c r="VPJ53"/>
      <c r="VPK53"/>
      <c r="VPL53"/>
      <c r="VPM53"/>
      <c r="VPN53"/>
      <c r="VPO53"/>
      <c r="VPP53"/>
      <c r="VPQ53"/>
      <c r="VPR53"/>
      <c r="VPS53"/>
      <c r="VPT53"/>
      <c r="VPU53"/>
      <c r="VPV53"/>
      <c r="VPW53"/>
      <c r="VPX53"/>
      <c r="VPY53"/>
      <c r="VPZ53"/>
      <c r="VQA53"/>
      <c r="VQB53"/>
      <c r="VQC53"/>
      <c r="VQD53"/>
      <c r="VQE53"/>
      <c r="VQF53"/>
      <c r="VQG53"/>
      <c r="VQH53"/>
      <c r="VQI53"/>
      <c r="VQJ53"/>
      <c r="VQK53"/>
      <c r="VQL53"/>
      <c r="VQM53"/>
      <c r="VQN53"/>
      <c r="VQO53"/>
      <c r="VQP53"/>
      <c r="VQQ53"/>
      <c r="VQR53"/>
      <c r="VQS53"/>
      <c r="VQT53"/>
      <c r="VQU53"/>
      <c r="VQV53"/>
      <c r="VQW53"/>
      <c r="VQX53"/>
      <c r="VQY53"/>
      <c r="VQZ53"/>
      <c r="VRA53"/>
      <c r="VRB53"/>
      <c r="VRC53"/>
      <c r="VRD53"/>
      <c r="VRE53"/>
      <c r="VRF53"/>
      <c r="VRG53"/>
      <c r="VRH53"/>
      <c r="VRI53"/>
      <c r="VRJ53"/>
      <c r="VRK53"/>
      <c r="VRL53"/>
      <c r="VRM53"/>
      <c r="VRN53"/>
      <c r="VRO53"/>
      <c r="VRP53"/>
      <c r="VRQ53"/>
      <c r="VRR53"/>
      <c r="VRS53"/>
      <c r="VRT53"/>
      <c r="VRU53"/>
      <c r="VRV53"/>
      <c r="VRW53"/>
      <c r="VRX53"/>
      <c r="VRY53"/>
      <c r="VRZ53"/>
      <c r="VSA53"/>
      <c r="VSB53"/>
      <c r="VSC53"/>
      <c r="VSD53"/>
      <c r="VSE53"/>
      <c r="VSF53"/>
      <c r="VSG53"/>
      <c r="VSH53"/>
      <c r="VSI53"/>
      <c r="VSJ53"/>
      <c r="VSK53"/>
      <c r="VSL53"/>
      <c r="VSM53"/>
      <c r="VSN53"/>
      <c r="VSO53"/>
      <c r="VSP53"/>
      <c r="VSQ53"/>
      <c r="VSR53"/>
      <c r="VSS53"/>
      <c r="VST53"/>
      <c r="VSU53"/>
      <c r="VSV53"/>
      <c r="VSW53"/>
      <c r="VSX53"/>
      <c r="VSY53"/>
      <c r="VSZ53"/>
      <c r="VTA53"/>
      <c r="VTB53"/>
      <c r="VTC53"/>
      <c r="VTD53"/>
      <c r="VTE53"/>
      <c r="VTF53"/>
      <c r="VTG53"/>
      <c r="VTH53"/>
      <c r="VTI53"/>
      <c r="VTJ53"/>
      <c r="VTK53"/>
      <c r="VTL53"/>
      <c r="VTM53"/>
      <c r="VTN53"/>
      <c r="VTO53"/>
      <c r="VTP53"/>
      <c r="VTQ53"/>
      <c r="VTR53"/>
      <c r="VTS53"/>
      <c r="VTT53"/>
      <c r="VTU53"/>
      <c r="VTV53"/>
      <c r="VTW53"/>
      <c r="VTX53"/>
      <c r="VTY53"/>
      <c r="VTZ53"/>
      <c r="VUA53"/>
      <c r="VUB53"/>
      <c r="VUC53"/>
      <c r="VUD53"/>
      <c r="VUE53"/>
      <c r="VUF53"/>
      <c r="VUG53"/>
      <c r="VUH53"/>
      <c r="VUI53"/>
      <c r="VUJ53"/>
      <c r="VUK53"/>
      <c r="VUL53"/>
      <c r="VUM53"/>
      <c r="VUN53"/>
      <c r="VUO53"/>
      <c r="VUP53"/>
      <c r="VUQ53"/>
      <c r="VUR53"/>
      <c r="VUS53"/>
      <c r="VUT53"/>
      <c r="VUU53"/>
      <c r="VUV53"/>
      <c r="VUW53"/>
      <c r="VUX53"/>
      <c r="VUY53"/>
      <c r="VUZ53"/>
      <c r="VVA53"/>
      <c r="VVB53"/>
      <c r="VVC53"/>
      <c r="VVD53"/>
      <c r="VVE53"/>
      <c r="VVF53"/>
      <c r="VVG53"/>
      <c r="VVH53"/>
      <c r="VVI53"/>
      <c r="VVJ53"/>
      <c r="VVK53"/>
      <c r="VVL53"/>
      <c r="VVM53"/>
      <c r="VVN53"/>
      <c r="VVO53"/>
      <c r="VVP53"/>
      <c r="VVQ53"/>
      <c r="VVR53"/>
      <c r="VVS53"/>
      <c r="VVT53"/>
      <c r="VVU53"/>
      <c r="VVV53"/>
      <c r="VVW53"/>
      <c r="VVX53"/>
      <c r="VVY53"/>
      <c r="VVZ53"/>
      <c r="VWA53"/>
      <c r="VWB53"/>
      <c r="VWC53"/>
      <c r="VWD53"/>
      <c r="VWE53"/>
      <c r="VWF53"/>
      <c r="VWG53"/>
      <c r="VWH53"/>
      <c r="VWI53"/>
      <c r="VWJ53"/>
      <c r="VWK53"/>
      <c r="VWL53"/>
      <c r="VWM53"/>
      <c r="VWN53"/>
      <c r="VWO53"/>
      <c r="VWP53"/>
      <c r="VWQ53"/>
      <c r="VWR53"/>
      <c r="VWS53"/>
      <c r="VWT53"/>
      <c r="VWU53"/>
      <c r="VWV53"/>
      <c r="VWW53"/>
      <c r="VWX53"/>
      <c r="VWY53"/>
      <c r="VWZ53"/>
      <c r="VXA53"/>
      <c r="VXB53"/>
      <c r="VXC53"/>
      <c r="VXD53"/>
      <c r="VXE53"/>
      <c r="VXF53"/>
      <c r="VXG53"/>
      <c r="VXH53"/>
      <c r="VXI53"/>
      <c r="VXJ53"/>
      <c r="VXK53"/>
      <c r="VXL53"/>
      <c r="VXM53"/>
      <c r="VXN53"/>
      <c r="VXO53"/>
      <c r="VXP53"/>
      <c r="VXQ53"/>
      <c r="VXR53"/>
      <c r="VXS53"/>
      <c r="VXT53"/>
      <c r="VXU53"/>
      <c r="VXV53"/>
      <c r="VXW53"/>
      <c r="VXX53"/>
      <c r="VXY53"/>
      <c r="VXZ53"/>
      <c r="VYA53"/>
      <c r="VYB53"/>
      <c r="VYC53"/>
      <c r="VYD53"/>
      <c r="VYE53"/>
      <c r="VYF53"/>
      <c r="VYG53"/>
      <c r="VYH53"/>
      <c r="VYI53"/>
      <c r="VYJ53"/>
      <c r="VYK53"/>
      <c r="VYL53"/>
      <c r="VYM53"/>
      <c r="VYN53"/>
      <c r="VYO53"/>
      <c r="VYP53"/>
      <c r="VYQ53"/>
      <c r="VYR53"/>
      <c r="VYS53"/>
      <c r="VYT53"/>
      <c r="VYU53"/>
      <c r="VYV53"/>
      <c r="VYW53"/>
      <c r="VYX53"/>
      <c r="VYY53"/>
      <c r="VYZ53"/>
      <c r="VZA53"/>
      <c r="VZB53"/>
      <c r="VZC53"/>
      <c r="VZD53"/>
      <c r="VZE53"/>
      <c r="VZF53"/>
      <c r="VZG53"/>
      <c r="VZH53"/>
      <c r="VZI53"/>
      <c r="VZJ53"/>
      <c r="VZK53"/>
      <c r="VZL53"/>
      <c r="VZM53"/>
      <c r="VZN53"/>
      <c r="VZO53"/>
      <c r="VZP53"/>
      <c r="VZQ53"/>
      <c r="VZR53"/>
      <c r="VZS53"/>
      <c r="VZT53"/>
      <c r="VZU53"/>
      <c r="VZV53"/>
      <c r="VZW53"/>
      <c r="VZX53"/>
      <c r="VZY53"/>
      <c r="VZZ53"/>
      <c r="WAA53"/>
      <c r="WAB53"/>
      <c r="WAC53"/>
      <c r="WAD53"/>
      <c r="WAE53"/>
      <c r="WAF53"/>
      <c r="WAG53"/>
      <c r="WAH53"/>
      <c r="WAI53"/>
      <c r="WAJ53"/>
      <c r="WAK53"/>
      <c r="WAL53"/>
      <c r="WAM53"/>
      <c r="WAN53"/>
      <c r="WAO53"/>
      <c r="WAP53"/>
      <c r="WAQ53"/>
      <c r="WAR53"/>
      <c r="WAS53"/>
      <c r="WAT53"/>
      <c r="WAU53"/>
      <c r="WAV53"/>
      <c r="WAW53"/>
      <c r="WAX53"/>
      <c r="WAY53"/>
      <c r="WAZ53"/>
      <c r="WBA53"/>
      <c r="WBB53"/>
      <c r="WBC53"/>
      <c r="WBD53"/>
      <c r="WBE53"/>
      <c r="WBF53"/>
      <c r="WBG53"/>
      <c r="WBH53"/>
      <c r="WBI53"/>
      <c r="WBJ53"/>
      <c r="WBK53"/>
      <c r="WBL53"/>
      <c r="WBM53"/>
      <c r="WBN53"/>
      <c r="WBO53"/>
      <c r="WBP53"/>
      <c r="WBQ53"/>
      <c r="WBR53"/>
      <c r="WBS53"/>
      <c r="WBT53"/>
      <c r="WBU53"/>
      <c r="WBV53"/>
      <c r="WBW53"/>
      <c r="WBX53"/>
      <c r="WBY53"/>
      <c r="WBZ53"/>
      <c r="WCA53"/>
      <c r="WCB53"/>
      <c r="WCC53"/>
      <c r="WCD53"/>
      <c r="WCE53"/>
      <c r="WCF53"/>
      <c r="WCG53"/>
      <c r="WCH53"/>
      <c r="WCI53"/>
      <c r="WCJ53"/>
      <c r="WCK53"/>
      <c r="WCL53"/>
      <c r="WCM53"/>
      <c r="WCN53"/>
      <c r="WCO53"/>
      <c r="WCP53"/>
      <c r="WCQ53"/>
      <c r="WCR53"/>
      <c r="WCS53"/>
      <c r="WCT53"/>
      <c r="WCU53"/>
      <c r="WCV53"/>
      <c r="WCW53"/>
      <c r="WCX53"/>
      <c r="WCY53"/>
      <c r="WCZ53"/>
      <c r="WDA53"/>
      <c r="WDB53"/>
      <c r="WDC53"/>
      <c r="WDD53"/>
      <c r="WDE53"/>
      <c r="WDF53"/>
      <c r="WDG53"/>
      <c r="WDH53"/>
      <c r="WDI53"/>
      <c r="WDJ53"/>
      <c r="WDK53"/>
      <c r="WDL53"/>
      <c r="WDM53"/>
      <c r="WDN53"/>
      <c r="WDO53"/>
      <c r="WDP53"/>
      <c r="WDQ53"/>
      <c r="WDR53"/>
      <c r="WDS53"/>
      <c r="WDT53"/>
      <c r="WDU53"/>
      <c r="WDV53"/>
      <c r="WDW53"/>
      <c r="WDX53"/>
      <c r="WDY53"/>
      <c r="WDZ53"/>
      <c r="WEA53"/>
      <c r="WEB53"/>
      <c r="WEC53"/>
      <c r="WED53"/>
      <c r="WEE53"/>
      <c r="WEF53"/>
      <c r="WEG53"/>
      <c r="WEH53"/>
      <c r="WEI53"/>
      <c r="WEJ53"/>
      <c r="WEK53"/>
      <c r="WEL53"/>
      <c r="WEM53"/>
      <c r="WEN53"/>
      <c r="WEO53"/>
      <c r="WEP53"/>
      <c r="WEQ53"/>
      <c r="WER53"/>
      <c r="WES53"/>
      <c r="WET53"/>
      <c r="WEU53"/>
      <c r="WEV53"/>
      <c r="WEW53"/>
      <c r="WEX53"/>
      <c r="WEY53"/>
      <c r="WEZ53"/>
      <c r="WFA53"/>
      <c r="WFB53"/>
      <c r="WFC53"/>
      <c r="WFD53"/>
      <c r="WFE53"/>
      <c r="WFF53"/>
      <c r="WFG53"/>
      <c r="WFH53"/>
      <c r="WFI53"/>
      <c r="WFJ53"/>
      <c r="WFK53"/>
      <c r="WFL53"/>
      <c r="WFM53"/>
      <c r="WFN53"/>
      <c r="WFO53"/>
      <c r="WFP53"/>
      <c r="WFQ53"/>
      <c r="WFR53"/>
      <c r="WFS53"/>
      <c r="WFT53"/>
      <c r="WFU53"/>
      <c r="WFV53"/>
      <c r="WFW53"/>
      <c r="WFX53"/>
      <c r="WFY53"/>
      <c r="WFZ53"/>
      <c r="WGA53"/>
      <c r="WGB53"/>
      <c r="WGC53"/>
      <c r="WGD53"/>
      <c r="WGE53"/>
      <c r="WGF53"/>
      <c r="WGG53"/>
      <c r="WGH53"/>
      <c r="WGI53"/>
      <c r="WGJ53"/>
      <c r="WGK53"/>
      <c r="WGL53"/>
      <c r="WGM53"/>
      <c r="WGN53"/>
      <c r="WGO53"/>
      <c r="WGP53"/>
      <c r="WGQ53"/>
      <c r="WGR53"/>
      <c r="WGS53"/>
      <c r="WGT53"/>
      <c r="WGU53"/>
      <c r="WGV53"/>
      <c r="WGW53"/>
      <c r="WGX53"/>
      <c r="WGY53"/>
      <c r="WGZ53"/>
      <c r="WHA53"/>
      <c r="WHB53"/>
      <c r="WHC53"/>
      <c r="WHD53"/>
      <c r="WHE53"/>
      <c r="WHF53"/>
      <c r="WHG53"/>
      <c r="WHH53"/>
      <c r="WHI53"/>
      <c r="WHJ53"/>
      <c r="WHK53"/>
      <c r="WHL53"/>
      <c r="WHM53"/>
      <c r="WHN53"/>
      <c r="WHO53"/>
      <c r="WHP53"/>
      <c r="WHQ53"/>
      <c r="WHR53"/>
      <c r="WHS53"/>
      <c r="WHT53"/>
      <c r="WHU53"/>
      <c r="WHV53"/>
      <c r="WHW53"/>
      <c r="WHX53"/>
      <c r="WHY53"/>
      <c r="WHZ53"/>
      <c r="WIA53"/>
      <c r="WIB53"/>
      <c r="WIC53"/>
      <c r="WID53"/>
      <c r="WIE53"/>
      <c r="WIF53"/>
      <c r="WIG53"/>
      <c r="WIH53"/>
      <c r="WII53"/>
      <c r="WIJ53"/>
      <c r="WIK53"/>
      <c r="WIL53"/>
      <c r="WIM53"/>
      <c r="WIN53"/>
      <c r="WIO53"/>
      <c r="WIP53"/>
      <c r="WIQ53"/>
      <c r="WIR53"/>
      <c r="WIS53"/>
      <c r="WIT53"/>
      <c r="WIU53"/>
      <c r="WIV53"/>
      <c r="WIW53"/>
      <c r="WIX53"/>
      <c r="WIY53"/>
      <c r="WIZ53"/>
      <c r="WJA53"/>
      <c r="WJB53"/>
      <c r="WJC53"/>
      <c r="WJD53"/>
      <c r="WJE53"/>
      <c r="WJF53"/>
      <c r="WJG53"/>
      <c r="WJH53"/>
      <c r="WJI53"/>
      <c r="WJJ53"/>
      <c r="WJK53"/>
      <c r="WJL53"/>
      <c r="WJM53"/>
      <c r="WJN53"/>
      <c r="WJO53"/>
      <c r="WJP53"/>
      <c r="WJQ53"/>
      <c r="WJR53"/>
      <c r="WJS53"/>
      <c r="WJT53"/>
      <c r="WJU53"/>
      <c r="WJV53"/>
      <c r="WJW53"/>
      <c r="WJX53"/>
      <c r="WJY53"/>
      <c r="WJZ53"/>
      <c r="WKA53"/>
      <c r="WKB53"/>
      <c r="WKC53"/>
      <c r="WKD53"/>
      <c r="WKE53"/>
      <c r="WKF53"/>
      <c r="WKG53"/>
      <c r="WKH53"/>
      <c r="WKI53"/>
      <c r="WKJ53"/>
      <c r="WKK53"/>
      <c r="WKL53"/>
      <c r="WKM53"/>
      <c r="WKN53"/>
      <c r="WKO53"/>
      <c r="WKP53"/>
      <c r="WKQ53"/>
      <c r="WKR53"/>
      <c r="WKS53"/>
      <c r="WKT53"/>
      <c r="WKU53"/>
      <c r="WKV53"/>
      <c r="WKW53"/>
      <c r="WKX53"/>
      <c r="WKY53"/>
      <c r="WKZ53"/>
      <c r="WLA53"/>
      <c r="WLB53"/>
      <c r="WLC53"/>
      <c r="WLD53"/>
      <c r="WLE53"/>
      <c r="WLF53"/>
      <c r="WLG53"/>
      <c r="WLH53"/>
      <c r="WLI53"/>
      <c r="WLJ53"/>
      <c r="WLK53"/>
      <c r="WLL53"/>
      <c r="WLM53"/>
      <c r="WLN53"/>
      <c r="WLO53"/>
      <c r="WLP53"/>
      <c r="WLQ53"/>
      <c r="WLR53"/>
      <c r="WLS53"/>
      <c r="WLT53"/>
      <c r="WLU53"/>
      <c r="WLV53"/>
      <c r="WLW53"/>
      <c r="WLX53"/>
      <c r="WLY53"/>
      <c r="WLZ53"/>
      <c r="WMA53"/>
      <c r="WMB53"/>
      <c r="WMC53"/>
      <c r="WMD53"/>
      <c r="WME53"/>
      <c r="WMF53"/>
      <c r="WMG53"/>
      <c r="WMH53"/>
      <c r="WMI53"/>
      <c r="WMJ53"/>
      <c r="WMK53"/>
      <c r="WML53"/>
      <c r="WMM53"/>
      <c r="WMN53"/>
      <c r="WMO53"/>
      <c r="WMP53"/>
      <c r="WMQ53"/>
      <c r="WMR53"/>
      <c r="WMS53"/>
      <c r="WMT53"/>
      <c r="WMU53"/>
      <c r="WMV53"/>
      <c r="WMW53"/>
      <c r="WMX53"/>
      <c r="WMY53"/>
      <c r="WMZ53"/>
      <c r="WNA53"/>
      <c r="WNB53"/>
      <c r="WNC53"/>
      <c r="WND53"/>
      <c r="WNE53"/>
      <c r="WNF53"/>
      <c r="WNG53"/>
      <c r="WNH53"/>
      <c r="WNI53"/>
      <c r="WNJ53"/>
      <c r="WNK53"/>
      <c r="WNL53"/>
      <c r="WNM53"/>
      <c r="WNN53"/>
      <c r="WNO53"/>
      <c r="WNP53"/>
      <c r="WNQ53"/>
      <c r="WNR53"/>
      <c r="WNS53"/>
      <c r="WNT53"/>
      <c r="WNU53"/>
      <c r="WNV53"/>
      <c r="WNW53"/>
      <c r="WNX53"/>
      <c r="WNY53"/>
      <c r="WNZ53"/>
      <c r="WOA53"/>
      <c r="WOB53"/>
      <c r="WOC53"/>
      <c r="WOD53"/>
      <c r="WOE53"/>
      <c r="WOF53"/>
      <c r="WOG53"/>
      <c r="WOH53"/>
      <c r="WOI53"/>
      <c r="WOJ53"/>
      <c r="WOK53"/>
      <c r="WOL53"/>
      <c r="WOM53"/>
      <c r="WON53"/>
      <c r="WOO53"/>
      <c r="WOP53"/>
      <c r="WOQ53"/>
      <c r="WOR53"/>
      <c r="WOS53"/>
      <c r="WOT53"/>
      <c r="WOU53"/>
      <c r="WOV53"/>
      <c r="WOW53"/>
      <c r="WOX53"/>
      <c r="WOY53"/>
      <c r="WOZ53"/>
      <c r="WPA53"/>
      <c r="WPB53"/>
      <c r="WPC53"/>
      <c r="WPD53"/>
      <c r="WPE53"/>
      <c r="WPF53"/>
      <c r="WPG53"/>
      <c r="WPH53"/>
      <c r="WPI53"/>
      <c r="WPJ53"/>
      <c r="WPK53"/>
      <c r="WPL53"/>
      <c r="WPM53"/>
      <c r="WPN53"/>
      <c r="WPO53"/>
      <c r="WPP53"/>
      <c r="WPQ53"/>
      <c r="WPR53"/>
      <c r="WPS53"/>
      <c r="WPT53"/>
      <c r="WPU53"/>
      <c r="WPV53"/>
      <c r="WPW53"/>
      <c r="WPX53"/>
      <c r="WPY53"/>
      <c r="WPZ53"/>
      <c r="WQA53"/>
      <c r="WQB53"/>
      <c r="WQC53"/>
      <c r="WQD53"/>
      <c r="WQE53"/>
      <c r="WQF53"/>
      <c r="WQG53"/>
      <c r="WQH53"/>
      <c r="WQI53"/>
      <c r="WQJ53"/>
      <c r="WQK53"/>
      <c r="WQL53"/>
      <c r="WQM53"/>
      <c r="WQN53"/>
      <c r="WQO53"/>
      <c r="WQP53"/>
      <c r="WQQ53"/>
      <c r="WQR53"/>
      <c r="WQS53"/>
      <c r="WQT53"/>
      <c r="WQU53"/>
      <c r="WQV53"/>
      <c r="WQW53"/>
      <c r="WQX53"/>
      <c r="WQY53"/>
      <c r="WQZ53"/>
      <c r="WRA53"/>
      <c r="WRB53"/>
      <c r="WRC53"/>
      <c r="WRD53"/>
      <c r="WRE53"/>
      <c r="WRF53"/>
      <c r="WRG53"/>
      <c r="WRH53"/>
      <c r="WRI53"/>
      <c r="WRJ53"/>
      <c r="WRK53"/>
      <c r="WRL53"/>
      <c r="WRM53"/>
      <c r="WRN53"/>
      <c r="WRO53"/>
      <c r="WRP53"/>
      <c r="WRQ53"/>
      <c r="WRR53"/>
      <c r="WRS53"/>
      <c r="WRT53"/>
      <c r="WRU53"/>
      <c r="WRV53"/>
      <c r="WRW53"/>
      <c r="WRX53"/>
      <c r="WRY53"/>
      <c r="WRZ53"/>
      <c r="WSA53"/>
      <c r="WSB53"/>
      <c r="WSC53"/>
      <c r="WSD53"/>
      <c r="WSE53"/>
      <c r="WSF53"/>
      <c r="WSG53"/>
      <c r="WSH53"/>
      <c r="WSI53"/>
      <c r="WSJ53"/>
      <c r="WSK53"/>
      <c r="WSL53"/>
      <c r="WSM53"/>
      <c r="WSN53"/>
      <c r="WSO53"/>
      <c r="WSP53"/>
      <c r="WSQ53"/>
      <c r="WSR53"/>
      <c r="WSS53"/>
      <c r="WST53"/>
      <c r="WSU53"/>
      <c r="WSV53"/>
      <c r="WSW53"/>
      <c r="WSX53"/>
      <c r="WSY53"/>
      <c r="WSZ53"/>
      <c r="WTA53"/>
      <c r="WTB53"/>
      <c r="WTC53"/>
      <c r="WTD53"/>
      <c r="WTE53"/>
      <c r="WTF53"/>
      <c r="WTG53"/>
      <c r="WTH53"/>
      <c r="WTI53"/>
      <c r="WTJ53"/>
      <c r="WTK53"/>
      <c r="WTL53"/>
      <c r="WTM53"/>
      <c r="WTN53"/>
      <c r="WTO53"/>
      <c r="WTP53"/>
      <c r="WTQ53"/>
      <c r="WTR53"/>
      <c r="WTS53"/>
      <c r="WTT53"/>
      <c r="WTU53"/>
      <c r="WTV53"/>
      <c r="WTW53"/>
      <c r="WTX53"/>
      <c r="WTY53"/>
      <c r="WTZ53"/>
      <c r="WUA53"/>
      <c r="WUB53"/>
      <c r="WUC53"/>
      <c r="WUD53"/>
      <c r="WUE53"/>
      <c r="WUF53"/>
      <c r="WUG53"/>
      <c r="WUH53"/>
      <c r="WUI53"/>
      <c r="WUJ53"/>
      <c r="WUK53"/>
      <c r="WUL53"/>
      <c r="WUM53"/>
      <c r="WUN53"/>
      <c r="WUO53"/>
      <c r="WUP53"/>
      <c r="WUQ53"/>
      <c r="WUR53"/>
      <c r="WUS53"/>
      <c r="WUT53"/>
      <c r="WUU53"/>
      <c r="WUV53"/>
      <c r="WUW53"/>
      <c r="WUX53"/>
      <c r="WUY53"/>
      <c r="WUZ53"/>
      <c r="WVA53"/>
      <c r="WVB53"/>
      <c r="WVC53"/>
      <c r="WVD53"/>
      <c r="WVE53"/>
      <c r="WVF53"/>
      <c r="WVG53"/>
      <c r="WVH53"/>
      <c r="WVI53"/>
      <c r="WVJ53"/>
      <c r="WVK53"/>
      <c r="WVL53"/>
      <c r="WVM53"/>
      <c r="WVN53"/>
      <c r="WVO53"/>
      <c r="WVP53"/>
      <c r="WVQ53"/>
      <c r="WVR53"/>
      <c r="WVS53"/>
      <c r="WVT53"/>
      <c r="WVU53"/>
      <c r="WVV53"/>
      <c r="WVW53"/>
      <c r="WVX53"/>
      <c r="WVY53"/>
      <c r="WVZ53"/>
      <c r="WWA53"/>
      <c r="WWB53"/>
      <c r="WWC53"/>
      <c r="WWD53"/>
      <c r="WWE53"/>
      <c r="WWF53"/>
      <c r="WWG53"/>
      <c r="WWH53"/>
      <c r="WWI53"/>
      <c r="WWJ53"/>
      <c r="WWK53"/>
      <c r="WWL53"/>
      <c r="WWM53"/>
      <c r="WWN53"/>
      <c r="WWO53"/>
      <c r="WWP53"/>
      <c r="WWQ53"/>
      <c r="WWR53"/>
      <c r="WWS53"/>
      <c r="WWT53"/>
      <c r="WWU53"/>
      <c r="WWV53"/>
      <c r="WWW53"/>
      <c r="WWX53"/>
      <c r="WWY53"/>
      <c r="WWZ53"/>
      <c r="WXA53"/>
      <c r="WXB53"/>
      <c r="WXC53"/>
      <c r="WXD53"/>
      <c r="WXE53"/>
      <c r="WXF53"/>
      <c r="WXG53"/>
      <c r="WXH53"/>
      <c r="WXI53"/>
      <c r="WXJ53"/>
      <c r="WXK53"/>
      <c r="WXL53"/>
      <c r="WXM53"/>
      <c r="WXN53"/>
      <c r="WXO53"/>
      <c r="WXP53"/>
      <c r="WXQ53"/>
      <c r="WXR53"/>
      <c r="WXS53"/>
      <c r="WXT53"/>
      <c r="WXU53"/>
      <c r="WXV53"/>
      <c r="WXW53"/>
      <c r="WXX53"/>
      <c r="WXY53"/>
      <c r="WXZ53"/>
      <c r="WYA53"/>
      <c r="WYB53"/>
      <c r="WYC53"/>
      <c r="WYD53"/>
      <c r="WYE53"/>
      <c r="WYF53"/>
      <c r="WYG53"/>
      <c r="WYH53"/>
      <c r="WYI53"/>
      <c r="WYJ53"/>
      <c r="WYK53"/>
      <c r="WYL53"/>
      <c r="WYM53"/>
      <c r="WYN53"/>
      <c r="WYO53"/>
      <c r="WYP53"/>
      <c r="WYQ53"/>
      <c r="WYR53"/>
      <c r="WYS53"/>
      <c r="WYT53"/>
      <c r="WYU53"/>
      <c r="WYV53"/>
      <c r="WYW53"/>
      <c r="WYX53"/>
      <c r="WYY53"/>
      <c r="WYZ53"/>
      <c r="WZA53"/>
      <c r="WZB53"/>
      <c r="WZC53"/>
      <c r="WZD53"/>
      <c r="WZE53"/>
      <c r="WZF53"/>
      <c r="WZG53"/>
      <c r="WZH53"/>
      <c r="WZI53"/>
      <c r="WZJ53"/>
      <c r="WZK53"/>
      <c r="WZL53"/>
      <c r="WZM53"/>
      <c r="WZN53"/>
      <c r="WZO53"/>
      <c r="WZP53"/>
      <c r="WZQ53"/>
      <c r="WZR53"/>
      <c r="WZS53"/>
      <c r="WZT53"/>
      <c r="WZU53"/>
      <c r="WZV53"/>
      <c r="WZW53"/>
      <c r="WZX53"/>
      <c r="WZY53"/>
      <c r="WZZ53"/>
      <c r="XAA53"/>
      <c r="XAB53"/>
      <c r="XAC53"/>
      <c r="XAD53"/>
      <c r="XAE53"/>
      <c r="XAF53"/>
      <c r="XAG53"/>
      <c r="XAH53"/>
      <c r="XAI53"/>
      <c r="XAJ53"/>
      <c r="XAK53"/>
      <c r="XAL53"/>
      <c r="XAM53"/>
      <c r="XAN53"/>
      <c r="XAO53"/>
      <c r="XAP53"/>
      <c r="XAQ53"/>
      <c r="XAR53"/>
      <c r="XAS53"/>
      <c r="XAT53"/>
      <c r="XAU53"/>
      <c r="XAV53"/>
      <c r="XAW53"/>
      <c r="XAX53"/>
      <c r="XAY53"/>
      <c r="XAZ53"/>
      <c r="XBA53"/>
      <c r="XBB53"/>
      <c r="XBC53"/>
      <c r="XBD53"/>
      <c r="XBE53"/>
      <c r="XBF53"/>
      <c r="XBG53"/>
      <c r="XBH53"/>
      <c r="XBI53"/>
      <c r="XBJ53"/>
      <c r="XBK53"/>
      <c r="XBL53"/>
      <c r="XBM53"/>
      <c r="XBN53"/>
      <c r="XBO53"/>
      <c r="XBP53"/>
      <c r="XBQ53"/>
      <c r="XBR53"/>
      <c r="XBS53"/>
      <c r="XBT53"/>
      <c r="XBU53"/>
      <c r="XBV53"/>
      <c r="XBW53"/>
      <c r="XBX53"/>
      <c r="XBY53"/>
      <c r="XBZ53"/>
      <c r="XCA53"/>
      <c r="XCB53"/>
      <c r="XCC53"/>
      <c r="XCD53"/>
      <c r="XCE53"/>
      <c r="XCF53"/>
      <c r="XCG53"/>
      <c r="XCH53"/>
      <c r="XCI53"/>
      <c r="XCJ53"/>
      <c r="XCK53"/>
      <c r="XCL53"/>
      <c r="XCM53"/>
      <c r="XCN53"/>
      <c r="XCO53"/>
      <c r="XCP53"/>
      <c r="XCQ53"/>
      <c r="XCR53"/>
      <c r="XCS53"/>
      <c r="XCT53"/>
      <c r="XCU53"/>
      <c r="XCV53"/>
      <c r="XCW53"/>
      <c r="XCX53"/>
      <c r="XCY53"/>
      <c r="XCZ53"/>
      <c r="XDA53"/>
      <c r="XDB53"/>
      <c r="XDC53"/>
      <c r="XDD53"/>
      <c r="XDE53"/>
      <c r="XDF53"/>
      <c r="XDG53"/>
      <c r="XDH53"/>
      <c r="XDI53"/>
      <c r="XDJ53"/>
      <c r="XDK53"/>
      <c r="XDL53"/>
      <c r="XDM53"/>
      <c r="XDN53"/>
      <c r="XDO53"/>
      <c r="XDP53"/>
      <c r="XDQ53"/>
      <c r="XDR53"/>
      <c r="XDS53"/>
      <c r="XDT53"/>
      <c r="XDU53"/>
      <c r="XDV53"/>
      <c r="XDW53"/>
      <c r="XDX53"/>
      <c r="XDY53"/>
      <c r="XDZ53"/>
      <c r="XEA53"/>
      <c r="XEB53"/>
      <c r="XEC53"/>
      <c r="XED53"/>
      <c r="XEE53"/>
      <c r="XEF53"/>
      <c r="XEG53"/>
      <c r="XEH53"/>
      <c r="XEI53"/>
      <c r="XEJ53"/>
      <c r="XEK53"/>
      <c r="XEL53"/>
      <c r="XEM53"/>
      <c r="XEN53"/>
      <c r="XEO53"/>
      <c r="XEP53"/>
      <c r="XEQ53"/>
      <c r="XER53"/>
      <c r="XES53"/>
      <c r="XET53"/>
      <c r="XEU53"/>
      <c r="XEV53"/>
      <c r="XEW53"/>
      <c r="XEX53"/>
      <c r="XEY53"/>
      <c r="XEZ53"/>
      <c r="XFA53"/>
      <c r="XFB53"/>
      <c r="XFC53"/>
      <c r="XFD53"/>
    </row>
    <row r="54" spans="2:16384" ht="15" hidden="1" customHeight="1">
      <c r="AF54"/>
      <c r="AG54"/>
      <c r="AH54"/>
      <c r="AI54"/>
      <c r="AJ54"/>
      <c r="AK54"/>
      <c r="AL54"/>
      <c r="AM54"/>
      <c r="AN54"/>
      <c r="AO54"/>
      <c r="AP54"/>
      <c r="AQ54"/>
      <c r="AR54"/>
      <c r="AS54"/>
      <c r="AT54"/>
      <c r="AU54"/>
      <c r="AV54"/>
      <c r="AW54"/>
      <c r="AX54"/>
      <c r="AY54"/>
      <c r="AZ54"/>
      <c r="BA54"/>
      <c r="BB54"/>
      <c r="BC54"/>
      <c r="BD54"/>
      <c r="BE54"/>
      <c r="BF54"/>
      <c r="BG54"/>
      <c r="BH54"/>
      <c r="BI54"/>
      <c r="BJ54"/>
      <c r="BK54"/>
      <c r="BL54"/>
      <c r="BM54"/>
      <c r="BN54"/>
      <c r="BO54"/>
      <c r="BP54"/>
      <c r="BQ54"/>
      <c r="BR54"/>
      <c r="BS54"/>
      <c r="BT54"/>
      <c r="BU54"/>
      <c r="BV54"/>
      <c r="BW54"/>
      <c r="BX54"/>
      <c r="BY54"/>
      <c r="BZ54"/>
      <c r="CA54"/>
      <c r="CB54"/>
      <c r="CC54"/>
      <c r="CD54"/>
      <c r="CE54"/>
      <c r="CF54"/>
      <c r="CG54"/>
      <c r="CH54"/>
      <c r="CI54"/>
      <c r="CJ54"/>
      <c r="CK54"/>
      <c r="CL54"/>
      <c r="CM54"/>
      <c r="CN54"/>
      <c r="CO54"/>
      <c r="CP54"/>
      <c r="CQ54"/>
      <c r="CR54"/>
      <c r="CS54"/>
      <c r="CT54"/>
      <c r="CU54"/>
      <c r="CV54"/>
      <c r="CW54"/>
      <c r="CX54"/>
      <c r="CY54"/>
      <c r="CZ54"/>
      <c r="DA54"/>
      <c r="DB54"/>
      <c r="DC54"/>
      <c r="DD54"/>
      <c r="DE54"/>
      <c r="DF54"/>
      <c r="DG54"/>
      <c r="DH54"/>
      <c r="DI54"/>
      <c r="DJ54"/>
      <c r="DK54"/>
      <c r="DL54"/>
      <c r="DM54"/>
      <c r="DN54"/>
      <c r="DO54"/>
      <c r="DP54"/>
      <c r="DQ54"/>
      <c r="DR54"/>
      <c r="DS54"/>
      <c r="DT54"/>
      <c r="DU54"/>
      <c r="DV54"/>
      <c r="DW54"/>
      <c r="DX54"/>
      <c r="DY54"/>
      <c r="DZ54"/>
      <c r="EA54"/>
      <c r="EB54"/>
      <c r="EC54"/>
      <c r="ED54"/>
      <c r="EE54"/>
      <c r="EF54"/>
      <c r="EG54"/>
      <c r="EH54"/>
      <c r="EI54"/>
      <c r="EJ54"/>
      <c r="EK54"/>
      <c r="EL54"/>
      <c r="EM54"/>
      <c r="EN54"/>
      <c r="EO54"/>
      <c r="EP54"/>
      <c r="EQ54"/>
      <c r="ER54"/>
      <c r="ES54"/>
      <c r="ET54"/>
      <c r="EU54"/>
      <c r="EV54"/>
      <c r="EW54"/>
      <c r="EX54"/>
      <c r="EY54"/>
      <c r="EZ54"/>
      <c r="FA54"/>
      <c r="FB54"/>
      <c r="FC54"/>
      <c r="FD54"/>
      <c r="FE54"/>
      <c r="FF54"/>
      <c r="FG54"/>
      <c r="FH54"/>
      <c r="FI54"/>
      <c r="FJ54"/>
      <c r="FK54"/>
      <c r="FL54"/>
      <c r="FM54"/>
      <c r="FN54"/>
      <c r="FO54"/>
      <c r="FP54"/>
      <c r="FQ54"/>
      <c r="FR54"/>
      <c r="FS54"/>
      <c r="FT54"/>
      <c r="FU54"/>
      <c r="FV54"/>
      <c r="FW54"/>
      <c r="FX54"/>
      <c r="FY54"/>
      <c r="FZ54"/>
      <c r="GA54"/>
      <c r="GB54"/>
      <c r="GC54"/>
      <c r="GD54"/>
      <c r="GE54"/>
      <c r="GF54"/>
      <c r="GG54"/>
      <c r="GH54"/>
      <c r="GI54"/>
      <c r="GJ54"/>
      <c r="GK54"/>
      <c r="GL54"/>
      <c r="GM54"/>
      <c r="GN54"/>
      <c r="GO54"/>
      <c r="GP54"/>
      <c r="GQ54"/>
      <c r="GR54"/>
      <c r="GS54"/>
      <c r="GT54"/>
      <c r="GU54"/>
      <c r="GV54"/>
      <c r="GW54"/>
      <c r="GX54"/>
      <c r="GY54"/>
      <c r="GZ54"/>
      <c r="HA54"/>
      <c r="HB54"/>
      <c r="HC54"/>
      <c r="HD54"/>
      <c r="HE54"/>
      <c r="HF54"/>
      <c r="HG54"/>
      <c r="HH54"/>
      <c r="HI54"/>
      <c r="HJ54"/>
      <c r="HK54"/>
      <c r="HL54"/>
      <c r="HM54"/>
      <c r="HN54"/>
      <c r="HO54"/>
      <c r="HP54"/>
      <c r="HQ54"/>
      <c r="HR54"/>
      <c r="HS54"/>
      <c r="HT54"/>
      <c r="HU54"/>
      <c r="HV54"/>
      <c r="HW54"/>
      <c r="HX54"/>
      <c r="HY54"/>
      <c r="HZ54"/>
      <c r="IA54"/>
      <c r="IB54"/>
      <c r="IC54"/>
      <c r="ID54"/>
      <c r="IE54"/>
      <c r="IF54"/>
      <c r="IG54"/>
      <c r="IH54"/>
      <c r="II54"/>
      <c r="IJ54"/>
      <c r="IK54"/>
      <c r="IL54"/>
      <c r="IM54"/>
      <c r="IN54"/>
      <c r="IO54"/>
      <c r="IP54"/>
      <c r="IQ54"/>
      <c r="IR54"/>
      <c r="IS54"/>
      <c r="IT54"/>
      <c r="IU54"/>
      <c r="IV54"/>
      <c r="IW54"/>
      <c r="IX54"/>
      <c r="IY54"/>
      <c r="IZ54"/>
      <c r="JA54"/>
      <c r="JB54"/>
      <c r="JC54"/>
      <c r="JD54"/>
      <c r="JE54"/>
      <c r="JF54"/>
      <c r="JG54"/>
      <c r="JH54"/>
      <c r="JI54"/>
      <c r="JJ54"/>
      <c r="JK54"/>
      <c r="JL54"/>
      <c r="JM54"/>
      <c r="JN54"/>
      <c r="JO54"/>
      <c r="JP54"/>
      <c r="JQ54"/>
      <c r="JR54"/>
      <c r="JS54"/>
      <c r="JT54"/>
      <c r="JU54"/>
      <c r="JV54"/>
      <c r="JW54"/>
      <c r="JX54"/>
      <c r="JY54"/>
      <c r="JZ54"/>
      <c r="KA54"/>
      <c r="KB54"/>
      <c r="KC54"/>
      <c r="KD54"/>
      <c r="KE54"/>
      <c r="KF54"/>
      <c r="KG54"/>
      <c r="KH54"/>
      <c r="KI54"/>
      <c r="KJ54"/>
      <c r="KK54"/>
      <c r="KL54"/>
      <c r="KM54"/>
      <c r="KN54"/>
      <c r="KO54"/>
      <c r="KP54"/>
      <c r="KQ54"/>
      <c r="KR54"/>
      <c r="KS54"/>
      <c r="KT54"/>
      <c r="KU54"/>
      <c r="KV54"/>
      <c r="KW54"/>
      <c r="KX54"/>
      <c r="KY54"/>
      <c r="KZ54"/>
      <c r="LA54"/>
      <c r="LB54"/>
      <c r="LC54"/>
      <c r="LD54"/>
      <c r="LE54"/>
      <c r="LF54"/>
      <c r="LG54"/>
      <c r="LH54"/>
      <c r="LI54"/>
      <c r="LJ54"/>
      <c r="LK54"/>
      <c r="LL54"/>
      <c r="LM54"/>
      <c r="LN54"/>
      <c r="LO54"/>
      <c r="LP54"/>
      <c r="LQ54"/>
      <c r="LR54"/>
      <c r="LS54"/>
      <c r="LT54"/>
      <c r="LU54"/>
      <c r="LV54"/>
      <c r="LW54"/>
      <c r="LX54"/>
      <c r="LY54"/>
      <c r="LZ54"/>
      <c r="MA54"/>
      <c r="MB54"/>
      <c r="MC54"/>
      <c r="MD54"/>
      <c r="ME54"/>
      <c r="MF54"/>
      <c r="MG54"/>
      <c r="MH54"/>
      <c r="MI54"/>
      <c r="MJ54"/>
      <c r="MK54"/>
      <c r="ML54"/>
      <c r="MM54"/>
      <c r="MN54"/>
      <c r="MO54"/>
      <c r="MP54"/>
      <c r="MQ54"/>
      <c r="MR54"/>
      <c r="MS54"/>
      <c r="MT54"/>
      <c r="MU54"/>
      <c r="MV54"/>
      <c r="MW54"/>
      <c r="MX54"/>
      <c r="MY54"/>
      <c r="MZ54"/>
      <c r="NA54"/>
      <c r="NB54"/>
      <c r="NC54"/>
      <c r="ND54"/>
      <c r="NE54"/>
      <c r="NF54"/>
      <c r="NG54"/>
      <c r="NH54"/>
      <c r="NI54"/>
      <c r="NJ54"/>
      <c r="NK54"/>
      <c r="NL54"/>
      <c r="NM54"/>
      <c r="NN54"/>
      <c r="NO54"/>
      <c r="NP54"/>
      <c r="NQ54"/>
      <c r="NR54"/>
      <c r="NS54"/>
      <c r="NT54"/>
      <c r="NU54"/>
      <c r="NV54"/>
      <c r="NW54"/>
      <c r="NX54"/>
      <c r="NY54"/>
      <c r="NZ54"/>
      <c r="OA54"/>
      <c r="OB54"/>
      <c r="OC54"/>
      <c r="OD54"/>
      <c r="OE54"/>
      <c r="OF54"/>
      <c r="OG54"/>
      <c r="OH54"/>
      <c r="OI54"/>
      <c r="OJ54"/>
      <c r="OK54"/>
      <c r="OL54"/>
      <c r="OM54"/>
      <c r="ON54"/>
      <c r="OO54"/>
      <c r="OP54"/>
      <c r="OQ54"/>
      <c r="OR54"/>
      <c r="OS54"/>
      <c r="OT54"/>
      <c r="OU54"/>
      <c r="OV54"/>
      <c r="OW54"/>
      <c r="OX54"/>
      <c r="OY54"/>
      <c r="OZ54"/>
      <c r="PA54"/>
      <c r="PB54"/>
      <c r="PC54"/>
      <c r="PD54"/>
      <c r="PE54"/>
      <c r="PF54"/>
      <c r="PG54"/>
      <c r="PH54"/>
      <c r="PI54"/>
      <c r="PJ54"/>
      <c r="PK54"/>
      <c r="PL54"/>
      <c r="PM54"/>
      <c r="PN54"/>
      <c r="PO54"/>
      <c r="PP54"/>
      <c r="PQ54"/>
      <c r="PR54"/>
      <c r="PS54"/>
      <c r="PT54"/>
      <c r="PU54"/>
      <c r="PV54"/>
      <c r="PW54"/>
      <c r="PX54"/>
      <c r="PY54"/>
      <c r="PZ54"/>
      <c r="QA54"/>
      <c r="QB54"/>
      <c r="QC54"/>
      <c r="QD54"/>
      <c r="QE54"/>
      <c r="QF54"/>
      <c r="QG54"/>
      <c r="QH54"/>
      <c r="QI54"/>
      <c r="QJ54"/>
      <c r="QK54"/>
      <c r="QL54"/>
      <c r="QM54"/>
      <c r="QN54"/>
      <c r="QO54"/>
      <c r="QP54"/>
      <c r="QQ54"/>
      <c r="QR54"/>
      <c r="QS54"/>
      <c r="QT54"/>
      <c r="QU54"/>
      <c r="QV54"/>
      <c r="QW54"/>
      <c r="QX54"/>
      <c r="QY54"/>
      <c r="QZ54"/>
      <c r="RA54"/>
      <c r="RB54"/>
      <c r="RC54"/>
      <c r="RD54"/>
      <c r="RE54"/>
      <c r="RF54"/>
      <c r="RG54"/>
      <c r="RH54"/>
      <c r="RI54"/>
      <c r="RJ54"/>
      <c r="RK54"/>
      <c r="RL54"/>
      <c r="RM54"/>
      <c r="RN54"/>
      <c r="RO54"/>
      <c r="RP54"/>
      <c r="RQ54"/>
      <c r="RR54"/>
      <c r="RS54"/>
      <c r="RT54"/>
      <c r="RU54"/>
      <c r="RV54"/>
      <c r="RW54"/>
      <c r="RX54"/>
      <c r="RY54"/>
      <c r="RZ54"/>
      <c r="SA54"/>
      <c r="SB54"/>
      <c r="SC54"/>
      <c r="SD54"/>
      <c r="SE54"/>
      <c r="SF54"/>
      <c r="SG54"/>
      <c r="SH54"/>
      <c r="SI54"/>
      <c r="SJ54"/>
      <c r="SK54"/>
      <c r="SL54"/>
      <c r="SM54"/>
      <c r="SN54"/>
      <c r="SO54"/>
      <c r="SP54"/>
      <c r="SQ54"/>
      <c r="SR54"/>
      <c r="SS54"/>
      <c r="ST54"/>
      <c r="SU54"/>
      <c r="SV54"/>
      <c r="SW54"/>
      <c r="SX54"/>
      <c r="SY54"/>
      <c r="SZ54"/>
      <c r="TA54"/>
      <c r="TB54"/>
      <c r="TC54"/>
      <c r="TD54"/>
      <c r="TE54"/>
      <c r="TF54"/>
      <c r="TG54"/>
      <c r="TH54"/>
      <c r="TI54"/>
      <c r="TJ54"/>
      <c r="TK54"/>
      <c r="TL54"/>
      <c r="TM54"/>
      <c r="TN54"/>
      <c r="TO54"/>
      <c r="TP54"/>
      <c r="TQ54"/>
      <c r="TR54"/>
      <c r="TS54"/>
      <c r="TT54"/>
      <c r="TU54"/>
      <c r="TV54"/>
      <c r="TW54"/>
      <c r="TX54"/>
      <c r="TY54"/>
      <c r="TZ54"/>
      <c r="UA54"/>
      <c r="UB54"/>
      <c r="UC54"/>
      <c r="UD54"/>
      <c r="UE54"/>
      <c r="UF54"/>
      <c r="UG54"/>
      <c r="UH54"/>
      <c r="UI54"/>
      <c r="UJ54"/>
      <c r="UK54"/>
      <c r="UL54"/>
      <c r="UM54"/>
      <c r="UN54"/>
      <c r="UO54"/>
      <c r="UP54"/>
      <c r="UQ54"/>
      <c r="UR54"/>
      <c r="US54"/>
      <c r="UT54"/>
      <c r="UU54"/>
      <c r="UV54"/>
      <c r="UW54"/>
      <c r="UX54"/>
      <c r="UY54"/>
      <c r="UZ54"/>
      <c r="VA54"/>
      <c r="VB54"/>
      <c r="VC54"/>
      <c r="VD54"/>
      <c r="VE54"/>
      <c r="VF54"/>
      <c r="VG54"/>
      <c r="VH54"/>
      <c r="VI54"/>
      <c r="VJ54"/>
      <c r="VK54"/>
      <c r="VL54"/>
      <c r="VM54"/>
      <c r="VN54"/>
      <c r="VO54"/>
      <c r="VP54"/>
      <c r="VQ54"/>
      <c r="VR54"/>
      <c r="VS54"/>
      <c r="VT54"/>
      <c r="VU54"/>
      <c r="VV54"/>
      <c r="VW54"/>
      <c r="VX54"/>
      <c r="VY54"/>
      <c r="VZ54"/>
      <c r="WA54"/>
      <c r="WB54"/>
      <c r="WC54"/>
      <c r="WD54"/>
      <c r="WE54"/>
      <c r="WF54"/>
      <c r="WG54"/>
      <c r="WH54"/>
      <c r="WI54"/>
      <c r="WJ54"/>
      <c r="WK54"/>
      <c r="WL54"/>
      <c r="WM54"/>
      <c r="WN54"/>
      <c r="WO54"/>
      <c r="WP54"/>
      <c r="WQ54"/>
      <c r="WR54"/>
      <c r="WS54"/>
      <c r="WT54"/>
      <c r="WU54"/>
      <c r="WV54"/>
      <c r="WW54"/>
      <c r="WX54"/>
      <c r="WY54"/>
      <c r="WZ54"/>
      <c r="XA54"/>
      <c r="XB54"/>
      <c r="XC54"/>
      <c r="XD54"/>
      <c r="XE54"/>
      <c r="XF54"/>
      <c r="XG54"/>
      <c r="XH54"/>
      <c r="XI54"/>
      <c r="XJ54"/>
      <c r="XK54"/>
      <c r="XL54"/>
      <c r="XM54"/>
      <c r="XN54"/>
      <c r="XO54"/>
      <c r="XP54"/>
      <c r="XQ54"/>
      <c r="XR54"/>
      <c r="XS54"/>
      <c r="XT54"/>
      <c r="XU54"/>
      <c r="XV54"/>
      <c r="XW54"/>
      <c r="XX54"/>
      <c r="XY54"/>
      <c r="XZ54"/>
      <c r="YA54"/>
      <c r="YB54"/>
      <c r="YC54"/>
      <c r="YD54"/>
      <c r="YE54"/>
      <c r="YF54"/>
      <c r="YG54"/>
      <c r="YH54"/>
      <c r="YI54"/>
      <c r="YJ54"/>
      <c r="YK54"/>
      <c r="YL54"/>
      <c r="YM54"/>
      <c r="YN54"/>
      <c r="YO54"/>
      <c r="YP54"/>
      <c r="YQ54"/>
      <c r="YR54"/>
      <c r="YS54"/>
      <c r="YT54"/>
      <c r="YU54"/>
      <c r="YV54"/>
      <c r="YW54"/>
      <c r="YX54"/>
      <c r="YY54"/>
      <c r="YZ54"/>
      <c r="ZA54"/>
      <c r="ZB54"/>
      <c r="ZC54"/>
      <c r="ZD54"/>
      <c r="ZE54"/>
      <c r="ZF54"/>
      <c r="ZG54"/>
      <c r="ZH54"/>
      <c r="ZI54"/>
      <c r="ZJ54"/>
      <c r="ZK54"/>
      <c r="ZL54"/>
      <c r="ZM54"/>
      <c r="ZN54"/>
      <c r="ZO54"/>
      <c r="ZP54"/>
      <c r="ZQ54"/>
      <c r="ZR54"/>
      <c r="ZS54"/>
      <c r="ZT54"/>
      <c r="ZU54"/>
      <c r="ZV54"/>
      <c r="ZW54"/>
      <c r="ZX54"/>
      <c r="ZY54"/>
      <c r="ZZ54"/>
      <c r="AAA54"/>
      <c r="AAB54"/>
      <c r="AAC54"/>
      <c r="AAD54"/>
      <c r="AAE54"/>
      <c r="AAF54"/>
      <c r="AAG54"/>
      <c r="AAH54"/>
      <c r="AAI54"/>
      <c r="AAJ54"/>
      <c r="AAK54"/>
      <c r="AAL54"/>
      <c r="AAM54"/>
      <c r="AAN54"/>
      <c r="AAO54"/>
      <c r="AAP54"/>
      <c r="AAQ54"/>
      <c r="AAR54"/>
      <c r="AAS54"/>
      <c r="AAT54"/>
      <c r="AAU54"/>
      <c r="AAV54"/>
      <c r="AAW54"/>
      <c r="AAX54"/>
      <c r="AAY54"/>
      <c r="AAZ54"/>
      <c r="ABA54"/>
      <c r="ABB54"/>
      <c r="ABC54"/>
      <c r="ABD54"/>
      <c r="ABE54"/>
      <c r="ABF54"/>
      <c r="ABG54"/>
      <c r="ABH54"/>
      <c r="ABI54"/>
      <c r="ABJ54"/>
      <c r="ABK54"/>
      <c r="ABL54"/>
      <c r="ABM54"/>
      <c r="ABN54"/>
      <c r="ABO54"/>
      <c r="ABP54"/>
      <c r="ABQ54"/>
      <c r="ABR54"/>
      <c r="ABS54"/>
      <c r="ABT54"/>
      <c r="ABU54"/>
      <c r="ABV54"/>
      <c r="ABW54"/>
      <c r="ABX54"/>
      <c r="ABY54"/>
      <c r="ABZ54"/>
      <c r="ACA54"/>
      <c r="ACB54"/>
      <c r="ACC54"/>
      <c r="ACD54"/>
      <c r="ACE54"/>
      <c r="ACF54"/>
      <c r="ACG54"/>
      <c r="ACH54"/>
      <c r="ACI54"/>
      <c r="ACJ54"/>
      <c r="ACK54"/>
      <c r="ACL54"/>
      <c r="ACM54"/>
      <c r="ACN54"/>
      <c r="ACO54"/>
      <c r="ACP54"/>
      <c r="ACQ54"/>
      <c r="ACR54"/>
      <c r="ACS54"/>
      <c r="ACT54"/>
      <c r="ACU54"/>
      <c r="ACV54"/>
      <c r="ACW54"/>
      <c r="ACX54"/>
      <c r="ACY54"/>
      <c r="ACZ54"/>
      <c r="ADA54"/>
      <c r="ADB54"/>
      <c r="ADC54"/>
      <c r="ADD54"/>
      <c r="ADE54"/>
      <c r="ADF54"/>
      <c r="ADG54"/>
      <c r="ADH54"/>
      <c r="ADI54"/>
      <c r="ADJ54"/>
      <c r="ADK54"/>
      <c r="ADL54"/>
      <c r="ADM54"/>
      <c r="ADN54"/>
      <c r="ADO54"/>
      <c r="ADP54"/>
      <c r="ADQ54"/>
      <c r="ADR54"/>
      <c r="ADS54"/>
      <c r="ADT54"/>
      <c r="ADU54"/>
      <c r="ADV54"/>
      <c r="ADW54"/>
      <c r="ADX54"/>
      <c r="ADY54"/>
      <c r="ADZ54"/>
      <c r="AEA54"/>
      <c r="AEB54"/>
      <c r="AEC54"/>
      <c r="AED54"/>
      <c r="AEE54"/>
      <c r="AEF54"/>
      <c r="AEG54"/>
      <c r="AEH54"/>
      <c r="AEI54"/>
      <c r="AEJ54"/>
      <c r="AEK54"/>
      <c r="AEL54"/>
      <c r="AEM54"/>
      <c r="AEN54"/>
      <c r="AEO54"/>
      <c r="AEP54"/>
      <c r="AEQ54"/>
      <c r="AER54"/>
      <c r="AES54"/>
      <c r="AET54"/>
      <c r="AEU54"/>
      <c r="AEV54"/>
      <c r="AEW54"/>
      <c r="AEX54"/>
      <c r="AEY54"/>
      <c r="AEZ54"/>
      <c r="AFA54"/>
      <c r="AFB54"/>
      <c r="AFC54"/>
      <c r="AFD54"/>
      <c r="AFE54"/>
      <c r="AFF54"/>
      <c r="AFG54"/>
      <c r="AFH54"/>
      <c r="AFI54"/>
      <c r="AFJ54"/>
      <c r="AFK54"/>
      <c r="AFL54"/>
      <c r="AFM54"/>
      <c r="AFN54"/>
      <c r="AFO54"/>
      <c r="AFP54"/>
      <c r="AFQ54"/>
      <c r="AFR54"/>
      <c r="AFS54"/>
      <c r="AFT54"/>
      <c r="AFU54"/>
      <c r="AFV54"/>
      <c r="AFW54"/>
      <c r="AFX54"/>
      <c r="AFY54"/>
      <c r="AFZ54"/>
      <c r="AGA54"/>
      <c r="AGB54"/>
      <c r="AGC54"/>
      <c r="AGD54"/>
      <c r="AGE54"/>
      <c r="AGF54"/>
      <c r="AGG54"/>
      <c r="AGH54"/>
      <c r="AGI54"/>
      <c r="AGJ54"/>
      <c r="AGK54"/>
      <c r="AGL54"/>
      <c r="AGM54"/>
      <c r="AGN54"/>
      <c r="AGO54"/>
      <c r="AGP54"/>
      <c r="AGQ54"/>
      <c r="AGR54"/>
      <c r="AGS54"/>
      <c r="AGT54"/>
      <c r="AGU54"/>
      <c r="AGV54"/>
      <c r="AGW54"/>
      <c r="AGX54"/>
      <c r="AGY54"/>
      <c r="AGZ54"/>
      <c r="AHA54"/>
      <c r="AHB54"/>
      <c r="AHC54"/>
      <c r="AHD54"/>
      <c r="AHE54"/>
      <c r="AHF54"/>
      <c r="AHG54"/>
      <c r="AHH54"/>
      <c r="AHI54"/>
      <c r="AHJ54"/>
      <c r="AHK54"/>
      <c r="AHL54"/>
      <c r="AHM54"/>
      <c r="AHN54"/>
      <c r="AHO54"/>
      <c r="AHP54"/>
      <c r="AHQ54"/>
      <c r="AHR54"/>
      <c r="AHS54"/>
      <c r="AHT54"/>
      <c r="AHU54"/>
      <c r="AHV54"/>
      <c r="AHW54"/>
      <c r="AHX54"/>
      <c r="AHY54"/>
      <c r="AHZ54"/>
      <c r="AIA54"/>
      <c r="AIB54"/>
      <c r="AIC54"/>
      <c r="AID54"/>
      <c r="AIE54"/>
      <c r="AIF54"/>
      <c r="AIG54"/>
      <c r="AIH54"/>
      <c r="AII54"/>
      <c r="AIJ54"/>
      <c r="AIK54"/>
      <c r="AIL54"/>
      <c r="AIM54"/>
      <c r="AIN54"/>
      <c r="AIO54"/>
      <c r="AIP54"/>
      <c r="AIQ54"/>
      <c r="AIR54"/>
      <c r="AIS54"/>
      <c r="AIT54"/>
      <c r="AIU54"/>
      <c r="AIV54"/>
      <c r="AIW54"/>
      <c r="AIX54"/>
      <c r="AIY54"/>
      <c r="AIZ54"/>
      <c r="AJA54"/>
      <c r="AJB54"/>
      <c r="AJC54"/>
      <c r="AJD54"/>
      <c r="AJE54"/>
      <c r="AJF54"/>
      <c r="AJG54"/>
      <c r="AJH54"/>
      <c r="AJI54"/>
      <c r="AJJ54"/>
      <c r="AJK54"/>
      <c r="AJL54"/>
      <c r="AJM54"/>
      <c r="AJN54"/>
      <c r="AJO54"/>
      <c r="AJP54"/>
      <c r="AJQ54"/>
      <c r="AJR54"/>
      <c r="AJS54"/>
      <c r="AJT54"/>
      <c r="AJU54"/>
      <c r="AJV54"/>
      <c r="AJW54"/>
      <c r="AJX54"/>
      <c r="AJY54"/>
      <c r="AJZ54"/>
      <c r="AKA54"/>
      <c r="AKB54"/>
      <c r="AKC54"/>
      <c r="AKD54"/>
      <c r="AKE54"/>
      <c r="AKF54"/>
      <c r="AKG54"/>
      <c r="AKH54"/>
      <c r="AKI54"/>
      <c r="AKJ54"/>
      <c r="AKK54"/>
      <c r="AKL54"/>
      <c r="AKM54"/>
      <c r="AKN54"/>
      <c r="AKO54"/>
      <c r="AKP54"/>
      <c r="AKQ54"/>
      <c r="AKR54"/>
      <c r="AKS54"/>
      <c r="AKT54"/>
      <c r="AKU54"/>
      <c r="AKV54"/>
      <c r="AKW54"/>
      <c r="AKX54"/>
      <c r="AKY54"/>
      <c r="AKZ54"/>
      <c r="ALA54"/>
      <c r="ALB54"/>
      <c r="ALC54"/>
      <c r="ALD54"/>
      <c r="ALE54"/>
      <c r="ALF54"/>
      <c r="ALG54"/>
      <c r="ALH54"/>
      <c r="ALI54"/>
      <c r="ALJ54"/>
      <c r="ALK54"/>
      <c r="ALL54"/>
      <c r="ALM54"/>
      <c r="ALN54"/>
      <c r="ALO54"/>
      <c r="ALP54"/>
      <c r="ALQ54"/>
      <c r="ALR54"/>
      <c r="ALS54"/>
      <c r="ALT54"/>
      <c r="ALU54"/>
      <c r="ALV54"/>
      <c r="ALW54"/>
      <c r="ALX54"/>
      <c r="ALY54"/>
      <c r="ALZ54"/>
      <c r="AMA54"/>
      <c r="AMB54"/>
      <c r="AMC54"/>
      <c r="AMD54"/>
      <c r="AME54"/>
      <c r="AMF54"/>
      <c r="AMG54"/>
      <c r="AMH54"/>
      <c r="AMI54"/>
      <c r="AMJ54"/>
      <c r="AMK54"/>
      <c r="AML54"/>
      <c r="AMM54"/>
      <c r="AMN54"/>
      <c r="AMO54"/>
      <c r="AMP54"/>
      <c r="AMQ54"/>
      <c r="AMR54"/>
      <c r="AMS54"/>
      <c r="AMT54"/>
      <c r="AMU54"/>
      <c r="AMV54"/>
      <c r="AMW54"/>
      <c r="AMX54"/>
      <c r="AMY54"/>
      <c r="AMZ54"/>
      <c r="ANA54"/>
      <c r="ANB54"/>
      <c r="ANC54"/>
      <c r="AND54"/>
      <c r="ANE54"/>
      <c r="ANF54"/>
      <c r="ANG54"/>
      <c r="ANH54"/>
      <c r="ANI54"/>
      <c r="ANJ54"/>
      <c r="ANK54"/>
      <c r="ANL54"/>
      <c r="ANM54"/>
      <c r="ANN54"/>
      <c r="ANO54"/>
      <c r="ANP54"/>
      <c r="ANQ54"/>
      <c r="ANR54"/>
      <c r="ANS54"/>
      <c r="ANT54"/>
      <c r="ANU54"/>
      <c r="ANV54"/>
      <c r="ANW54"/>
      <c r="ANX54"/>
      <c r="ANY54"/>
      <c r="ANZ54"/>
      <c r="AOA54"/>
      <c r="AOB54"/>
      <c r="AOC54"/>
      <c r="AOD54"/>
      <c r="AOE54"/>
      <c r="AOF54"/>
      <c r="AOG54"/>
      <c r="AOH54"/>
      <c r="AOI54"/>
      <c r="AOJ54"/>
      <c r="AOK54"/>
      <c r="AOL54"/>
      <c r="AOM54"/>
      <c r="AON54"/>
      <c r="AOO54"/>
      <c r="AOP54"/>
      <c r="AOQ54"/>
      <c r="AOR54"/>
      <c r="AOS54"/>
      <c r="AOT54"/>
      <c r="AOU54"/>
      <c r="AOV54"/>
      <c r="AOW54"/>
      <c r="AOX54"/>
      <c r="AOY54"/>
      <c r="AOZ54"/>
      <c r="APA54"/>
      <c r="APB54"/>
      <c r="APC54"/>
      <c r="APD54"/>
      <c r="APE54"/>
      <c r="APF54"/>
      <c r="APG54"/>
      <c r="APH54"/>
      <c r="API54"/>
      <c r="APJ54"/>
      <c r="APK54"/>
      <c r="APL54"/>
      <c r="APM54"/>
      <c r="APN54"/>
      <c r="APO54"/>
      <c r="APP54"/>
      <c r="APQ54"/>
      <c r="APR54"/>
      <c r="APS54"/>
      <c r="APT54"/>
      <c r="APU54"/>
      <c r="APV54"/>
      <c r="APW54"/>
      <c r="APX54"/>
      <c r="APY54"/>
      <c r="APZ54"/>
      <c r="AQA54"/>
      <c r="AQB54"/>
      <c r="AQC54"/>
      <c r="AQD54"/>
      <c r="AQE54"/>
      <c r="AQF54"/>
      <c r="AQG54"/>
      <c r="AQH54"/>
      <c r="AQI54"/>
      <c r="AQJ54"/>
      <c r="AQK54"/>
      <c r="AQL54"/>
      <c r="AQM54"/>
      <c r="AQN54"/>
      <c r="AQO54"/>
      <c r="AQP54"/>
      <c r="AQQ54"/>
      <c r="AQR54"/>
      <c r="AQS54"/>
      <c r="AQT54"/>
      <c r="AQU54"/>
      <c r="AQV54"/>
      <c r="AQW54"/>
      <c r="AQX54"/>
      <c r="AQY54"/>
      <c r="AQZ54"/>
      <c r="ARA54"/>
      <c r="ARB54"/>
      <c r="ARC54"/>
      <c r="ARD54"/>
      <c r="ARE54"/>
      <c r="ARF54"/>
      <c r="ARG54"/>
      <c r="ARH54"/>
      <c r="ARI54"/>
      <c r="ARJ54"/>
      <c r="ARK54"/>
      <c r="ARL54"/>
      <c r="ARM54"/>
      <c r="ARN54"/>
      <c r="ARO54"/>
      <c r="ARP54"/>
      <c r="ARQ54"/>
      <c r="ARR54"/>
      <c r="ARS54"/>
      <c r="ART54"/>
      <c r="ARU54"/>
      <c r="ARV54"/>
      <c r="ARW54"/>
      <c r="ARX54"/>
      <c r="ARY54"/>
      <c r="ARZ54"/>
      <c r="ASA54"/>
      <c r="ASB54"/>
      <c r="ASC54"/>
      <c r="ASD54"/>
      <c r="ASE54"/>
      <c r="ASF54"/>
      <c r="ASG54"/>
      <c r="ASH54"/>
      <c r="ASI54"/>
      <c r="ASJ54"/>
      <c r="ASK54"/>
      <c r="ASL54"/>
      <c r="ASM54"/>
      <c r="ASN54"/>
      <c r="ASO54"/>
      <c r="ASP54"/>
      <c r="ASQ54"/>
      <c r="ASR54"/>
      <c r="ASS54"/>
      <c r="AST54"/>
      <c r="ASU54"/>
      <c r="ASV54"/>
      <c r="ASW54"/>
      <c r="ASX54"/>
      <c r="ASY54"/>
      <c r="ASZ54"/>
      <c r="ATA54"/>
      <c r="ATB54"/>
      <c r="ATC54"/>
      <c r="ATD54"/>
      <c r="ATE54"/>
      <c r="ATF54"/>
      <c r="ATG54"/>
      <c r="ATH54"/>
      <c r="ATI54"/>
      <c r="ATJ54"/>
      <c r="ATK54"/>
      <c r="ATL54"/>
      <c r="ATM54"/>
      <c r="ATN54"/>
      <c r="ATO54"/>
      <c r="ATP54"/>
      <c r="ATQ54"/>
      <c r="ATR54"/>
      <c r="ATS54"/>
      <c r="ATT54"/>
      <c r="ATU54"/>
      <c r="ATV54"/>
      <c r="ATW54"/>
      <c r="ATX54"/>
      <c r="ATY54"/>
      <c r="ATZ54"/>
      <c r="AUA54"/>
      <c r="AUB54"/>
      <c r="AUC54"/>
      <c r="AUD54"/>
      <c r="AUE54"/>
      <c r="AUF54"/>
      <c r="AUG54"/>
      <c r="AUH54"/>
      <c r="AUI54"/>
      <c r="AUJ54"/>
      <c r="AUK54"/>
      <c r="AUL54"/>
      <c r="AUM54"/>
      <c r="AUN54"/>
      <c r="AUO54"/>
      <c r="AUP54"/>
      <c r="AUQ54"/>
      <c r="AUR54"/>
      <c r="AUS54"/>
      <c r="AUT54"/>
      <c r="AUU54"/>
      <c r="AUV54"/>
      <c r="AUW54"/>
      <c r="AUX54"/>
      <c r="AUY54"/>
      <c r="AUZ54"/>
      <c r="AVA54"/>
      <c r="AVB54"/>
      <c r="AVC54"/>
      <c r="AVD54"/>
      <c r="AVE54"/>
      <c r="AVF54"/>
      <c r="AVG54"/>
      <c r="AVH54"/>
      <c r="AVI54"/>
      <c r="AVJ54"/>
      <c r="AVK54"/>
      <c r="AVL54"/>
      <c r="AVM54"/>
      <c r="AVN54"/>
      <c r="AVO54"/>
      <c r="AVP54"/>
      <c r="AVQ54"/>
      <c r="AVR54"/>
      <c r="AVS54"/>
      <c r="AVT54"/>
      <c r="AVU54"/>
      <c r="AVV54"/>
      <c r="AVW54"/>
      <c r="AVX54"/>
      <c r="AVY54"/>
      <c r="AVZ54"/>
      <c r="AWA54"/>
      <c r="AWB54"/>
      <c r="AWC54"/>
      <c r="AWD54"/>
      <c r="AWE54"/>
      <c r="AWF54"/>
      <c r="AWG54"/>
      <c r="AWH54"/>
      <c r="AWI54"/>
      <c r="AWJ54"/>
      <c r="AWK54"/>
      <c r="AWL54"/>
      <c r="AWM54"/>
      <c r="AWN54"/>
      <c r="AWO54"/>
      <c r="AWP54"/>
      <c r="AWQ54"/>
      <c r="AWR54"/>
      <c r="AWS54"/>
      <c r="AWT54"/>
      <c r="AWU54"/>
      <c r="AWV54"/>
      <c r="AWW54"/>
      <c r="AWX54"/>
      <c r="AWY54"/>
      <c r="AWZ54"/>
      <c r="AXA54"/>
      <c r="AXB54"/>
      <c r="AXC54"/>
      <c r="AXD54"/>
      <c r="AXE54"/>
      <c r="AXF54"/>
      <c r="AXG54"/>
      <c r="AXH54"/>
      <c r="AXI54"/>
      <c r="AXJ54"/>
      <c r="AXK54"/>
      <c r="AXL54"/>
      <c r="AXM54"/>
      <c r="AXN54"/>
      <c r="AXO54"/>
      <c r="AXP54"/>
      <c r="AXQ54"/>
      <c r="AXR54"/>
      <c r="AXS54"/>
      <c r="AXT54"/>
      <c r="AXU54"/>
      <c r="AXV54"/>
      <c r="AXW54"/>
      <c r="AXX54"/>
      <c r="AXY54"/>
      <c r="AXZ54"/>
      <c r="AYA54"/>
      <c r="AYB54"/>
      <c r="AYC54"/>
      <c r="AYD54"/>
      <c r="AYE54"/>
      <c r="AYF54"/>
      <c r="AYG54"/>
      <c r="AYH54"/>
      <c r="AYI54"/>
      <c r="AYJ54"/>
      <c r="AYK54"/>
      <c r="AYL54"/>
      <c r="AYM54"/>
      <c r="AYN54"/>
      <c r="AYO54"/>
      <c r="AYP54"/>
      <c r="AYQ54"/>
      <c r="AYR54"/>
      <c r="AYS54"/>
      <c r="AYT54"/>
      <c r="AYU54"/>
      <c r="AYV54"/>
      <c r="AYW54"/>
      <c r="AYX54"/>
      <c r="AYY54"/>
      <c r="AYZ54"/>
      <c r="AZA54"/>
      <c r="AZB54"/>
      <c r="AZC54"/>
      <c r="AZD54"/>
      <c r="AZE54"/>
      <c r="AZF54"/>
      <c r="AZG54"/>
      <c r="AZH54"/>
      <c r="AZI54"/>
      <c r="AZJ54"/>
      <c r="AZK54"/>
      <c r="AZL54"/>
      <c r="AZM54"/>
      <c r="AZN54"/>
      <c r="AZO54"/>
      <c r="AZP54"/>
      <c r="AZQ54"/>
      <c r="AZR54"/>
      <c r="AZS54"/>
      <c r="AZT54"/>
      <c r="AZU54"/>
      <c r="AZV54"/>
      <c r="AZW54"/>
      <c r="AZX54"/>
      <c r="AZY54"/>
      <c r="AZZ54"/>
      <c r="BAA54"/>
      <c r="BAB54"/>
      <c r="BAC54"/>
      <c r="BAD54"/>
      <c r="BAE54"/>
      <c r="BAF54"/>
      <c r="BAG54"/>
      <c r="BAH54"/>
      <c r="BAI54"/>
      <c r="BAJ54"/>
      <c r="BAK54"/>
      <c r="BAL54"/>
      <c r="BAM54"/>
      <c r="BAN54"/>
      <c r="BAO54"/>
      <c r="BAP54"/>
      <c r="BAQ54"/>
      <c r="BAR54"/>
      <c r="BAS54"/>
      <c r="BAT54"/>
      <c r="BAU54"/>
      <c r="BAV54"/>
      <c r="BAW54"/>
      <c r="BAX54"/>
      <c r="BAY54"/>
      <c r="BAZ54"/>
      <c r="BBA54"/>
      <c r="BBB54"/>
      <c r="BBC54"/>
      <c r="BBD54"/>
      <c r="BBE54"/>
      <c r="BBF54"/>
      <c r="BBG54"/>
      <c r="BBH54"/>
      <c r="BBI54"/>
      <c r="BBJ54"/>
      <c r="BBK54"/>
      <c r="BBL54"/>
      <c r="BBM54"/>
      <c r="BBN54"/>
      <c r="BBO54"/>
      <c r="BBP54"/>
      <c r="BBQ54"/>
      <c r="BBR54"/>
      <c r="BBS54"/>
      <c r="BBT54"/>
      <c r="BBU54"/>
      <c r="BBV54"/>
      <c r="BBW54"/>
      <c r="BBX54"/>
      <c r="BBY54"/>
      <c r="BBZ54"/>
      <c r="BCA54"/>
      <c r="BCB54"/>
      <c r="BCC54"/>
      <c r="BCD54"/>
      <c r="BCE54"/>
      <c r="BCF54"/>
      <c r="BCG54"/>
      <c r="BCH54"/>
      <c r="BCI54"/>
      <c r="BCJ54"/>
      <c r="BCK54"/>
      <c r="BCL54"/>
      <c r="BCM54"/>
      <c r="BCN54"/>
      <c r="BCO54"/>
      <c r="BCP54"/>
      <c r="BCQ54"/>
      <c r="BCR54"/>
      <c r="BCS54"/>
      <c r="BCT54"/>
      <c r="BCU54"/>
      <c r="BCV54"/>
      <c r="BCW54"/>
      <c r="BCX54"/>
      <c r="BCY54"/>
      <c r="BCZ54"/>
      <c r="BDA54"/>
      <c r="BDB54"/>
      <c r="BDC54"/>
      <c r="BDD54"/>
      <c r="BDE54"/>
      <c r="BDF54"/>
      <c r="BDG54"/>
      <c r="BDH54"/>
      <c r="BDI54"/>
      <c r="BDJ54"/>
      <c r="BDK54"/>
      <c r="BDL54"/>
      <c r="BDM54"/>
      <c r="BDN54"/>
      <c r="BDO54"/>
      <c r="BDP54"/>
      <c r="BDQ54"/>
      <c r="BDR54"/>
      <c r="BDS54"/>
      <c r="BDT54"/>
      <c r="BDU54"/>
      <c r="BDV54"/>
      <c r="BDW54"/>
      <c r="BDX54"/>
      <c r="BDY54"/>
      <c r="BDZ54"/>
      <c r="BEA54"/>
      <c r="BEB54"/>
      <c r="BEC54"/>
      <c r="BED54"/>
      <c r="BEE54"/>
      <c r="BEF54"/>
      <c r="BEG54"/>
      <c r="BEH54"/>
      <c r="BEI54"/>
      <c r="BEJ54"/>
      <c r="BEK54"/>
      <c r="BEL54"/>
      <c r="BEM54"/>
      <c r="BEN54"/>
      <c r="BEO54"/>
      <c r="BEP54"/>
      <c r="BEQ54"/>
      <c r="BER54"/>
      <c r="BES54"/>
      <c r="BET54"/>
      <c r="BEU54"/>
      <c r="BEV54"/>
      <c r="BEW54"/>
      <c r="BEX54"/>
      <c r="BEY54"/>
      <c r="BEZ54"/>
      <c r="BFA54"/>
      <c r="BFB54"/>
      <c r="BFC54"/>
      <c r="BFD54"/>
      <c r="BFE54"/>
      <c r="BFF54"/>
      <c r="BFG54"/>
      <c r="BFH54"/>
      <c r="BFI54"/>
      <c r="BFJ54"/>
      <c r="BFK54"/>
      <c r="BFL54"/>
      <c r="BFM54"/>
      <c r="BFN54"/>
      <c r="BFO54"/>
      <c r="BFP54"/>
      <c r="BFQ54"/>
      <c r="BFR54"/>
      <c r="BFS54"/>
      <c r="BFT54"/>
      <c r="BFU54"/>
      <c r="BFV54"/>
      <c r="BFW54"/>
      <c r="BFX54"/>
      <c r="BFY54"/>
      <c r="BFZ54"/>
      <c r="BGA54"/>
      <c r="BGB54"/>
      <c r="BGC54"/>
      <c r="BGD54"/>
      <c r="BGE54"/>
      <c r="BGF54"/>
      <c r="BGG54"/>
      <c r="BGH54"/>
      <c r="BGI54"/>
      <c r="BGJ54"/>
      <c r="BGK54"/>
      <c r="BGL54"/>
      <c r="BGM54"/>
      <c r="BGN54"/>
      <c r="BGO54"/>
      <c r="BGP54"/>
      <c r="BGQ54"/>
      <c r="BGR54"/>
      <c r="BGS54"/>
      <c r="BGT54"/>
      <c r="BGU54"/>
      <c r="BGV54"/>
      <c r="BGW54"/>
      <c r="BGX54"/>
      <c r="BGY54"/>
      <c r="BGZ54"/>
      <c r="BHA54"/>
      <c r="BHB54"/>
      <c r="BHC54"/>
      <c r="BHD54"/>
      <c r="BHE54"/>
      <c r="BHF54"/>
      <c r="BHG54"/>
      <c r="BHH54"/>
      <c r="BHI54"/>
      <c r="BHJ54"/>
      <c r="BHK54"/>
      <c r="BHL54"/>
      <c r="BHM54"/>
      <c r="BHN54"/>
      <c r="BHO54"/>
      <c r="BHP54"/>
      <c r="BHQ54"/>
      <c r="BHR54"/>
      <c r="BHS54"/>
      <c r="BHT54"/>
      <c r="BHU54"/>
      <c r="BHV54"/>
      <c r="BHW54"/>
      <c r="BHX54"/>
      <c r="BHY54"/>
      <c r="BHZ54"/>
      <c r="BIA54"/>
      <c r="BIB54"/>
      <c r="BIC54"/>
      <c r="BID54"/>
      <c r="BIE54"/>
      <c r="BIF54"/>
      <c r="BIG54"/>
      <c r="BIH54"/>
      <c r="BII54"/>
      <c r="BIJ54"/>
      <c r="BIK54"/>
      <c r="BIL54"/>
      <c r="BIM54"/>
      <c r="BIN54"/>
      <c r="BIO54"/>
      <c r="BIP54"/>
      <c r="BIQ54"/>
      <c r="BIR54"/>
      <c r="BIS54"/>
      <c r="BIT54"/>
      <c r="BIU54"/>
      <c r="BIV54"/>
      <c r="BIW54"/>
      <c r="BIX54"/>
      <c r="BIY54"/>
      <c r="BIZ54"/>
      <c r="BJA54"/>
      <c r="BJB54"/>
      <c r="BJC54"/>
      <c r="BJD54"/>
      <c r="BJE54"/>
      <c r="BJF54"/>
      <c r="BJG54"/>
      <c r="BJH54"/>
      <c r="BJI54"/>
      <c r="BJJ54"/>
      <c r="BJK54"/>
      <c r="BJL54"/>
      <c r="BJM54"/>
      <c r="BJN54"/>
      <c r="BJO54"/>
      <c r="BJP54"/>
      <c r="BJQ54"/>
      <c r="BJR54"/>
      <c r="BJS54"/>
      <c r="BJT54"/>
      <c r="BJU54"/>
      <c r="BJV54"/>
      <c r="BJW54"/>
      <c r="BJX54"/>
      <c r="BJY54"/>
      <c r="BJZ54"/>
      <c r="BKA54"/>
      <c r="BKB54"/>
      <c r="BKC54"/>
      <c r="BKD54"/>
      <c r="BKE54"/>
      <c r="BKF54"/>
      <c r="BKG54"/>
      <c r="BKH54"/>
      <c r="BKI54"/>
      <c r="BKJ54"/>
      <c r="BKK54"/>
      <c r="BKL54"/>
      <c r="BKM54"/>
      <c r="BKN54"/>
      <c r="BKO54"/>
      <c r="BKP54"/>
      <c r="BKQ54"/>
      <c r="BKR54"/>
      <c r="BKS54"/>
      <c r="BKT54"/>
      <c r="BKU54"/>
      <c r="BKV54"/>
      <c r="BKW54"/>
      <c r="BKX54"/>
      <c r="BKY54"/>
      <c r="BKZ54"/>
      <c r="BLA54"/>
      <c r="BLB54"/>
      <c r="BLC54"/>
      <c r="BLD54"/>
      <c r="BLE54"/>
      <c r="BLF54"/>
      <c r="BLG54"/>
      <c r="BLH54"/>
      <c r="BLI54"/>
      <c r="BLJ54"/>
      <c r="BLK54"/>
      <c r="BLL54"/>
      <c r="BLM54"/>
      <c r="BLN54"/>
      <c r="BLO54"/>
      <c r="BLP54"/>
      <c r="BLQ54"/>
      <c r="BLR54"/>
      <c r="BLS54"/>
      <c r="BLT54"/>
      <c r="BLU54"/>
      <c r="BLV54"/>
      <c r="BLW54"/>
      <c r="BLX54"/>
      <c r="BLY54"/>
      <c r="BLZ54"/>
      <c r="BMA54"/>
      <c r="BMB54"/>
      <c r="BMC54"/>
      <c r="BMD54"/>
      <c r="BME54"/>
      <c r="BMF54"/>
      <c r="BMG54"/>
      <c r="BMH54"/>
      <c r="BMI54"/>
      <c r="BMJ54"/>
      <c r="BMK54"/>
      <c r="BML54"/>
      <c r="BMM54"/>
      <c r="BMN54"/>
      <c r="BMO54"/>
      <c r="BMP54"/>
      <c r="BMQ54"/>
      <c r="BMR54"/>
      <c r="BMS54"/>
      <c r="BMT54"/>
      <c r="BMU54"/>
      <c r="BMV54"/>
      <c r="BMW54"/>
      <c r="BMX54"/>
      <c r="BMY54"/>
      <c r="BMZ54"/>
      <c r="BNA54"/>
      <c r="BNB54"/>
      <c r="BNC54"/>
      <c r="BND54"/>
      <c r="BNE54"/>
      <c r="BNF54"/>
      <c r="BNG54"/>
      <c r="BNH54"/>
      <c r="BNI54"/>
      <c r="BNJ54"/>
      <c r="BNK54"/>
      <c r="BNL54"/>
      <c r="BNM54"/>
      <c r="BNN54"/>
      <c r="BNO54"/>
      <c r="BNP54"/>
      <c r="BNQ54"/>
      <c r="BNR54"/>
      <c r="BNS54"/>
      <c r="BNT54"/>
      <c r="BNU54"/>
      <c r="BNV54"/>
      <c r="BNW54"/>
      <c r="BNX54"/>
      <c r="BNY54"/>
      <c r="BNZ54"/>
      <c r="BOA54"/>
      <c r="BOB54"/>
      <c r="BOC54"/>
      <c r="BOD54"/>
      <c r="BOE54"/>
      <c r="BOF54"/>
      <c r="BOG54"/>
      <c r="BOH54"/>
      <c r="BOI54"/>
      <c r="BOJ54"/>
      <c r="BOK54"/>
      <c r="BOL54"/>
      <c r="BOM54"/>
      <c r="BON54"/>
      <c r="BOO54"/>
      <c r="BOP54"/>
      <c r="BOQ54"/>
      <c r="BOR54"/>
      <c r="BOS54"/>
      <c r="BOT54"/>
      <c r="BOU54"/>
      <c r="BOV54"/>
      <c r="BOW54"/>
      <c r="BOX54"/>
      <c r="BOY54"/>
      <c r="BOZ54"/>
      <c r="BPA54"/>
      <c r="BPB54"/>
      <c r="BPC54"/>
      <c r="BPD54"/>
      <c r="BPE54"/>
      <c r="BPF54"/>
      <c r="BPG54"/>
      <c r="BPH54"/>
      <c r="BPI54"/>
      <c r="BPJ54"/>
      <c r="BPK54"/>
      <c r="BPL54"/>
      <c r="BPM54"/>
      <c r="BPN54"/>
      <c r="BPO54"/>
      <c r="BPP54"/>
      <c r="BPQ54"/>
      <c r="BPR54"/>
      <c r="BPS54"/>
      <c r="BPT54"/>
      <c r="BPU54"/>
      <c r="BPV54"/>
      <c r="BPW54"/>
      <c r="BPX54"/>
      <c r="BPY54"/>
      <c r="BPZ54"/>
      <c r="BQA54"/>
      <c r="BQB54"/>
      <c r="BQC54"/>
      <c r="BQD54"/>
      <c r="BQE54"/>
      <c r="BQF54"/>
      <c r="BQG54"/>
      <c r="BQH54"/>
      <c r="BQI54"/>
      <c r="BQJ54"/>
      <c r="BQK54"/>
      <c r="BQL54"/>
      <c r="BQM54"/>
      <c r="BQN54"/>
      <c r="BQO54"/>
      <c r="BQP54"/>
      <c r="BQQ54"/>
      <c r="BQR54"/>
      <c r="BQS54"/>
      <c r="BQT54"/>
      <c r="BQU54"/>
      <c r="BQV54"/>
      <c r="BQW54"/>
      <c r="BQX54"/>
      <c r="BQY54"/>
      <c r="BQZ54"/>
      <c r="BRA54"/>
      <c r="BRB54"/>
      <c r="BRC54"/>
      <c r="BRD54"/>
      <c r="BRE54"/>
      <c r="BRF54"/>
      <c r="BRG54"/>
      <c r="BRH54"/>
      <c r="BRI54"/>
      <c r="BRJ54"/>
      <c r="BRK54"/>
      <c r="BRL54"/>
      <c r="BRM54"/>
      <c r="BRN54"/>
      <c r="BRO54"/>
      <c r="BRP54"/>
      <c r="BRQ54"/>
      <c r="BRR54"/>
      <c r="BRS54"/>
      <c r="BRT54"/>
      <c r="BRU54"/>
      <c r="BRV54"/>
      <c r="BRW54"/>
      <c r="BRX54"/>
      <c r="BRY54"/>
      <c r="BRZ54"/>
      <c r="BSA54"/>
      <c r="BSB54"/>
      <c r="BSC54"/>
      <c r="BSD54"/>
      <c r="BSE54"/>
      <c r="BSF54"/>
      <c r="BSG54"/>
      <c r="BSH54"/>
      <c r="BSI54"/>
      <c r="BSJ54"/>
      <c r="BSK54"/>
      <c r="BSL54"/>
      <c r="BSM54"/>
      <c r="BSN54"/>
      <c r="BSO54"/>
      <c r="BSP54"/>
      <c r="BSQ54"/>
      <c r="BSR54"/>
      <c r="BSS54"/>
      <c r="BST54"/>
      <c r="BSU54"/>
      <c r="BSV54"/>
      <c r="BSW54"/>
      <c r="BSX54"/>
      <c r="BSY54"/>
      <c r="BSZ54"/>
      <c r="BTA54"/>
      <c r="BTB54"/>
      <c r="BTC54"/>
      <c r="BTD54"/>
      <c r="BTE54"/>
      <c r="BTF54"/>
      <c r="BTG54"/>
      <c r="BTH54"/>
      <c r="BTI54"/>
      <c r="BTJ54"/>
      <c r="BTK54"/>
      <c r="BTL54"/>
      <c r="BTM54"/>
      <c r="BTN54"/>
      <c r="BTO54"/>
      <c r="BTP54"/>
      <c r="BTQ54"/>
      <c r="BTR54"/>
      <c r="BTS54"/>
      <c r="BTT54"/>
      <c r="BTU54"/>
      <c r="BTV54"/>
      <c r="BTW54"/>
      <c r="BTX54"/>
      <c r="BTY54"/>
      <c r="BTZ54"/>
      <c r="BUA54"/>
      <c r="BUB54"/>
      <c r="BUC54"/>
      <c r="BUD54"/>
      <c r="BUE54"/>
      <c r="BUF54"/>
      <c r="BUG54"/>
      <c r="BUH54"/>
      <c r="BUI54"/>
      <c r="BUJ54"/>
      <c r="BUK54"/>
      <c r="BUL54"/>
      <c r="BUM54"/>
      <c r="BUN54"/>
      <c r="BUO54"/>
      <c r="BUP54"/>
      <c r="BUQ54"/>
      <c r="BUR54"/>
      <c r="BUS54"/>
      <c r="BUT54"/>
      <c r="BUU54"/>
      <c r="BUV54"/>
      <c r="BUW54"/>
      <c r="BUX54"/>
      <c r="BUY54"/>
      <c r="BUZ54"/>
      <c r="BVA54"/>
      <c r="BVB54"/>
      <c r="BVC54"/>
      <c r="BVD54"/>
      <c r="BVE54"/>
      <c r="BVF54"/>
      <c r="BVG54"/>
      <c r="BVH54"/>
      <c r="BVI54"/>
      <c r="BVJ54"/>
      <c r="BVK54"/>
      <c r="BVL54"/>
      <c r="BVM54"/>
      <c r="BVN54"/>
      <c r="BVO54"/>
      <c r="BVP54"/>
      <c r="BVQ54"/>
      <c r="BVR54"/>
      <c r="BVS54"/>
      <c r="BVT54"/>
      <c r="BVU54"/>
      <c r="BVV54"/>
      <c r="BVW54"/>
      <c r="BVX54"/>
      <c r="BVY54"/>
      <c r="BVZ54"/>
      <c r="BWA54"/>
      <c r="BWB54"/>
      <c r="BWC54"/>
      <c r="BWD54"/>
      <c r="BWE54"/>
      <c r="BWF54"/>
      <c r="BWG54"/>
      <c r="BWH54"/>
      <c r="BWI54"/>
      <c r="BWJ54"/>
      <c r="BWK54"/>
      <c r="BWL54"/>
      <c r="BWM54"/>
      <c r="BWN54"/>
      <c r="BWO54"/>
      <c r="BWP54"/>
      <c r="BWQ54"/>
      <c r="BWR54"/>
      <c r="BWS54"/>
      <c r="BWT54"/>
      <c r="BWU54"/>
      <c r="BWV54"/>
      <c r="BWW54"/>
      <c r="BWX54"/>
      <c r="BWY54"/>
      <c r="BWZ54"/>
      <c r="BXA54"/>
      <c r="BXB54"/>
      <c r="BXC54"/>
      <c r="BXD54"/>
      <c r="BXE54"/>
      <c r="BXF54"/>
      <c r="BXG54"/>
      <c r="BXH54"/>
      <c r="BXI54"/>
      <c r="BXJ54"/>
      <c r="BXK54"/>
      <c r="BXL54"/>
      <c r="BXM54"/>
      <c r="BXN54"/>
      <c r="BXO54"/>
      <c r="BXP54"/>
      <c r="BXQ54"/>
      <c r="BXR54"/>
      <c r="BXS54"/>
      <c r="BXT54"/>
      <c r="BXU54"/>
      <c r="BXV54"/>
      <c r="BXW54"/>
      <c r="BXX54"/>
      <c r="BXY54"/>
      <c r="BXZ54"/>
      <c r="BYA54"/>
      <c r="BYB54"/>
      <c r="BYC54"/>
      <c r="BYD54"/>
      <c r="BYE54"/>
      <c r="BYF54"/>
      <c r="BYG54"/>
      <c r="BYH54"/>
      <c r="BYI54"/>
      <c r="BYJ54"/>
      <c r="BYK54"/>
      <c r="BYL54"/>
      <c r="BYM54"/>
      <c r="BYN54"/>
      <c r="BYO54"/>
      <c r="BYP54"/>
      <c r="BYQ54"/>
      <c r="BYR54"/>
      <c r="BYS54"/>
      <c r="BYT54"/>
      <c r="BYU54"/>
      <c r="BYV54"/>
      <c r="BYW54"/>
      <c r="BYX54"/>
      <c r="BYY54"/>
      <c r="BYZ54"/>
      <c r="BZA54"/>
      <c r="BZB54"/>
      <c r="BZC54"/>
      <c r="BZD54"/>
      <c r="BZE54"/>
      <c r="BZF54"/>
      <c r="BZG54"/>
      <c r="BZH54"/>
      <c r="BZI54"/>
      <c r="BZJ54"/>
      <c r="BZK54"/>
      <c r="BZL54"/>
      <c r="BZM54"/>
      <c r="BZN54"/>
      <c r="BZO54"/>
      <c r="BZP54"/>
      <c r="BZQ54"/>
      <c r="BZR54"/>
      <c r="BZS54"/>
      <c r="BZT54"/>
      <c r="BZU54"/>
      <c r="BZV54"/>
      <c r="BZW54"/>
      <c r="BZX54"/>
      <c r="BZY54"/>
      <c r="BZZ54"/>
      <c r="CAA54"/>
      <c r="CAB54"/>
      <c r="CAC54"/>
      <c r="CAD54"/>
      <c r="CAE54"/>
      <c r="CAF54"/>
      <c r="CAG54"/>
      <c r="CAH54"/>
      <c r="CAI54"/>
      <c r="CAJ54"/>
      <c r="CAK54"/>
      <c r="CAL54"/>
      <c r="CAM54"/>
      <c r="CAN54"/>
      <c r="CAO54"/>
      <c r="CAP54"/>
      <c r="CAQ54"/>
      <c r="CAR54"/>
      <c r="CAS54"/>
      <c r="CAT54"/>
      <c r="CAU54"/>
      <c r="CAV54"/>
      <c r="CAW54"/>
      <c r="CAX54"/>
      <c r="CAY54"/>
      <c r="CAZ54"/>
      <c r="CBA54"/>
      <c r="CBB54"/>
      <c r="CBC54"/>
      <c r="CBD54"/>
      <c r="CBE54"/>
      <c r="CBF54"/>
      <c r="CBG54"/>
      <c r="CBH54"/>
      <c r="CBI54"/>
      <c r="CBJ54"/>
      <c r="CBK54"/>
      <c r="CBL54"/>
      <c r="CBM54"/>
      <c r="CBN54"/>
      <c r="CBO54"/>
      <c r="CBP54"/>
      <c r="CBQ54"/>
      <c r="CBR54"/>
      <c r="CBS54"/>
      <c r="CBT54"/>
      <c r="CBU54"/>
      <c r="CBV54"/>
      <c r="CBW54"/>
      <c r="CBX54"/>
      <c r="CBY54"/>
      <c r="CBZ54"/>
      <c r="CCA54"/>
      <c r="CCB54"/>
      <c r="CCC54"/>
      <c r="CCD54"/>
      <c r="CCE54"/>
      <c r="CCF54"/>
      <c r="CCG54"/>
      <c r="CCH54"/>
      <c r="CCI54"/>
      <c r="CCJ54"/>
      <c r="CCK54"/>
      <c r="CCL54"/>
      <c r="CCM54"/>
      <c r="CCN54"/>
      <c r="CCO54"/>
      <c r="CCP54"/>
      <c r="CCQ54"/>
      <c r="CCR54"/>
      <c r="CCS54"/>
      <c r="CCT54"/>
      <c r="CCU54"/>
      <c r="CCV54"/>
      <c r="CCW54"/>
      <c r="CCX54"/>
      <c r="CCY54"/>
      <c r="CCZ54"/>
      <c r="CDA54"/>
      <c r="CDB54"/>
      <c r="CDC54"/>
      <c r="CDD54"/>
      <c r="CDE54"/>
      <c r="CDF54"/>
      <c r="CDG54"/>
      <c r="CDH54"/>
      <c r="CDI54"/>
      <c r="CDJ54"/>
      <c r="CDK54"/>
      <c r="CDL54"/>
      <c r="CDM54"/>
      <c r="CDN54"/>
      <c r="CDO54"/>
      <c r="CDP54"/>
      <c r="CDQ54"/>
      <c r="CDR54"/>
      <c r="CDS54"/>
      <c r="CDT54"/>
      <c r="CDU54"/>
      <c r="CDV54"/>
      <c r="CDW54"/>
      <c r="CDX54"/>
      <c r="CDY54"/>
      <c r="CDZ54"/>
      <c r="CEA54"/>
      <c r="CEB54"/>
      <c r="CEC54"/>
      <c r="CED54"/>
      <c r="CEE54"/>
      <c r="CEF54"/>
      <c r="CEG54"/>
      <c r="CEH54"/>
      <c r="CEI54"/>
      <c r="CEJ54"/>
      <c r="CEK54"/>
      <c r="CEL54"/>
      <c r="CEM54"/>
      <c r="CEN54"/>
      <c r="CEO54"/>
      <c r="CEP54"/>
      <c r="CEQ54"/>
      <c r="CER54"/>
      <c r="CES54"/>
      <c r="CET54"/>
      <c r="CEU54"/>
      <c r="CEV54"/>
      <c r="CEW54"/>
      <c r="CEX54"/>
      <c r="CEY54"/>
      <c r="CEZ54"/>
      <c r="CFA54"/>
      <c r="CFB54"/>
      <c r="CFC54"/>
      <c r="CFD54"/>
      <c r="CFE54"/>
      <c r="CFF54"/>
      <c r="CFG54"/>
      <c r="CFH54"/>
      <c r="CFI54"/>
      <c r="CFJ54"/>
      <c r="CFK54"/>
      <c r="CFL54"/>
      <c r="CFM54"/>
      <c r="CFN54"/>
      <c r="CFO54"/>
      <c r="CFP54"/>
      <c r="CFQ54"/>
      <c r="CFR54"/>
      <c r="CFS54"/>
      <c r="CFT54"/>
      <c r="CFU54"/>
      <c r="CFV54"/>
      <c r="CFW54"/>
      <c r="CFX54"/>
      <c r="CFY54"/>
      <c r="CFZ54"/>
      <c r="CGA54"/>
      <c r="CGB54"/>
      <c r="CGC54"/>
      <c r="CGD54"/>
      <c r="CGE54"/>
      <c r="CGF54"/>
      <c r="CGG54"/>
      <c r="CGH54"/>
      <c r="CGI54"/>
      <c r="CGJ54"/>
      <c r="CGK54"/>
      <c r="CGL54"/>
      <c r="CGM54"/>
      <c r="CGN54"/>
      <c r="CGO54"/>
      <c r="CGP54"/>
      <c r="CGQ54"/>
      <c r="CGR54"/>
      <c r="CGS54"/>
      <c r="CGT54"/>
      <c r="CGU54"/>
      <c r="CGV54"/>
      <c r="CGW54"/>
      <c r="CGX54"/>
      <c r="CGY54"/>
      <c r="CGZ54"/>
      <c r="CHA54"/>
      <c r="CHB54"/>
      <c r="CHC54"/>
      <c r="CHD54"/>
      <c r="CHE54"/>
      <c r="CHF54"/>
      <c r="CHG54"/>
      <c r="CHH54"/>
      <c r="CHI54"/>
      <c r="CHJ54"/>
      <c r="CHK54"/>
      <c r="CHL54"/>
      <c r="CHM54"/>
      <c r="CHN54"/>
      <c r="CHO54"/>
      <c r="CHP54"/>
      <c r="CHQ54"/>
      <c r="CHR54"/>
      <c r="CHS54"/>
      <c r="CHT54"/>
      <c r="CHU54"/>
      <c r="CHV54"/>
      <c r="CHW54"/>
      <c r="CHX54"/>
      <c r="CHY54"/>
      <c r="CHZ54"/>
      <c r="CIA54"/>
      <c r="CIB54"/>
      <c r="CIC54"/>
      <c r="CID54"/>
      <c r="CIE54"/>
      <c r="CIF54"/>
      <c r="CIG54"/>
      <c r="CIH54"/>
      <c r="CII54"/>
      <c r="CIJ54"/>
      <c r="CIK54"/>
      <c r="CIL54"/>
      <c r="CIM54"/>
      <c r="CIN54"/>
      <c r="CIO54"/>
      <c r="CIP54"/>
      <c r="CIQ54"/>
      <c r="CIR54"/>
      <c r="CIS54"/>
      <c r="CIT54"/>
      <c r="CIU54"/>
      <c r="CIV54"/>
      <c r="CIW54"/>
      <c r="CIX54"/>
      <c r="CIY54"/>
      <c r="CIZ54"/>
      <c r="CJA54"/>
      <c r="CJB54"/>
      <c r="CJC54"/>
      <c r="CJD54"/>
      <c r="CJE54"/>
      <c r="CJF54"/>
      <c r="CJG54"/>
      <c r="CJH54"/>
      <c r="CJI54"/>
      <c r="CJJ54"/>
      <c r="CJK54"/>
      <c r="CJL54"/>
      <c r="CJM54"/>
      <c r="CJN54"/>
      <c r="CJO54"/>
      <c r="CJP54"/>
      <c r="CJQ54"/>
      <c r="CJR54"/>
      <c r="CJS54"/>
      <c r="CJT54"/>
      <c r="CJU54"/>
      <c r="CJV54"/>
      <c r="CJW54"/>
      <c r="CJX54"/>
      <c r="CJY54"/>
      <c r="CJZ54"/>
      <c r="CKA54"/>
      <c r="CKB54"/>
      <c r="CKC54"/>
      <c r="CKD54"/>
      <c r="CKE54"/>
      <c r="CKF54"/>
      <c r="CKG54"/>
      <c r="CKH54"/>
      <c r="CKI54"/>
      <c r="CKJ54"/>
      <c r="CKK54"/>
      <c r="CKL54"/>
      <c r="CKM54"/>
      <c r="CKN54"/>
      <c r="CKO54"/>
      <c r="CKP54"/>
      <c r="CKQ54"/>
      <c r="CKR54"/>
      <c r="CKS54"/>
      <c r="CKT54"/>
      <c r="CKU54"/>
      <c r="CKV54"/>
      <c r="CKW54"/>
      <c r="CKX54"/>
      <c r="CKY54"/>
      <c r="CKZ54"/>
      <c r="CLA54"/>
      <c r="CLB54"/>
      <c r="CLC54"/>
      <c r="CLD54"/>
      <c r="CLE54"/>
      <c r="CLF54"/>
      <c r="CLG54"/>
      <c r="CLH54"/>
      <c r="CLI54"/>
      <c r="CLJ54"/>
      <c r="CLK54"/>
      <c r="CLL54"/>
      <c r="CLM54"/>
      <c r="CLN54"/>
      <c r="CLO54"/>
      <c r="CLP54"/>
      <c r="CLQ54"/>
      <c r="CLR54"/>
      <c r="CLS54"/>
      <c r="CLT54"/>
      <c r="CLU54"/>
      <c r="CLV54"/>
      <c r="CLW54"/>
      <c r="CLX54"/>
      <c r="CLY54"/>
      <c r="CLZ54"/>
      <c r="CMA54"/>
      <c r="CMB54"/>
      <c r="CMC54"/>
      <c r="CMD54"/>
      <c r="CME54"/>
      <c r="CMF54"/>
      <c r="CMG54"/>
      <c r="CMH54"/>
      <c r="CMI54"/>
      <c r="CMJ54"/>
      <c r="CMK54"/>
      <c r="CML54"/>
      <c r="CMM54"/>
      <c r="CMN54"/>
      <c r="CMO54"/>
      <c r="CMP54"/>
      <c r="CMQ54"/>
      <c r="CMR54"/>
      <c r="CMS54"/>
      <c r="CMT54"/>
      <c r="CMU54"/>
      <c r="CMV54"/>
      <c r="CMW54"/>
      <c r="CMX54"/>
      <c r="CMY54"/>
      <c r="CMZ54"/>
      <c r="CNA54"/>
      <c r="CNB54"/>
      <c r="CNC54"/>
      <c r="CND54"/>
      <c r="CNE54"/>
      <c r="CNF54"/>
      <c r="CNG54"/>
      <c r="CNH54"/>
      <c r="CNI54"/>
      <c r="CNJ54"/>
      <c r="CNK54"/>
      <c r="CNL54"/>
      <c r="CNM54"/>
      <c r="CNN54"/>
      <c r="CNO54"/>
      <c r="CNP54"/>
      <c r="CNQ54"/>
      <c r="CNR54"/>
      <c r="CNS54"/>
      <c r="CNT54"/>
      <c r="CNU54"/>
      <c r="CNV54"/>
      <c r="CNW54"/>
      <c r="CNX54"/>
      <c r="CNY54"/>
      <c r="CNZ54"/>
      <c r="COA54"/>
      <c r="COB54"/>
      <c r="COC54"/>
      <c r="COD54"/>
      <c r="COE54"/>
      <c r="COF54"/>
      <c r="COG54"/>
      <c r="COH54"/>
      <c r="COI54"/>
      <c r="COJ54"/>
      <c r="COK54"/>
      <c r="COL54"/>
      <c r="COM54"/>
      <c r="CON54"/>
      <c r="COO54"/>
      <c r="COP54"/>
      <c r="COQ54"/>
      <c r="COR54"/>
      <c r="COS54"/>
      <c r="COT54"/>
      <c r="COU54"/>
      <c r="COV54"/>
      <c r="COW54"/>
      <c r="COX54"/>
      <c r="COY54"/>
      <c r="COZ54"/>
      <c r="CPA54"/>
      <c r="CPB54"/>
      <c r="CPC54"/>
      <c r="CPD54"/>
      <c r="CPE54"/>
      <c r="CPF54"/>
      <c r="CPG54"/>
      <c r="CPH54"/>
      <c r="CPI54"/>
      <c r="CPJ54"/>
      <c r="CPK54"/>
      <c r="CPL54"/>
      <c r="CPM54"/>
      <c r="CPN54"/>
      <c r="CPO54"/>
      <c r="CPP54"/>
      <c r="CPQ54"/>
      <c r="CPR54"/>
      <c r="CPS54"/>
      <c r="CPT54"/>
      <c r="CPU54"/>
      <c r="CPV54"/>
      <c r="CPW54"/>
      <c r="CPX54"/>
      <c r="CPY54"/>
      <c r="CPZ54"/>
      <c r="CQA54"/>
      <c r="CQB54"/>
      <c r="CQC54"/>
      <c r="CQD54"/>
      <c r="CQE54"/>
      <c r="CQF54"/>
      <c r="CQG54"/>
      <c r="CQH54"/>
      <c r="CQI54"/>
      <c r="CQJ54"/>
      <c r="CQK54"/>
      <c r="CQL54"/>
      <c r="CQM54"/>
      <c r="CQN54"/>
      <c r="CQO54"/>
      <c r="CQP54"/>
      <c r="CQQ54"/>
      <c r="CQR54"/>
      <c r="CQS54"/>
      <c r="CQT54"/>
      <c r="CQU54"/>
      <c r="CQV54"/>
      <c r="CQW54"/>
      <c r="CQX54"/>
      <c r="CQY54"/>
      <c r="CQZ54"/>
      <c r="CRA54"/>
      <c r="CRB54"/>
      <c r="CRC54"/>
      <c r="CRD54"/>
      <c r="CRE54"/>
      <c r="CRF54"/>
      <c r="CRG54"/>
      <c r="CRH54"/>
      <c r="CRI54"/>
      <c r="CRJ54"/>
      <c r="CRK54"/>
      <c r="CRL54"/>
      <c r="CRM54"/>
      <c r="CRN54"/>
      <c r="CRO54"/>
      <c r="CRP54"/>
      <c r="CRQ54"/>
      <c r="CRR54"/>
      <c r="CRS54"/>
      <c r="CRT54"/>
      <c r="CRU54"/>
      <c r="CRV54"/>
      <c r="CRW54"/>
      <c r="CRX54"/>
      <c r="CRY54"/>
      <c r="CRZ54"/>
      <c r="CSA54"/>
      <c r="CSB54"/>
      <c r="CSC54"/>
      <c r="CSD54"/>
      <c r="CSE54"/>
      <c r="CSF54"/>
      <c r="CSG54"/>
      <c r="CSH54"/>
      <c r="CSI54"/>
      <c r="CSJ54"/>
      <c r="CSK54"/>
      <c r="CSL54"/>
      <c r="CSM54"/>
      <c r="CSN54"/>
      <c r="CSO54"/>
      <c r="CSP54"/>
      <c r="CSQ54"/>
      <c r="CSR54"/>
      <c r="CSS54"/>
      <c r="CST54"/>
      <c r="CSU54"/>
      <c r="CSV54"/>
      <c r="CSW54"/>
      <c r="CSX54"/>
      <c r="CSY54"/>
      <c r="CSZ54"/>
      <c r="CTA54"/>
      <c r="CTB54"/>
      <c r="CTC54"/>
      <c r="CTD54"/>
      <c r="CTE54"/>
      <c r="CTF54"/>
      <c r="CTG54"/>
      <c r="CTH54"/>
      <c r="CTI54"/>
      <c r="CTJ54"/>
      <c r="CTK54"/>
      <c r="CTL54"/>
      <c r="CTM54"/>
      <c r="CTN54"/>
      <c r="CTO54"/>
      <c r="CTP54"/>
      <c r="CTQ54"/>
      <c r="CTR54"/>
      <c r="CTS54"/>
      <c r="CTT54"/>
      <c r="CTU54"/>
      <c r="CTV54"/>
      <c r="CTW54"/>
      <c r="CTX54"/>
      <c r="CTY54"/>
      <c r="CTZ54"/>
      <c r="CUA54"/>
      <c r="CUB54"/>
      <c r="CUC54"/>
      <c r="CUD54"/>
      <c r="CUE54"/>
      <c r="CUF54"/>
      <c r="CUG54"/>
      <c r="CUH54"/>
      <c r="CUI54"/>
      <c r="CUJ54"/>
      <c r="CUK54"/>
      <c r="CUL54"/>
      <c r="CUM54"/>
      <c r="CUN54"/>
      <c r="CUO54"/>
      <c r="CUP54"/>
      <c r="CUQ54"/>
      <c r="CUR54"/>
      <c r="CUS54"/>
      <c r="CUT54"/>
      <c r="CUU54"/>
      <c r="CUV54"/>
      <c r="CUW54"/>
      <c r="CUX54"/>
      <c r="CUY54"/>
      <c r="CUZ54"/>
      <c r="CVA54"/>
      <c r="CVB54"/>
      <c r="CVC54"/>
      <c r="CVD54"/>
      <c r="CVE54"/>
      <c r="CVF54"/>
      <c r="CVG54"/>
      <c r="CVH54"/>
      <c r="CVI54"/>
      <c r="CVJ54"/>
      <c r="CVK54"/>
      <c r="CVL54"/>
      <c r="CVM54"/>
      <c r="CVN54"/>
      <c r="CVO54"/>
      <c r="CVP54"/>
      <c r="CVQ54"/>
      <c r="CVR54"/>
      <c r="CVS54"/>
      <c r="CVT54"/>
      <c r="CVU54"/>
      <c r="CVV54"/>
      <c r="CVW54"/>
      <c r="CVX54"/>
      <c r="CVY54"/>
      <c r="CVZ54"/>
      <c r="CWA54"/>
      <c r="CWB54"/>
      <c r="CWC54"/>
      <c r="CWD54"/>
      <c r="CWE54"/>
      <c r="CWF54"/>
      <c r="CWG54"/>
      <c r="CWH54"/>
      <c r="CWI54"/>
      <c r="CWJ54"/>
      <c r="CWK54"/>
      <c r="CWL54"/>
      <c r="CWM54"/>
      <c r="CWN54"/>
      <c r="CWO54"/>
      <c r="CWP54"/>
      <c r="CWQ54"/>
      <c r="CWR54"/>
      <c r="CWS54"/>
      <c r="CWT54"/>
      <c r="CWU54"/>
      <c r="CWV54"/>
      <c r="CWW54"/>
      <c r="CWX54"/>
      <c r="CWY54"/>
      <c r="CWZ54"/>
      <c r="CXA54"/>
      <c r="CXB54"/>
      <c r="CXC54"/>
      <c r="CXD54"/>
      <c r="CXE54"/>
      <c r="CXF54"/>
      <c r="CXG54"/>
      <c r="CXH54"/>
      <c r="CXI54"/>
      <c r="CXJ54"/>
      <c r="CXK54"/>
      <c r="CXL54"/>
      <c r="CXM54"/>
      <c r="CXN54"/>
      <c r="CXO54"/>
      <c r="CXP54"/>
      <c r="CXQ54"/>
      <c r="CXR54"/>
      <c r="CXS54"/>
      <c r="CXT54"/>
      <c r="CXU54"/>
      <c r="CXV54"/>
      <c r="CXW54"/>
      <c r="CXX54"/>
      <c r="CXY54"/>
      <c r="CXZ54"/>
      <c r="CYA54"/>
      <c r="CYB54"/>
      <c r="CYC54"/>
      <c r="CYD54"/>
      <c r="CYE54"/>
      <c r="CYF54"/>
      <c r="CYG54"/>
      <c r="CYH54"/>
      <c r="CYI54"/>
      <c r="CYJ54"/>
      <c r="CYK54"/>
      <c r="CYL54"/>
      <c r="CYM54"/>
      <c r="CYN54"/>
      <c r="CYO54"/>
      <c r="CYP54"/>
      <c r="CYQ54"/>
      <c r="CYR54"/>
      <c r="CYS54"/>
      <c r="CYT54"/>
      <c r="CYU54"/>
      <c r="CYV54"/>
      <c r="CYW54"/>
      <c r="CYX54"/>
      <c r="CYY54"/>
      <c r="CYZ54"/>
      <c r="CZA54"/>
      <c r="CZB54"/>
      <c r="CZC54"/>
      <c r="CZD54"/>
      <c r="CZE54"/>
      <c r="CZF54"/>
      <c r="CZG54"/>
      <c r="CZH54"/>
      <c r="CZI54"/>
      <c r="CZJ54"/>
      <c r="CZK54"/>
      <c r="CZL54"/>
      <c r="CZM54"/>
      <c r="CZN54"/>
      <c r="CZO54"/>
      <c r="CZP54"/>
      <c r="CZQ54"/>
      <c r="CZR54"/>
      <c r="CZS54"/>
      <c r="CZT54"/>
      <c r="CZU54"/>
      <c r="CZV54"/>
      <c r="CZW54"/>
      <c r="CZX54"/>
      <c r="CZY54"/>
      <c r="CZZ54"/>
      <c r="DAA54"/>
      <c r="DAB54"/>
      <c r="DAC54"/>
      <c r="DAD54"/>
      <c r="DAE54"/>
      <c r="DAF54"/>
      <c r="DAG54"/>
      <c r="DAH54"/>
      <c r="DAI54"/>
      <c r="DAJ54"/>
      <c r="DAK54"/>
      <c r="DAL54"/>
      <c r="DAM54"/>
      <c r="DAN54"/>
      <c r="DAO54"/>
      <c r="DAP54"/>
      <c r="DAQ54"/>
      <c r="DAR54"/>
      <c r="DAS54"/>
      <c r="DAT54"/>
      <c r="DAU54"/>
      <c r="DAV54"/>
      <c r="DAW54"/>
      <c r="DAX54"/>
      <c r="DAY54"/>
      <c r="DAZ54"/>
      <c r="DBA54"/>
      <c r="DBB54"/>
      <c r="DBC54"/>
      <c r="DBD54"/>
      <c r="DBE54"/>
      <c r="DBF54"/>
      <c r="DBG54"/>
      <c r="DBH54"/>
      <c r="DBI54"/>
      <c r="DBJ54"/>
      <c r="DBK54"/>
      <c r="DBL54"/>
      <c r="DBM54"/>
      <c r="DBN54"/>
      <c r="DBO54"/>
      <c r="DBP54"/>
      <c r="DBQ54"/>
      <c r="DBR54"/>
      <c r="DBS54"/>
      <c r="DBT54"/>
      <c r="DBU54"/>
      <c r="DBV54"/>
      <c r="DBW54"/>
      <c r="DBX54"/>
      <c r="DBY54"/>
      <c r="DBZ54"/>
      <c r="DCA54"/>
      <c r="DCB54"/>
      <c r="DCC54"/>
      <c r="DCD54"/>
      <c r="DCE54"/>
      <c r="DCF54"/>
      <c r="DCG54"/>
      <c r="DCH54"/>
      <c r="DCI54"/>
      <c r="DCJ54"/>
      <c r="DCK54"/>
      <c r="DCL54"/>
      <c r="DCM54"/>
      <c r="DCN54"/>
      <c r="DCO54"/>
      <c r="DCP54"/>
      <c r="DCQ54"/>
      <c r="DCR54"/>
      <c r="DCS54"/>
      <c r="DCT54"/>
      <c r="DCU54"/>
      <c r="DCV54"/>
      <c r="DCW54"/>
      <c r="DCX54"/>
      <c r="DCY54"/>
      <c r="DCZ54"/>
      <c r="DDA54"/>
      <c r="DDB54"/>
      <c r="DDC54"/>
      <c r="DDD54"/>
      <c r="DDE54"/>
      <c r="DDF54"/>
      <c r="DDG54"/>
      <c r="DDH54"/>
      <c r="DDI54"/>
      <c r="DDJ54"/>
      <c r="DDK54"/>
      <c r="DDL54"/>
      <c r="DDM54"/>
      <c r="DDN54"/>
      <c r="DDO54"/>
      <c r="DDP54"/>
      <c r="DDQ54"/>
      <c r="DDR54"/>
      <c r="DDS54"/>
      <c r="DDT54"/>
      <c r="DDU54"/>
      <c r="DDV54"/>
      <c r="DDW54"/>
      <c r="DDX54"/>
      <c r="DDY54"/>
      <c r="DDZ54"/>
      <c r="DEA54"/>
      <c r="DEB54"/>
      <c r="DEC54"/>
      <c r="DED54"/>
      <c r="DEE54"/>
      <c r="DEF54"/>
      <c r="DEG54"/>
      <c r="DEH54"/>
      <c r="DEI54"/>
      <c r="DEJ54"/>
      <c r="DEK54"/>
      <c r="DEL54"/>
      <c r="DEM54"/>
      <c r="DEN54"/>
      <c r="DEO54"/>
      <c r="DEP54"/>
      <c r="DEQ54"/>
      <c r="DER54"/>
      <c r="DES54"/>
      <c r="DET54"/>
      <c r="DEU54"/>
      <c r="DEV54"/>
      <c r="DEW54"/>
      <c r="DEX54"/>
      <c r="DEY54"/>
      <c r="DEZ54"/>
      <c r="DFA54"/>
      <c r="DFB54"/>
      <c r="DFC54"/>
      <c r="DFD54"/>
      <c r="DFE54"/>
      <c r="DFF54"/>
      <c r="DFG54"/>
      <c r="DFH54"/>
      <c r="DFI54"/>
      <c r="DFJ54"/>
      <c r="DFK54"/>
      <c r="DFL54"/>
      <c r="DFM54"/>
      <c r="DFN54"/>
      <c r="DFO54"/>
      <c r="DFP54"/>
      <c r="DFQ54"/>
      <c r="DFR54"/>
      <c r="DFS54"/>
      <c r="DFT54"/>
      <c r="DFU54"/>
      <c r="DFV54"/>
      <c r="DFW54"/>
      <c r="DFX54"/>
      <c r="DFY54"/>
      <c r="DFZ54"/>
      <c r="DGA54"/>
      <c r="DGB54"/>
      <c r="DGC54"/>
      <c r="DGD54"/>
      <c r="DGE54"/>
      <c r="DGF54"/>
      <c r="DGG54"/>
      <c r="DGH54"/>
      <c r="DGI54"/>
      <c r="DGJ54"/>
      <c r="DGK54"/>
      <c r="DGL54"/>
      <c r="DGM54"/>
      <c r="DGN54"/>
      <c r="DGO54"/>
      <c r="DGP54"/>
      <c r="DGQ54"/>
      <c r="DGR54"/>
      <c r="DGS54"/>
      <c r="DGT54"/>
      <c r="DGU54"/>
      <c r="DGV54"/>
      <c r="DGW54"/>
      <c r="DGX54"/>
      <c r="DGY54"/>
      <c r="DGZ54"/>
      <c r="DHA54"/>
      <c r="DHB54"/>
      <c r="DHC54"/>
      <c r="DHD54"/>
      <c r="DHE54"/>
      <c r="DHF54"/>
      <c r="DHG54"/>
      <c r="DHH54"/>
      <c r="DHI54"/>
      <c r="DHJ54"/>
      <c r="DHK54"/>
      <c r="DHL54"/>
      <c r="DHM54"/>
      <c r="DHN54"/>
      <c r="DHO54"/>
      <c r="DHP54"/>
      <c r="DHQ54"/>
      <c r="DHR54"/>
      <c r="DHS54"/>
      <c r="DHT54"/>
      <c r="DHU54"/>
      <c r="DHV54"/>
      <c r="DHW54"/>
      <c r="DHX54"/>
      <c r="DHY54"/>
      <c r="DHZ54"/>
      <c r="DIA54"/>
      <c r="DIB54"/>
      <c r="DIC54"/>
      <c r="DID54"/>
      <c r="DIE54"/>
      <c r="DIF54"/>
      <c r="DIG54"/>
      <c r="DIH54"/>
      <c r="DII54"/>
      <c r="DIJ54"/>
      <c r="DIK54"/>
      <c r="DIL54"/>
      <c r="DIM54"/>
      <c r="DIN54"/>
      <c r="DIO54"/>
      <c r="DIP54"/>
      <c r="DIQ54"/>
      <c r="DIR54"/>
      <c r="DIS54"/>
      <c r="DIT54"/>
      <c r="DIU54"/>
      <c r="DIV54"/>
      <c r="DIW54"/>
      <c r="DIX54"/>
      <c r="DIY54"/>
      <c r="DIZ54"/>
      <c r="DJA54"/>
      <c r="DJB54"/>
      <c r="DJC54"/>
      <c r="DJD54"/>
      <c r="DJE54"/>
      <c r="DJF54"/>
      <c r="DJG54"/>
      <c r="DJH54"/>
      <c r="DJI54"/>
      <c r="DJJ54"/>
      <c r="DJK54"/>
      <c r="DJL54"/>
      <c r="DJM54"/>
      <c r="DJN54"/>
      <c r="DJO54"/>
      <c r="DJP54"/>
      <c r="DJQ54"/>
      <c r="DJR54"/>
      <c r="DJS54"/>
      <c r="DJT54"/>
      <c r="DJU54"/>
      <c r="DJV54"/>
      <c r="DJW54"/>
      <c r="DJX54"/>
      <c r="DJY54"/>
      <c r="DJZ54"/>
      <c r="DKA54"/>
      <c r="DKB54"/>
      <c r="DKC54"/>
      <c r="DKD54"/>
      <c r="DKE54"/>
      <c r="DKF54"/>
      <c r="DKG54"/>
      <c r="DKH54"/>
      <c r="DKI54"/>
      <c r="DKJ54"/>
      <c r="DKK54"/>
      <c r="DKL54"/>
      <c r="DKM54"/>
      <c r="DKN54"/>
      <c r="DKO54"/>
      <c r="DKP54"/>
      <c r="DKQ54"/>
      <c r="DKR54"/>
      <c r="DKS54"/>
      <c r="DKT54"/>
      <c r="DKU54"/>
      <c r="DKV54"/>
      <c r="DKW54"/>
      <c r="DKX54"/>
      <c r="DKY54"/>
      <c r="DKZ54"/>
      <c r="DLA54"/>
      <c r="DLB54"/>
      <c r="DLC54"/>
      <c r="DLD54"/>
      <c r="DLE54"/>
      <c r="DLF54"/>
      <c r="DLG54"/>
      <c r="DLH54"/>
      <c r="DLI54"/>
      <c r="DLJ54"/>
      <c r="DLK54"/>
      <c r="DLL54"/>
      <c r="DLM54"/>
      <c r="DLN54"/>
      <c r="DLO54"/>
      <c r="DLP54"/>
      <c r="DLQ54"/>
      <c r="DLR54"/>
      <c r="DLS54"/>
      <c r="DLT54"/>
      <c r="DLU54"/>
      <c r="DLV54"/>
      <c r="DLW54"/>
      <c r="DLX54"/>
      <c r="DLY54"/>
      <c r="DLZ54"/>
      <c r="DMA54"/>
      <c r="DMB54"/>
      <c r="DMC54"/>
      <c r="DMD54"/>
      <c r="DME54"/>
      <c r="DMF54"/>
      <c r="DMG54"/>
      <c r="DMH54"/>
      <c r="DMI54"/>
      <c r="DMJ54"/>
      <c r="DMK54"/>
      <c r="DML54"/>
      <c r="DMM54"/>
      <c r="DMN54"/>
      <c r="DMO54"/>
      <c r="DMP54"/>
      <c r="DMQ54"/>
      <c r="DMR54"/>
      <c r="DMS54"/>
      <c r="DMT54"/>
      <c r="DMU54"/>
      <c r="DMV54"/>
      <c r="DMW54"/>
      <c r="DMX54"/>
      <c r="DMY54"/>
      <c r="DMZ54"/>
      <c r="DNA54"/>
      <c r="DNB54"/>
      <c r="DNC54"/>
      <c r="DND54"/>
      <c r="DNE54"/>
      <c r="DNF54"/>
      <c r="DNG54"/>
      <c r="DNH54"/>
      <c r="DNI54"/>
      <c r="DNJ54"/>
      <c r="DNK54"/>
      <c r="DNL54"/>
      <c r="DNM54"/>
      <c r="DNN54"/>
      <c r="DNO54"/>
      <c r="DNP54"/>
      <c r="DNQ54"/>
      <c r="DNR54"/>
      <c r="DNS54"/>
      <c r="DNT54"/>
      <c r="DNU54"/>
      <c r="DNV54"/>
      <c r="DNW54"/>
      <c r="DNX54"/>
      <c r="DNY54"/>
      <c r="DNZ54"/>
      <c r="DOA54"/>
      <c r="DOB54"/>
      <c r="DOC54"/>
      <c r="DOD54"/>
      <c r="DOE54"/>
      <c r="DOF54"/>
      <c r="DOG54"/>
      <c r="DOH54"/>
      <c r="DOI54"/>
      <c r="DOJ54"/>
      <c r="DOK54"/>
      <c r="DOL54"/>
      <c r="DOM54"/>
      <c r="DON54"/>
      <c r="DOO54"/>
      <c r="DOP54"/>
      <c r="DOQ54"/>
      <c r="DOR54"/>
      <c r="DOS54"/>
      <c r="DOT54"/>
      <c r="DOU54"/>
      <c r="DOV54"/>
      <c r="DOW54"/>
      <c r="DOX54"/>
      <c r="DOY54"/>
      <c r="DOZ54"/>
      <c r="DPA54"/>
      <c r="DPB54"/>
      <c r="DPC54"/>
      <c r="DPD54"/>
      <c r="DPE54"/>
      <c r="DPF54"/>
      <c r="DPG54"/>
      <c r="DPH54"/>
      <c r="DPI54"/>
      <c r="DPJ54"/>
      <c r="DPK54"/>
      <c r="DPL54"/>
      <c r="DPM54"/>
      <c r="DPN54"/>
      <c r="DPO54"/>
      <c r="DPP54"/>
      <c r="DPQ54"/>
      <c r="DPR54"/>
      <c r="DPS54"/>
      <c r="DPT54"/>
      <c r="DPU54"/>
      <c r="DPV54"/>
      <c r="DPW54"/>
      <c r="DPX54"/>
      <c r="DPY54"/>
      <c r="DPZ54"/>
      <c r="DQA54"/>
      <c r="DQB54"/>
      <c r="DQC54"/>
      <c r="DQD54"/>
      <c r="DQE54"/>
      <c r="DQF54"/>
      <c r="DQG54"/>
      <c r="DQH54"/>
      <c r="DQI54"/>
      <c r="DQJ54"/>
      <c r="DQK54"/>
      <c r="DQL54"/>
      <c r="DQM54"/>
      <c r="DQN54"/>
      <c r="DQO54"/>
      <c r="DQP54"/>
      <c r="DQQ54"/>
      <c r="DQR54"/>
      <c r="DQS54"/>
      <c r="DQT54"/>
      <c r="DQU54"/>
      <c r="DQV54"/>
      <c r="DQW54"/>
      <c r="DQX54"/>
      <c r="DQY54"/>
      <c r="DQZ54"/>
      <c r="DRA54"/>
      <c r="DRB54"/>
      <c r="DRC54"/>
      <c r="DRD54"/>
      <c r="DRE54"/>
      <c r="DRF54"/>
      <c r="DRG54"/>
      <c r="DRH54"/>
      <c r="DRI54"/>
      <c r="DRJ54"/>
      <c r="DRK54"/>
      <c r="DRL54"/>
      <c r="DRM54"/>
      <c r="DRN54"/>
      <c r="DRO54"/>
      <c r="DRP54"/>
      <c r="DRQ54"/>
      <c r="DRR54"/>
      <c r="DRS54"/>
      <c r="DRT54"/>
      <c r="DRU54"/>
      <c r="DRV54"/>
      <c r="DRW54"/>
      <c r="DRX54"/>
      <c r="DRY54"/>
      <c r="DRZ54"/>
      <c r="DSA54"/>
      <c r="DSB54"/>
      <c r="DSC54"/>
      <c r="DSD54"/>
      <c r="DSE54"/>
      <c r="DSF54"/>
      <c r="DSG54"/>
      <c r="DSH54"/>
      <c r="DSI54"/>
      <c r="DSJ54"/>
      <c r="DSK54"/>
      <c r="DSL54"/>
      <c r="DSM54"/>
      <c r="DSN54"/>
      <c r="DSO54"/>
      <c r="DSP54"/>
      <c r="DSQ54"/>
      <c r="DSR54"/>
      <c r="DSS54"/>
      <c r="DST54"/>
      <c r="DSU54"/>
      <c r="DSV54"/>
      <c r="DSW54"/>
      <c r="DSX54"/>
      <c r="DSY54"/>
      <c r="DSZ54"/>
      <c r="DTA54"/>
      <c r="DTB54"/>
      <c r="DTC54"/>
      <c r="DTD54"/>
      <c r="DTE54"/>
      <c r="DTF54"/>
      <c r="DTG54"/>
      <c r="DTH54"/>
      <c r="DTI54"/>
      <c r="DTJ54"/>
      <c r="DTK54"/>
      <c r="DTL54"/>
      <c r="DTM54"/>
      <c r="DTN54"/>
      <c r="DTO54"/>
      <c r="DTP54"/>
      <c r="DTQ54"/>
      <c r="DTR54"/>
      <c r="DTS54"/>
      <c r="DTT54"/>
      <c r="DTU54"/>
      <c r="DTV54"/>
      <c r="DTW54"/>
      <c r="DTX54"/>
      <c r="DTY54"/>
      <c r="DTZ54"/>
      <c r="DUA54"/>
      <c r="DUB54"/>
      <c r="DUC54"/>
      <c r="DUD54"/>
      <c r="DUE54"/>
      <c r="DUF54"/>
      <c r="DUG54"/>
      <c r="DUH54"/>
      <c r="DUI54"/>
      <c r="DUJ54"/>
      <c r="DUK54"/>
      <c r="DUL54"/>
      <c r="DUM54"/>
      <c r="DUN54"/>
      <c r="DUO54"/>
      <c r="DUP54"/>
      <c r="DUQ54"/>
      <c r="DUR54"/>
      <c r="DUS54"/>
      <c r="DUT54"/>
      <c r="DUU54"/>
      <c r="DUV54"/>
      <c r="DUW54"/>
      <c r="DUX54"/>
      <c r="DUY54"/>
      <c r="DUZ54"/>
      <c r="DVA54"/>
      <c r="DVB54"/>
      <c r="DVC54"/>
      <c r="DVD54"/>
      <c r="DVE54"/>
      <c r="DVF54"/>
      <c r="DVG54"/>
      <c r="DVH54"/>
      <c r="DVI54"/>
      <c r="DVJ54"/>
      <c r="DVK54"/>
      <c r="DVL54"/>
      <c r="DVM54"/>
      <c r="DVN54"/>
      <c r="DVO54"/>
      <c r="DVP54"/>
      <c r="DVQ54"/>
      <c r="DVR54"/>
      <c r="DVS54"/>
      <c r="DVT54"/>
      <c r="DVU54"/>
      <c r="DVV54"/>
      <c r="DVW54"/>
      <c r="DVX54"/>
      <c r="DVY54"/>
      <c r="DVZ54"/>
      <c r="DWA54"/>
      <c r="DWB54"/>
      <c r="DWC54"/>
      <c r="DWD54"/>
      <c r="DWE54"/>
      <c r="DWF54"/>
      <c r="DWG54"/>
      <c r="DWH54"/>
      <c r="DWI54"/>
      <c r="DWJ54"/>
      <c r="DWK54"/>
      <c r="DWL54"/>
      <c r="DWM54"/>
      <c r="DWN54"/>
      <c r="DWO54"/>
      <c r="DWP54"/>
      <c r="DWQ54"/>
      <c r="DWR54"/>
      <c r="DWS54"/>
      <c r="DWT54"/>
      <c r="DWU54"/>
      <c r="DWV54"/>
      <c r="DWW54"/>
      <c r="DWX54"/>
      <c r="DWY54"/>
      <c r="DWZ54"/>
      <c r="DXA54"/>
      <c r="DXB54"/>
      <c r="DXC54"/>
      <c r="DXD54"/>
      <c r="DXE54"/>
      <c r="DXF54"/>
      <c r="DXG54"/>
      <c r="DXH54"/>
      <c r="DXI54"/>
      <c r="DXJ54"/>
      <c r="DXK54"/>
      <c r="DXL54"/>
      <c r="DXM54"/>
      <c r="DXN54"/>
      <c r="DXO54"/>
      <c r="DXP54"/>
      <c r="DXQ54"/>
      <c r="DXR54"/>
      <c r="DXS54"/>
      <c r="DXT54"/>
      <c r="DXU54"/>
      <c r="DXV54"/>
      <c r="DXW54"/>
      <c r="DXX54"/>
      <c r="DXY54"/>
      <c r="DXZ54"/>
      <c r="DYA54"/>
      <c r="DYB54"/>
      <c r="DYC54"/>
      <c r="DYD54"/>
      <c r="DYE54"/>
      <c r="DYF54"/>
      <c r="DYG54"/>
      <c r="DYH54"/>
      <c r="DYI54"/>
      <c r="DYJ54"/>
      <c r="DYK54"/>
      <c r="DYL54"/>
      <c r="DYM54"/>
      <c r="DYN54"/>
      <c r="DYO54"/>
      <c r="DYP54"/>
      <c r="DYQ54"/>
      <c r="DYR54"/>
      <c r="DYS54"/>
      <c r="DYT54"/>
      <c r="DYU54"/>
      <c r="DYV54"/>
      <c r="DYW54"/>
      <c r="DYX54"/>
      <c r="DYY54"/>
      <c r="DYZ54"/>
      <c r="DZA54"/>
      <c r="DZB54"/>
      <c r="DZC54"/>
      <c r="DZD54"/>
      <c r="DZE54"/>
      <c r="DZF54"/>
      <c r="DZG54"/>
      <c r="DZH54"/>
      <c r="DZI54"/>
      <c r="DZJ54"/>
      <c r="DZK54"/>
      <c r="DZL54"/>
      <c r="DZM54"/>
      <c r="DZN54"/>
      <c r="DZO54"/>
      <c r="DZP54"/>
      <c r="DZQ54"/>
      <c r="DZR54"/>
      <c r="DZS54"/>
      <c r="DZT54"/>
      <c r="DZU54"/>
      <c r="DZV54"/>
      <c r="DZW54"/>
      <c r="DZX54"/>
      <c r="DZY54"/>
      <c r="DZZ54"/>
      <c r="EAA54"/>
      <c r="EAB54"/>
      <c r="EAC54"/>
      <c r="EAD54"/>
      <c r="EAE54"/>
      <c r="EAF54"/>
      <c r="EAG54"/>
      <c r="EAH54"/>
      <c r="EAI54"/>
      <c r="EAJ54"/>
      <c r="EAK54"/>
      <c r="EAL54"/>
      <c r="EAM54"/>
      <c r="EAN54"/>
      <c r="EAO54"/>
      <c r="EAP54"/>
      <c r="EAQ54"/>
      <c r="EAR54"/>
      <c r="EAS54"/>
      <c r="EAT54"/>
      <c r="EAU54"/>
      <c r="EAV54"/>
      <c r="EAW54"/>
      <c r="EAX54"/>
      <c r="EAY54"/>
      <c r="EAZ54"/>
      <c r="EBA54"/>
      <c r="EBB54"/>
      <c r="EBC54"/>
      <c r="EBD54"/>
      <c r="EBE54"/>
      <c r="EBF54"/>
      <c r="EBG54"/>
      <c r="EBH54"/>
      <c r="EBI54"/>
      <c r="EBJ54"/>
      <c r="EBK54"/>
      <c r="EBL54"/>
      <c r="EBM54"/>
      <c r="EBN54"/>
      <c r="EBO54"/>
      <c r="EBP54"/>
      <c r="EBQ54"/>
      <c r="EBR54"/>
      <c r="EBS54"/>
      <c r="EBT54"/>
      <c r="EBU54"/>
      <c r="EBV54"/>
      <c r="EBW54"/>
      <c r="EBX54"/>
      <c r="EBY54"/>
      <c r="EBZ54"/>
      <c r="ECA54"/>
      <c r="ECB54"/>
      <c r="ECC54"/>
      <c r="ECD54"/>
      <c r="ECE54"/>
      <c r="ECF54"/>
      <c r="ECG54"/>
      <c r="ECH54"/>
      <c r="ECI54"/>
      <c r="ECJ54"/>
      <c r="ECK54"/>
      <c r="ECL54"/>
      <c r="ECM54"/>
      <c r="ECN54"/>
      <c r="ECO54"/>
      <c r="ECP54"/>
      <c r="ECQ54"/>
      <c r="ECR54"/>
      <c r="ECS54"/>
      <c r="ECT54"/>
      <c r="ECU54"/>
      <c r="ECV54"/>
      <c r="ECW54"/>
      <c r="ECX54"/>
      <c r="ECY54"/>
      <c r="ECZ54"/>
      <c r="EDA54"/>
      <c r="EDB54"/>
      <c r="EDC54"/>
      <c r="EDD54"/>
      <c r="EDE54"/>
      <c r="EDF54"/>
      <c r="EDG54"/>
      <c r="EDH54"/>
      <c r="EDI54"/>
      <c r="EDJ54"/>
      <c r="EDK54"/>
      <c r="EDL54"/>
      <c r="EDM54"/>
      <c r="EDN54"/>
      <c r="EDO54"/>
      <c r="EDP54"/>
      <c r="EDQ54"/>
      <c r="EDR54"/>
      <c r="EDS54"/>
      <c r="EDT54"/>
      <c r="EDU54"/>
      <c r="EDV54"/>
      <c r="EDW54"/>
      <c r="EDX54"/>
      <c r="EDY54"/>
      <c r="EDZ54"/>
      <c r="EEA54"/>
      <c r="EEB54"/>
      <c r="EEC54"/>
      <c r="EED54"/>
      <c r="EEE54"/>
      <c r="EEF54"/>
      <c r="EEG54"/>
      <c r="EEH54"/>
      <c r="EEI54"/>
      <c r="EEJ54"/>
      <c r="EEK54"/>
      <c r="EEL54"/>
      <c r="EEM54"/>
      <c r="EEN54"/>
      <c r="EEO54"/>
      <c r="EEP54"/>
      <c r="EEQ54"/>
      <c r="EER54"/>
      <c r="EES54"/>
      <c r="EET54"/>
      <c r="EEU54"/>
      <c r="EEV54"/>
      <c r="EEW54"/>
      <c r="EEX54"/>
      <c r="EEY54"/>
      <c r="EEZ54"/>
      <c r="EFA54"/>
      <c r="EFB54"/>
      <c r="EFC54"/>
      <c r="EFD54"/>
      <c r="EFE54"/>
      <c r="EFF54"/>
      <c r="EFG54"/>
      <c r="EFH54"/>
      <c r="EFI54"/>
      <c r="EFJ54"/>
      <c r="EFK54"/>
      <c r="EFL54"/>
      <c r="EFM54"/>
      <c r="EFN54"/>
      <c r="EFO54"/>
      <c r="EFP54"/>
      <c r="EFQ54"/>
      <c r="EFR54"/>
      <c r="EFS54"/>
      <c r="EFT54"/>
      <c r="EFU54"/>
      <c r="EFV54"/>
      <c r="EFW54"/>
      <c r="EFX54"/>
      <c r="EFY54"/>
      <c r="EFZ54"/>
      <c r="EGA54"/>
      <c r="EGB54"/>
      <c r="EGC54"/>
      <c r="EGD54"/>
      <c r="EGE54"/>
      <c r="EGF54"/>
      <c r="EGG54"/>
      <c r="EGH54"/>
      <c r="EGI54"/>
      <c r="EGJ54"/>
      <c r="EGK54"/>
      <c r="EGL54"/>
      <c r="EGM54"/>
      <c r="EGN54"/>
      <c r="EGO54"/>
      <c r="EGP54"/>
      <c r="EGQ54"/>
      <c r="EGR54"/>
      <c r="EGS54"/>
      <c r="EGT54"/>
      <c r="EGU54"/>
      <c r="EGV54"/>
      <c r="EGW54"/>
      <c r="EGX54"/>
      <c r="EGY54"/>
      <c r="EGZ54"/>
      <c r="EHA54"/>
      <c r="EHB54"/>
      <c r="EHC54"/>
      <c r="EHD54"/>
      <c r="EHE54"/>
      <c r="EHF54"/>
      <c r="EHG54"/>
      <c r="EHH54"/>
      <c r="EHI54"/>
      <c r="EHJ54"/>
      <c r="EHK54"/>
      <c r="EHL54"/>
      <c r="EHM54"/>
      <c r="EHN54"/>
      <c r="EHO54"/>
      <c r="EHP54"/>
      <c r="EHQ54"/>
      <c r="EHR54"/>
      <c r="EHS54"/>
      <c r="EHT54"/>
      <c r="EHU54"/>
      <c r="EHV54"/>
      <c r="EHW54"/>
      <c r="EHX54"/>
      <c r="EHY54"/>
      <c r="EHZ54"/>
      <c r="EIA54"/>
      <c r="EIB54"/>
      <c r="EIC54"/>
      <c r="EID54"/>
      <c r="EIE54"/>
      <c r="EIF54"/>
      <c r="EIG54"/>
      <c r="EIH54"/>
      <c r="EII54"/>
      <c r="EIJ54"/>
      <c r="EIK54"/>
      <c r="EIL54"/>
      <c r="EIM54"/>
      <c r="EIN54"/>
      <c r="EIO54"/>
      <c r="EIP54"/>
      <c r="EIQ54"/>
      <c r="EIR54"/>
      <c r="EIS54"/>
      <c r="EIT54"/>
      <c r="EIU54"/>
      <c r="EIV54"/>
      <c r="EIW54"/>
      <c r="EIX54"/>
      <c r="EIY54"/>
      <c r="EIZ54"/>
      <c r="EJA54"/>
      <c r="EJB54"/>
      <c r="EJC54"/>
      <c r="EJD54"/>
      <c r="EJE54"/>
      <c r="EJF54"/>
      <c r="EJG54"/>
      <c r="EJH54"/>
      <c r="EJI54"/>
      <c r="EJJ54"/>
      <c r="EJK54"/>
      <c r="EJL54"/>
      <c r="EJM54"/>
      <c r="EJN54"/>
      <c r="EJO54"/>
      <c r="EJP54"/>
      <c r="EJQ54"/>
      <c r="EJR54"/>
      <c r="EJS54"/>
      <c r="EJT54"/>
      <c r="EJU54"/>
      <c r="EJV54"/>
      <c r="EJW54"/>
      <c r="EJX54"/>
      <c r="EJY54"/>
      <c r="EJZ54"/>
      <c r="EKA54"/>
      <c r="EKB54"/>
      <c r="EKC54"/>
      <c r="EKD54"/>
      <c r="EKE54"/>
      <c r="EKF54"/>
      <c r="EKG54"/>
      <c r="EKH54"/>
      <c r="EKI54"/>
      <c r="EKJ54"/>
      <c r="EKK54"/>
      <c r="EKL54"/>
      <c r="EKM54"/>
      <c r="EKN54"/>
      <c r="EKO54"/>
      <c r="EKP54"/>
      <c r="EKQ54"/>
      <c r="EKR54"/>
      <c r="EKS54"/>
      <c r="EKT54"/>
      <c r="EKU54"/>
      <c r="EKV54"/>
      <c r="EKW54"/>
      <c r="EKX54"/>
      <c r="EKY54"/>
      <c r="EKZ54"/>
      <c r="ELA54"/>
      <c r="ELB54"/>
      <c r="ELC54"/>
      <c r="ELD54"/>
      <c r="ELE54"/>
      <c r="ELF54"/>
      <c r="ELG54"/>
      <c r="ELH54"/>
      <c r="ELI54"/>
      <c r="ELJ54"/>
      <c r="ELK54"/>
      <c r="ELL54"/>
      <c r="ELM54"/>
      <c r="ELN54"/>
      <c r="ELO54"/>
      <c r="ELP54"/>
      <c r="ELQ54"/>
      <c r="ELR54"/>
      <c r="ELS54"/>
      <c r="ELT54"/>
      <c r="ELU54"/>
      <c r="ELV54"/>
      <c r="ELW54"/>
      <c r="ELX54"/>
      <c r="ELY54"/>
      <c r="ELZ54"/>
      <c r="EMA54"/>
      <c r="EMB54"/>
      <c r="EMC54"/>
      <c r="EMD54"/>
      <c r="EME54"/>
      <c r="EMF54"/>
      <c r="EMG54"/>
      <c r="EMH54"/>
      <c r="EMI54"/>
      <c r="EMJ54"/>
      <c r="EMK54"/>
      <c r="EML54"/>
      <c r="EMM54"/>
      <c r="EMN54"/>
      <c r="EMO54"/>
      <c r="EMP54"/>
      <c r="EMQ54"/>
      <c r="EMR54"/>
      <c r="EMS54"/>
      <c r="EMT54"/>
      <c r="EMU54"/>
      <c r="EMV54"/>
      <c r="EMW54"/>
      <c r="EMX54"/>
      <c r="EMY54"/>
      <c r="EMZ54"/>
      <c r="ENA54"/>
      <c r="ENB54"/>
      <c r="ENC54"/>
      <c r="END54"/>
      <c r="ENE54"/>
      <c r="ENF54"/>
      <c r="ENG54"/>
      <c r="ENH54"/>
      <c r="ENI54"/>
      <c r="ENJ54"/>
      <c r="ENK54"/>
      <c r="ENL54"/>
      <c r="ENM54"/>
      <c r="ENN54"/>
      <c r="ENO54"/>
      <c r="ENP54"/>
      <c r="ENQ54"/>
      <c r="ENR54"/>
      <c r="ENS54"/>
      <c r="ENT54"/>
      <c r="ENU54"/>
      <c r="ENV54"/>
      <c r="ENW54"/>
      <c r="ENX54"/>
      <c r="ENY54"/>
      <c r="ENZ54"/>
      <c r="EOA54"/>
      <c r="EOB54"/>
      <c r="EOC54"/>
      <c r="EOD54"/>
      <c r="EOE54"/>
      <c r="EOF54"/>
      <c r="EOG54"/>
      <c r="EOH54"/>
      <c r="EOI54"/>
      <c r="EOJ54"/>
      <c r="EOK54"/>
      <c r="EOL54"/>
      <c r="EOM54"/>
      <c r="EON54"/>
      <c r="EOO54"/>
      <c r="EOP54"/>
      <c r="EOQ54"/>
      <c r="EOR54"/>
      <c r="EOS54"/>
      <c r="EOT54"/>
      <c r="EOU54"/>
      <c r="EOV54"/>
      <c r="EOW54"/>
      <c r="EOX54"/>
      <c r="EOY54"/>
      <c r="EOZ54"/>
      <c r="EPA54"/>
      <c r="EPB54"/>
      <c r="EPC54"/>
      <c r="EPD54"/>
      <c r="EPE54"/>
      <c r="EPF54"/>
      <c r="EPG54"/>
      <c r="EPH54"/>
      <c r="EPI54"/>
      <c r="EPJ54"/>
      <c r="EPK54"/>
      <c r="EPL54"/>
      <c r="EPM54"/>
      <c r="EPN54"/>
      <c r="EPO54"/>
      <c r="EPP54"/>
      <c r="EPQ54"/>
      <c r="EPR54"/>
      <c r="EPS54"/>
      <c r="EPT54"/>
      <c r="EPU54"/>
      <c r="EPV54"/>
      <c r="EPW54"/>
      <c r="EPX54"/>
      <c r="EPY54"/>
      <c r="EPZ54"/>
      <c r="EQA54"/>
      <c r="EQB54"/>
      <c r="EQC54"/>
      <c r="EQD54"/>
      <c r="EQE54"/>
      <c r="EQF54"/>
      <c r="EQG54"/>
      <c r="EQH54"/>
      <c r="EQI54"/>
      <c r="EQJ54"/>
      <c r="EQK54"/>
      <c r="EQL54"/>
      <c r="EQM54"/>
      <c r="EQN54"/>
      <c r="EQO54"/>
      <c r="EQP54"/>
      <c r="EQQ54"/>
      <c r="EQR54"/>
      <c r="EQS54"/>
      <c r="EQT54"/>
      <c r="EQU54"/>
      <c r="EQV54"/>
      <c r="EQW54"/>
      <c r="EQX54"/>
      <c r="EQY54"/>
      <c r="EQZ54"/>
      <c r="ERA54"/>
      <c r="ERB54"/>
      <c r="ERC54"/>
      <c r="ERD54"/>
      <c r="ERE54"/>
      <c r="ERF54"/>
      <c r="ERG54"/>
      <c r="ERH54"/>
      <c r="ERI54"/>
      <c r="ERJ54"/>
      <c r="ERK54"/>
      <c r="ERL54"/>
      <c r="ERM54"/>
      <c r="ERN54"/>
      <c r="ERO54"/>
      <c r="ERP54"/>
      <c r="ERQ54"/>
      <c r="ERR54"/>
      <c r="ERS54"/>
      <c r="ERT54"/>
      <c r="ERU54"/>
      <c r="ERV54"/>
      <c r="ERW54"/>
      <c r="ERX54"/>
      <c r="ERY54"/>
      <c r="ERZ54"/>
      <c r="ESA54"/>
      <c r="ESB54"/>
      <c r="ESC54"/>
      <c r="ESD54"/>
      <c r="ESE54"/>
      <c r="ESF54"/>
      <c r="ESG54"/>
      <c r="ESH54"/>
      <c r="ESI54"/>
      <c r="ESJ54"/>
      <c r="ESK54"/>
      <c r="ESL54"/>
      <c r="ESM54"/>
      <c r="ESN54"/>
      <c r="ESO54"/>
      <c r="ESP54"/>
      <c r="ESQ54"/>
      <c r="ESR54"/>
      <c r="ESS54"/>
      <c r="EST54"/>
      <c r="ESU54"/>
      <c r="ESV54"/>
      <c r="ESW54"/>
      <c r="ESX54"/>
      <c r="ESY54"/>
      <c r="ESZ54"/>
      <c r="ETA54"/>
      <c r="ETB54"/>
      <c r="ETC54"/>
      <c r="ETD54"/>
      <c r="ETE54"/>
      <c r="ETF54"/>
      <c r="ETG54"/>
      <c r="ETH54"/>
      <c r="ETI54"/>
      <c r="ETJ54"/>
      <c r="ETK54"/>
      <c r="ETL54"/>
      <c r="ETM54"/>
      <c r="ETN54"/>
      <c r="ETO54"/>
      <c r="ETP54"/>
      <c r="ETQ54"/>
      <c r="ETR54"/>
      <c r="ETS54"/>
      <c r="ETT54"/>
      <c r="ETU54"/>
      <c r="ETV54"/>
      <c r="ETW54"/>
      <c r="ETX54"/>
      <c r="ETY54"/>
      <c r="ETZ54"/>
      <c r="EUA54"/>
      <c r="EUB54"/>
      <c r="EUC54"/>
      <c r="EUD54"/>
      <c r="EUE54"/>
      <c r="EUF54"/>
      <c r="EUG54"/>
      <c r="EUH54"/>
      <c r="EUI54"/>
      <c r="EUJ54"/>
      <c r="EUK54"/>
      <c r="EUL54"/>
      <c r="EUM54"/>
      <c r="EUN54"/>
      <c r="EUO54"/>
      <c r="EUP54"/>
      <c r="EUQ54"/>
      <c r="EUR54"/>
      <c r="EUS54"/>
      <c r="EUT54"/>
      <c r="EUU54"/>
      <c r="EUV54"/>
      <c r="EUW54"/>
      <c r="EUX54"/>
      <c r="EUY54"/>
      <c r="EUZ54"/>
      <c r="EVA54"/>
      <c r="EVB54"/>
      <c r="EVC54"/>
      <c r="EVD54"/>
      <c r="EVE54"/>
      <c r="EVF54"/>
      <c r="EVG54"/>
      <c r="EVH54"/>
      <c r="EVI54"/>
      <c r="EVJ54"/>
      <c r="EVK54"/>
      <c r="EVL54"/>
      <c r="EVM54"/>
      <c r="EVN54"/>
      <c r="EVO54"/>
      <c r="EVP54"/>
      <c r="EVQ54"/>
      <c r="EVR54"/>
      <c r="EVS54"/>
      <c r="EVT54"/>
      <c r="EVU54"/>
      <c r="EVV54"/>
      <c r="EVW54"/>
      <c r="EVX54"/>
      <c r="EVY54"/>
      <c r="EVZ54"/>
      <c r="EWA54"/>
      <c r="EWB54"/>
      <c r="EWC54"/>
      <c r="EWD54"/>
      <c r="EWE54"/>
      <c r="EWF54"/>
      <c r="EWG54"/>
      <c r="EWH54"/>
      <c r="EWI54"/>
      <c r="EWJ54"/>
      <c r="EWK54"/>
      <c r="EWL54"/>
      <c r="EWM54"/>
      <c r="EWN54"/>
      <c r="EWO54"/>
      <c r="EWP54"/>
      <c r="EWQ54"/>
      <c r="EWR54"/>
      <c r="EWS54"/>
      <c r="EWT54"/>
      <c r="EWU54"/>
      <c r="EWV54"/>
      <c r="EWW54"/>
      <c r="EWX54"/>
      <c r="EWY54"/>
      <c r="EWZ54"/>
      <c r="EXA54"/>
      <c r="EXB54"/>
      <c r="EXC54"/>
      <c r="EXD54"/>
      <c r="EXE54"/>
      <c r="EXF54"/>
      <c r="EXG54"/>
      <c r="EXH54"/>
      <c r="EXI54"/>
      <c r="EXJ54"/>
      <c r="EXK54"/>
      <c r="EXL54"/>
      <c r="EXM54"/>
      <c r="EXN54"/>
      <c r="EXO54"/>
      <c r="EXP54"/>
      <c r="EXQ54"/>
      <c r="EXR54"/>
      <c r="EXS54"/>
      <c r="EXT54"/>
      <c r="EXU54"/>
      <c r="EXV54"/>
      <c r="EXW54"/>
      <c r="EXX54"/>
      <c r="EXY54"/>
      <c r="EXZ54"/>
      <c r="EYA54"/>
      <c r="EYB54"/>
      <c r="EYC54"/>
      <c r="EYD54"/>
      <c r="EYE54"/>
      <c r="EYF54"/>
      <c r="EYG54"/>
      <c r="EYH54"/>
      <c r="EYI54"/>
      <c r="EYJ54"/>
      <c r="EYK54"/>
      <c r="EYL54"/>
      <c r="EYM54"/>
      <c r="EYN54"/>
      <c r="EYO54"/>
      <c r="EYP54"/>
      <c r="EYQ54"/>
      <c r="EYR54"/>
      <c r="EYS54"/>
      <c r="EYT54"/>
      <c r="EYU54"/>
      <c r="EYV54"/>
      <c r="EYW54"/>
      <c r="EYX54"/>
      <c r="EYY54"/>
      <c r="EYZ54"/>
      <c r="EZA54"/>
      <c r="EZB54"/>
      <c r="EZC54"/>
      <c r="EZD54"/>
      <c r="EZE54"/>
      <c r="EZF54"/>
      <c r="EZG54"/>
      <c r="EZH54"/>
      <c r="EZI54"/>
      <c r="EZJ54"/>
      <c r="EZK54"/>
      <c r="EZL54"/>
      <c r="EZM54"/>
      <c r="EZN54"/>
      <c r="EZO54"/>
      <c r="EZP54"/>
      <c r="EZQ54"/>
      <c r="EZR54"/>
      <c r="EZS54"/>
      <c r="EZT54"/>
      <c r="EZU54"/>
      <c r="EZV54"/>
      <c r="EZW54"/>
      <c r="EZX54"/>
      <c r="EZY54"/>
      <c r="EZZ54"/>
      <c r="FAA54"/>
      <c r="FAB54"/>
      <c r="FAC54"/>
      <c r="FAD54"/>
      <c r="FAE54"/>
      <c r="FAF54"/>
      <c r="FAG54"/>
      <c r="FAH54"/>
      <c r="FAI54"/>
      <c r="FAJ54"/>
      <c r="FAK54"/>
      <c r="FAL54"/>
      <c r="FAM54"/>
      <c r="FAN54"/>
      <c r="FAO54"/>
      <c r="FAP54"/>
      <c r="FAQ54"/>
      <c r="FAR54"/>
      <c r="FAS54"/>
      <c r="FAT54"/>
      <c r="FAU54"/>
      <c r="FAV54"/>
      <c r="FAW54"/>
      <c r="FAX54"/>
      <c r="FAY54"/>
      <c r="FAZ54"/>
      <c r="FBA54"/>
      <c r="FBB54"/>
      <c r="FBC54"/>
      <c r="FBD54"/>
      <c r="FBE54"/>
      <c r="FBF54"/>
      <c r="FBG54"/>
      <c r="FBH54"/>
      <c r="FBI54"/>
      <c r="FBJ54"/>
      <c r="FBK54"/>
      <c r="FBL54"/>
      <c r="FBM54"/>
      <c r="FBN54"/>
      <c r="FBO54"/>
      <c r="FBP54"/>
      <c r="FBQ54"/>
      <c r="FBR54"/>
      <c r="FBS54"/>
      <c r="FBT54"/>
      <c r="FBU54"/>
      <c r="FBV54"/>
      <c r="FBW54"/>
      <c r="FBX54"/>
      <c r="FBY54"/>
      <c r="FBZ54"/>
      <c r="FCA54"/>
      <c r="FCB54"/>
      <c r="FCC54"/>
      <c r="FCD54"/>
      <c r="FCE54"/>
      <c r="FCF54"/>
      <c r="FCG54"/>
      <c r="FCH54"/>
      <c r="FCI54"/>
      <c r="FCJ54"/>
      <c r="FCK54"/>
      <c r="FCL54"/>
      <c r="FCM54"/>
      <c r="FCN54"/>
      <c r="FCO54"/>
      <c r="FCP54"/>
      <c r="FCQ54"/>
      <c r="FCR54"/>
      <c r="FCS54"/>
      <c r="FCT54"/>
      <c r="FCU54"/>
      <c r="FCV54"/>
      <c r="FCW54"/>
      <c r="FCX54"/>
      <c r="FCY54"/>
      <c r="FCZ54"/>
      <c r="FDA54"/>
      <c r="FDB54"/>
      <c r="FDC54"/>
      <c r="FDD54"/>
      <c r="FDE54"/>
      <c r="FDF54"/>
      <c r="FDG54"/>
      <c r="FDH54"/>
      <c r="FDI54"/>
      <c r="FDJ54"/>
      <c r="FDK54"/>
      <c r="FDL54"/>
      <c r="FDM54"/>
      <c r="FDN54"/>
      <c r="FDO54"/>
      <c r="FDP54"/>
      <c r="FDQ54"/>
      <c r="FDR54"/>
      <c r="FDS54"/>
      <c r="FDT54"/>
      <c r="FDU54"/>
      <c r="FDV54"/>
      <c r="FDW54"/>
      <c r="FDX54"/>
      <c r="FDY54"/>
      <c r="FDZ54"/>
      <c r="FEA54"/>
      <c r="FEB54"/>
      <c r="FEC54"/>
      <c r="FED54"/>
      <c r="FEE54"/>
      <c r="FEF54"/>
      <c r="FEG54"/>
      <c r="FEH54"/>
      <c r="FEI54"/>
      <c r="FEJ54"/>
      <c r="FEK54"/>
      <c r="FEL54"/>
      <c r="FEM54"/>
      <c r="FEN54"/>
      <c r="FEO54"/>
      <c r="FEP54"/>
      <c r="FEQ54"/>
      <c r="FER54"/>
      <c r="FES54"/>
      <c r="FET54"/>
      <c r="FEU54"/>
      <c r="FEV54"/>
      <c r="FEW54"/>
      <c r="FEX54"/>
      <c r="FEY54"/>
      <c r="FEZ54"/>
      <c r="FFA54"/>
      <c r="FFB54"/>
      <c r="FFC54"/>
      <c r="FFD54"/>
      <c r="FFE54"/>
      <c r="FFF54"/>
      <c r="FFG54"/>
      <c r="FFH54"/>
      <c r="FFI54"/>
      <c r="FFJ54"/>
      <c r="FFK54"/>
      <c r="FFL54"/>
      <c r="FFM54"/>
      <c r="FFN54"/>
      <c r="FFO54"/>
      <c r="FFP54"/>
      <c r="FFQ54"/>
      <c r="FFR54"/>
      <c r="FFS54"/>
      <c r="FFT54"/>
      <c r="FFU54"/>
      <c r="FFV54"/>
      <c r="FFW54"/>
      <c r="FFX54"/>
      <c r="FFY54"/>
      <c r="FFZ54"/>
      <c r="FGA54"/>
      <c r="FGB54"/>
      <c r="FGC54"/>
      <c r="FGD54"/>
      <c r="FGE54"/>
      <c r="FGF54"/>
      <c r="FGG54"/>
      <c r="FGH54"/>
      <c r="FGI54"/>
      <c r="FGJ54"/>
      <c r="FGK54"/>
      <c r="FGL54"/>
      <c r="FGM54"/>
      <c r="FGN54"/>
      <c r="FGO54"/>
      <c r="FGP54"/>
      <c r="FGQ54"/>
      <c r="FGR54"/>
      <c r="FGS54"/>
      <c r="FGT54"/>
      <c r="FGU54"/>
      <c r="FGV54"/>
      <c r="FGW54"/>
      <c r="FGX54"/>
      <c r="FGY54"/>
      <c r="FGZ54"/>
      <c r="FHA54"/>
      <c r="FHB54"/>
      <c r="FHC54"/>
      <c r="FHD54"/>
      <c r="FHE54"/>
      <c r="FHF54"/>
      <c r="FHG54"/>
      <c r="FHH54"/>
      <c r="FHI54"/>
      <c r="FHJ54"/>
      <c r="FHK54"/>
      <c r="FHL54"/>
      <c r="FHM54"/>
      <c r="FHN54"/>
      <c r="FHO54"/>
      <c r="FHP54"/>
      <c r="FHQ54"/>
      <c r="FHR54"/>
      <c r="FHS54"/>
      <c r="FHT54"/>
      <c r="FHU54"/>
      <c r="FHV54"/>
      <c r="FHW54"/>
      <c r="FHX54"/>
      <c r="FHY54"/>
      <c r="FHZ54"/>
      <c r="FIA54"/>
      <c r="FIB54"/>
      <c r="FIC54"/>
      <c r="FID54"/>
      <c r="FIE54"/>
      <c r="FIF54"/>
      <c r="FIG54"/>
      <c r="FIH54"/>
      <c r="FII54"/>
      <c r="FIJ54"/>
      <c r="FIK54"/>
      <c r="FIL54"/>
      <c r="FIM54"/>
      <c r="FIN54"/>
      <c r="FIO54"/>
      <c r="FIP54"/>
      <c r="FIQ54"/>
      <c r="FIR54"/>
      <c r="FIS54"/>
      <c r="FIT54"/>
      <c r="FIU54"/>
      <c r="FIV54"/>
      <c r="FIW54"/>
      <c r="FIX54"/>
      <c r="FIY54"/>
      <c r="FIZ54"/>
      <c r="FJA54"/>
      <c r="FJB54"/>
      <c r="FJC54"/>
      <c r="FJD54"/>
      <c r="FJE54"/>
      <c r="FJF54"/>
      <c r="FJG54"/>
      <c r="FJH54"/>
      <c r="FJI54"/>
      <c r="FJJ54"/>
      <c r="FJK54"/>
      <c r="FJL54"/>
      <c r="FJM54"/>
      <c r="FJN54"/>
      <c r="FJO54"/>
      <c r="FJP54"/>
      <c r="FJQ54"/>
      <c r="FJR54"/>
      <c r="FJS54"/>
      <c r="FJT54"/>
      <c r="FJU54"/>
      <c r="FJV54"/>
      <c r="FJW54"/>
      <c r="FJX54"/>
      <c r="FJY54"/>
      <c r="FJZ54"/>
      <c r="FKA54"/>
      <c r="FKB54"/>
      <c r="FKC54"/>
      <c r="FKD54"/>
      <c r="FKE54"/>
      <c r="FKF54"/>
      <c r="FKG54"/>
      <c r="FKH54"/>
      <c r="FKI54"/>
      <c r="FKJ54"/>
      <c r="FKK54"/>
      <c r="FKL54"/>
      <c r="FKM54"/>
      <c r="FKN54"/>
      <c r="FKO54"/>
      <c r="FKP54"/>
      <c r="FKQ54"/>
      <c r="FKR54"/>
      <c r="FKS54"/>
      <c r="FKT54"/>
      <c r="FKU54"/>
      <c r="FKV54"/>
      <c r="FKW54"/>
      <c r="FKX54"/>
      <c r="FKY54"/>
      <c r="FKZ54"/>
      <c r="FLA54"/>
      <c r="FLB54"/>
      <c r="FLC54"/>
      <c r="FLD54"/>
      <c r="FLE54"/>
      <c r="FLF54"/>
      <c r="FLG54"/>
      <c r="FLH54"/>
      <c r="FLI54"/>
      <c r="FLJ54"/>
      <c r="FLK54"/>
      <c r="FLL54"/>
      <c r="FLM54"/>
      <c r="FLN54"/>
      <c r="FLO54"/>
      <c r="FLP54"/>
      <c r="FLQ54"/>
      <c r="FLR54"/>
      <c r="FLS54"/>
      <c r="FLT54"/>
      <c r="FLU54"/>
      <c r="FLV54"/>
      <c r="FLW54"/>
      <c r="FLX54"/>
      <c r="FLY54"/>
      <c r="FLZ54"/>
      <c r="FMA54"/>
      <c r="FMB54"/>
      <c r="FMC54"/>
      <c r="FMD54"/>
      <c r="FME54"/>
      <c r="FMF54"/>
      <c r="FMG54"/>
      <c r="FMH54"/>
      <c r="FMI54"/>
      <c r="FMJ54"/>
      <c r="FMK54"/>
      <c r="FML54"/>
      <c r="FMM54"/>
      <c r="FMN54"/>
      <c r="FMO54"/>
      <c r="FMP54"/>
      <c r="FMQ54"/>
      <c r="FMR54"/>
      <c r="FMS54"/>
      <c r="FMT54"/>
      <c r="FMU54"/>
      <c r="FMV54"/>
      <c r="FMW54"/>
      <c r="FMX54"/>
      <c r="FMY54"/>
      <c r="FMZ54"/>
      <c r="FNA54"/>
      <c r="FNB54"/>
      <c r="FNC54"/>
      <c r="FND54"/>
      <c r="FNE54"/>
      <c r="FNF54"/>
      <c r="FNG54"/>
      <c r="FNH54"/>
      <c r="FNI54"/>
      <c r="FNJ54"/>
      <c r="FNK54"/>
      <c r="FNL54"/>
      <c r="FNM54"/>
      <c r="FNN54"/>
      <c r="FNO54"/>
      <c r="FNP54"/>
      <c r="FNQ54"/>
      <c r="FNR54"/>
      <c r="FNS54"/>
      <c r="FNT54"/>
      <c r="FNU54"/>
      <c r="FNV54"/>
      <c r="FNW54"/>
      <c r="FNX54"/>
      <c r="FNY54"/>
      <c r="FNZ54"/>
      <c r="FOA54"/>
      <c r="FOB54"/>
      <c r="FOC54"/>
      <c r="FOD54"/>
      <c r="FOE54"/>
      <c r="FOF54"/>
      <c r="FOG54"/>
      <c r="FOH54"/>
      <c r="FOI54"/>
      <c r="FOJ54"/>
      <c r="FOK54"/>
      <c r="FOL54"/>
      <c r="FOM54"/>
      <c r="FON54"/>
      <c r="FOO54"/>
      <c r="FOP54"/>
      <c r="FOQ54"/>
      <c r="FOR54"/>
      <c r="FOS54"/>
      <c r="FOT54"/>
      <c r="FOU54"/>
      <c r="FOV54"/>
      <c r="FOW54"/>
      <c r="FOX54"/>
      <c r="FOY54"/>
      <c r="FOZ54"/>
      <c r="FPA54"/>
      <c r="FPB54"/>
      <c r="FPC54"/>
      <c r="FPD54"/>
      <c r="FPE54"/>
      <c r="FPF54"/>
      <c r="FPG54"/>
      <c r="FPH54"/>
      <c r="FPI54"/>
      <c r="FPJ54"/>
      <c r="FPK54"/>
      <c r="FPL54"/>
      <c r="FPM54"/>
      <c r="FPN54"/>
      <c r="FPO54"/>
      <c r="FPP54"/>
      <c r="FPQ54"/>
      <c r="FPR54"/>
      <c r="FPS54"/>
      <c r="FPT54"/>
      <c r="FPU54"/>
      <c r="FPV54"/>
      <c r="FPW54"/>
      <c r="FPX54"/>
      <c r="FPY54"/>
      <c r="FPZ54"/>
      <c r="FQA54"/>
      <c r="FQB54"/>
      <c r="FQC54"/>
      <c r="FQD54"/>
      <c r="FQE54"/>
      <c r="FQF54"/>
      <c r="FQG54"/>
      <c r="FQH54"/>
      <c r="FQI54"/>
      <c r="FQJ54"/>
      <c r="FQK54"/>
      <c r="FQL54"/>
      <c r="FQM54"/>
      <c r="FQN54"/>
      <c r="FQO54"/>
      <c r="FQP54"/>
      <c r="FQQ54"/>
      <c r="FQR54"/>
      <c r="FQS54"/>
      <c r="FQT54"/>
      <c r="FQU54"/>
      <c r="FQV54"/>
      <c r="FQW54"/>
      <c r="FQX54"/>
      <c r="FQY54"/>
      <c r="FQZ54"/>
      <c r="FRA54"/>
      <c r="FRB54"/>
      <c r="FRC54"/>
      <c r="FRD54"/>
      <c r="FRE54"/>
      <c r="FRF54"/>
      <c r="FRG54"/>
      <c r="FRH54"/>
      <c r="FRI54"/>
      <c r="FRJ54"/>
      <c r="FRK54"/>
      <c r="FRL54"/>
      <c r="FRM54"/>
      <c r="FRN54"/>
      <c r="FRO54"/>
      <c r="FRP54"/>
      <c r="FRQ54"/>
      <c r="FRR54"/>
      <c r="FRS54"/>
      <c r="FRT54"/>
      <c r="FRU54"/>
      <c r="FRV54"/>
      <c r="FRW54"/>
      <c r="FRX54"/>
      <c r="FRY54"/>
      <c r="FRZ54"/>
      <c r="FSA54"/>
      <c r="FSB54"/>
      <c r="FSC54"/>
      <c r="FSD54"/>
      <c r="FSE54"/>
      <c r="FSF54"/>
      <c r="FSG54"/>
      <c r="FSH54"/>
      <c r="FSI54"/>
      <c r="FSJ54"/>
      <c r="FSK54"/>
      <c r="FSL54"/>
      <c r="FSM54"/>
      <c r="FSN54"/>
      <c r="FSO54"/>
      <c r="FSP54"/>
      <c r="FSQ54"/>
      <c r="FSR54"/>
      <c r="FSS54"/>
      <c r="FST54"/>
      <c r="FSU54"/>
      <c r="FSV54"/>
      <c r="FSW54"/>
      <c r="FSX54"/>
      <c r="FSY54"/>
      <c r="FSZ54"/>
      <c r="FTA54"/>
      <c r="FTB54"/>
      <c r="FTC54"/>
      <c r="FTD54"/>
      <c r="FTE54"/>
      <c r="FTF54"/>
      <c r="FTG54"/>
      <c r="FTH54"/>
      <c r="FTI54"/>
      <c r="FTJ54"/>
      <c r="FTK54"/>
      <c r="FTL54"/>
      <c r="FTM54"/>
      <c r="FTN54"/>
      <c r="FTO54"/>
      <c r="FTP54"/>
      <c r="FTQ54"/>
      <c r="FTR54"/>
      <c r="FTS54"/>
      <c r="FTT54"/>
      <c r="FTU54"/>
      <c r="FTV54"/>
      <c r="FTW54"/>
      <c r="FTX54"/>
      <c r="FTY54"/>
      <c r="FTZ54"/>
      <c r="FUA54"/>
      <c r="FUB54"/>
      <c r="FUC54"/>
      <c r="FUD54"/>
      <c r="FUE54"/>
      <c r="FUF54"/>
      <c r="FUG54"/>
      <c r="FUH54"/>
      <c r="FUI54"/>
      <c r="FUJ54"/>
      <c r="FUK54"/>
      <c r="FUL54"/>
      <c r="FUM54"/>
      <c r="FUN54"/>
      <c r="FUO54"/>
      <c r="FUP54"/>
      <c r="FUQ54"/>
      <c r="FUR54"/>
      <c r="FUS54"/>
      <c r="FUT54"/>
      <c r="FUU54"/>
      <c r="FUV54"/>
      <c r="FUW54"/>
      <c r="FUX54"/>
      <c r="FUY54"/>
      <c r="FUZ54"/>
      <c r="FVA54"/>
      <c r="FVB54"/>
      <c r="FVC54"/>
      <c r="FVD54"/>
      <c r="FVE54"/>
      <c r="FVF54"/>
      <c r="FVG54"/>
      <c r="FVH54"/>
      <c r="FVI54"/>
      <c r="FVJ54"/>
      <c r="FVK54"/>
      <c r="FVL54"/>
      <c r="FVM54"/>
      <c r="FVN54"/>
      <c r="FVO54"/>
      <c r="FVP54"/>
      <c r="FVQ54"/>
      <c r="FVR54"/>
      <c r="FVS54"/>
      <c r="FVT54"/>
      <c r="FVU54"/>
      <c r="FVV54"/>
      <c r="FVW54"/>
      <c r="FVX54"/>
      <c r="FVY54"/>
      <c r="FVZ54"/>
      <c r="FWA54"/>
      <c r="FWB54"/>
      <c r="FWC54"/>
      <c r="FWD54"/>
      <c r="FWE54"/>
      <c r="FWF54"/>
      <c r="FWG54"/>
      <c r="FWH54"/>
      <c r="FWI54"/>
      <c r="FWJ54"/>
      <c r="FWK54"/>
      <c r="FWL54"/>
      <c r="FWM54"/>
      <c r="FWN54"/>
      <c r="FWO54"/>
      <c r="FWP54"/>
      <c r="FWQ54"/>
      <c r="FWR54"/>
      <c r="FWS54"/>
      <c r="FWT54"/>
      <c r="FWU54"/>
      <c r="FWV54"/>
      <c r="FWW54"/>
      <c r="FWX54"/>
      <c r="FWY54"/>
      <c r="FWZ54"/>
      <c r="FXA54"/>
      <c r="FXB54"/>
      <c r="FXC54"/>
      <c r="FXD54"/>
      <c r="FXE54"/>
      <c r="FXF54"/>
      <c r="FXG54"/>
      <c r="FXH54"/>
      <c r="FXI54"/>
      <c r="FXJ54"/>
      <c r="FXK54"/>
      <c r="FXL54"/>
      <c r="FXM54"/>
      <c r="FXN54"/>
      <c r="FXO54"/>
      <c r="FXP54"/>
      <c r="FXQ54"/>
      <c r="FXR54"/>
      <c r="FXS54"/>
      <c r="FXT54"/>
      <c r="FXU54"/>
      <c r="FXV54"/>
      <c r="FXW54"/>
      <c r="FXX54"/>
      <c r="FXY54"/>
      <c r="FXZ54"/>
      <c r="FYA54"/>
      <c r="FYB54"/>
      <c r="FYC54"/>
      <c r="FYD54"/>
      <c r="FYE54"/>
      <c r="FYF54"/>
      <c r="FYG54"/>
      <c r="FYH54"/>
      <c r="FYI54"/>
      <c r="FYJ54"/>
      <c r="FYK54"/>
      <c r="FYL54"/>
      <c r="FYM54"/>
      <c r="FYN54"/>
      <c r="FYO54"/>
      <c r="FYP54"/>
      <c r="FYQ54"/>
      <c r="FYR54"/>
      <c r="FYS54"/>
      <c r="FYT54"/>
      <c r="FYU54"/>
      <c r="FYV54"/>
      <c r="FYW54"/>
      <c r="FYX54"/>
      <c r="FYY54"/>
      <c r="FYZ54"/>
      <c r="FZA54"/>
      <c r="FZB54"/>
      <c r="FZC54"/>
      <c r="FZD54"/>
      <c r="FZE54"/>
      <c r="FZF54"/>
      <c r="FZG54"/>
      <c r="FZH54"/>
      <c r="FZI54"/>
      <c r="FZJ54"/>
      <c r="FZK54"/>
      <c r="FZL54"/>
      <c r="FZM54"/>
      <c r="FZN54"/>
      <c r="FZO54"/>
      <c r="FZP54"/>
      <c r="FZQ54"/>
      <c r="FZR54"/>
      <c r="FZS54"/>
      <c r="FZT54"/>
      <c r="FZU54"/>
      <c r="FZV54"/>
      <c r="FZW54"/>
      <c r="FZX54"/>
      <c r="FZY54"/>
      <c r="FZZ54"/>
      <c r="GAA54"/>
      <c r="GAB54"/>
      <c r="GAC54"/>
      <c r="GAD54"/>
      <c r="GAE54"/>
      <c r="GAF54"/>
      <c r="GAG54"/>
      <c r="GAH54"/>
      <c r="GAI54"/>
      <c r="GAJ54"/>
      <c r="GAK54"/>
      <c r="GAL54"/>
      <c r="GAM54"/>
      <c r="GAN54"/>
      <c r="GAO54"/>
      <c r="GAP54"/>
      <c r="GAQ54"/>
      <c r="GAR54"/>
      <c r="GAS54"/>
      <c r="GAT54"/>
      <c r="GAU54"/>
      <c r="GAV54"/>
      <c r="GAW54"/>
      <c r="GAX54"/>
      <c r="GAY54"/>
      <c r="GAZ54"/>
      <c r="GBA54"/>
      <c r="GBB54"/>
      <c r="GBC54"/>
      <c r="GBD54"/>
      <c r="GBE54"/>
      <c r="GBF54"/>
      <c r="GBG54"/>
      <c r="GBH54"/>
      <c r="GBI54"/>
      <c r="GBJ54"/>
      <c r="GBK54"/>
      <c r="GBL54"/>
      <c r="GBM54"/>
      <c r="GBN54"/>
      <c r="GBO54"/>
      <c r="GBP54"/>
      <c r="GBQ54"/>
      <c r="GBR54"/>
      <c r="GBS54"/>
      <c r="GBT54"/>
      <c r="GBU54"/>
      <c r="GBV54"/>
      <c r="GBW54"/>
      <c r="GBX54"/>
      <c r="GBY54"/>
      <c r="GBZ54"/>
      <c r="GCA54"/>
      <c r="GCB54"/>
      <c r="GCC54"/>
      <c r="GCD54"/>
      <c r="GCE54"/>
      <c r="GCF54"/>
      <c r="GCG54"/>
      <c r="GCH54"/>
      <c r="GCI54"/>
      <c r="GCJ54"/>
      <c r="GCK54"/>
      <c r="GCL54"/>
      <c r="GCM54"/>
      <c r="GCN54"/>
      <c r="GCO54"/>
      <c r="GCP54"/>
      <c r="GCQ54"/>
      <c r="GCR54"/>
      <c r="GCS54"/>
      <c r="GCT54"/>
      <c r="GCU54"/>
      <c r="GCV54"/>
      <c r="GCW54"/>
      <c r="GCX54"/>
      <c r="GCY54"/>
      <c r="GCZ54"/>
      <c r="GDA54"/>
      <c r="GDB54"/>
      <c r="GDC54"/>
      <c r="GDD54"/>
      <c r="GDE54"/>
      <c r="GDF54"/>
      <c r="GDG54"/>
      <c r="GDH54"/>
      <c r="GDI54"/>
      <c r="GDJ54"/>
      <c r="GDK54"/>
      <c r="GDL54"/>
      <c r="GDM54"/>
      <c r="GDN54"/>
      <c r="GDO54"/>
      <c r="GDP54"/>
      <c r="GDQ54"/>
      <c r="GDR54"/>
      <c r="GDS54"/>
      <c r="GDT54"/>
      <c r="GDU54"/>
      <c r="GDV54"/>
      <c r="GDW54"/>
      <c r="GDX54"/>
      <c r="GDY54"/>
      <c r="GDZ54"/>
      <c r="GEA54"/>
      <c r="GEB54"/>
      <c r="GEC54"/>
      <c r="GED54"/>
      <c r="GEE54"/>
      <c r="GEF54"/>
      <c r="GEG54"/>
      <c r="GEH54"/>
      <c r="GEI54"/>
      <c r="GEJ54"/>
      <c r="GEK54"/>
      <c r="GEL54"/>
      <c r="GEM54"/>
      <c r="GEN54"/>
      <c r="GEO54"/>
      <c r="GEP54"/>
      <c r="GEQ54"/>
      <c r="GER54"/>
      <c r="GES54"/>
      <c r="GET54"/>
      <c r="GEU54"/>
      <c r="GEV54"/>
      <c r="GEW54"/>
      <c r="GEX54"/>
      <c r="GEY54"/>
      <c r="GEZ54"/>
      <c r="GFA54"/>
      <c r="GFB54"/>
      <c r="GFC54"/>
      <c r="GFD54"/>
      <c r="GFE54"/>
      <c r="GFF54"/>
      <c r="GFG54"/>
      <c r="GFH54"/>
      <c r="GFI54"/>
      <c r="GFJ54"/>
      <c r="GFK54"/>
      <c r="GFL54"/>
      <c r="GFM54"/>
      <c r="GFN54"/>
      <c r="GFO54"/>
      <c r="GFP54"/>
      <c r="GFQ54"/>
      <c r="GFR54"/>
      <c r="GFS54"/>
      <c r="GFT54"/>
      <c r="GFU54"/>
      <c r="GFV54"/>
      <c r="GFW54"/>
      <c r="GFX54"/>
      <c r="GFY54"/>
      <c r="GFZ54"/>
      <c r="GGA54"/>
      <c r="GGB54"/>
      <c r="GGC54"/>
      <c r="GGD54"/>
      <c r="GGE54"/>
      <c r="GGF54"/>
      <c r="GGG54"/>
      <c r="GGH54"/>
      <c r="GGI54"/>
      <c r="GGJ54"/>
      <c r="GGK54"/>
      <c r="GGL54"/>
      <c r="GGM54"/>
      <c r="GGN54"/>
      <c r="GGO54"/>
      <c r="GGP54"/>
      <c r="GGQ54"/>
      <c r="GGR54"/>
      <c r="GGS54"/>
      <c r="GGT54"/>
      <c r="GGU54"/>
      <c r="GGV54"/>
      <c r="GGW54"/>
      <c r="GGX54"/>
      <c r="GGY54"/>
      <c r="GGZ54"/>
      <c r="GHA54"/>
      <c r="GHB54"/>
      <c r="GHC54"/>
      <c r="GHD54"/>
      <c r="GHE54"/>
      <c r="GHF54"/>
      <c r="GHG54"/>
      <c r="GHH54"/>
      <c r="GHI54"/>
      <c r="GHJ54"/>
      <c r="GHK54"/>
      <c r="GHL54"/>
      <c r="GHM54"/>
      <c r="GHN54"/>
      <c r="GHO54"/>
      <c r="GHP54"/>
      <c r="GHQ54"/>
      <c r="GHR54"/>
      <c r="GHS54"/>
      <c r="GHT54"/>
      <c r="GHU54"/>
      <c r="GHV54"/>
      <c r="GHW54"/>
      <c r="GHX54"/>
      <c r="GHY54"/>
      <c r="GHZ54"/>
      <c r="GIA54"/>
      <c r="GIB54"/>
      <c r="GIC54"/>
      <c r="GID54"/>
      <c r="GIE54"/>
      <c r="GIF54"/>
      <c r="GIG54"/>
      <c r="GIH54"/>
      <c r="GII54"/>
      <c r="GIJ54"/>
      <c r="GIK54"/>
      <c r="GIL54"/>
      <c r="GIM54"/>
      <c r="GIN54"/>
      <c r="GIO54"/>
      <c r="GIP54"/>
      <c r="GIQ54"/>
      <c r="GIR54"/>
      <c r="GIS54"/>
      <c r="GIT54"/>
      <c r="GIU54"/>
      <c r="GIV54"/>
      <c r="GIW54"/>
      <c r="GIX54"/>
      <c r="GIY54"/>
      <c r="GIZ54"/>
      <c r="GJA54"/>
      <c r="GJB54"/>
      <c r="GJC54"/>
      <c r="GJD54"/>
      <c r="GJE54"/>
      <c r="GJF54"/>
      <c r="GJG54"/>
      <c r="GJH54"/>
      <c r="GJI54"/>
      <c r="GJJ54"/>
      <c r="GJK54"/>
      <c r="GJL54"/>
      <c r="GJM54"/>
      <c r="GJN54"/>
      <c r="GJO54"/>
      <c r="GJP54"/>
      <c r="GJQ54"/>
      <c r="GJR54"/>
      <c r="GJS54"/>
      <c r="GJT54"/>
      <c r="GJU54"/>
      <c r="GJV54"/>
      <c r="GJW54"/>
      <c r="GJX54"/>
      <c r="GJY54"/>
      <c r="GJZ54"/>
      <c r="GKA54"/>
      <c r="GKB54"/>
      <c r="GKC54"/>
      <c r="GKD54"/>
      <c r="GKE54"/>
      <c r="GKF54"/>
      <c r="GKG54"/>
      <c r="GKH54"/>
      <c r="GKI54"/>
      <c r="GKJ54"/>
      <c r="GKK54"/>
      <c r="GKL54"/>
      <c r="GKM54"/>
      <c r="GKN54"/>
      <c r="GKO54"/>
      <c r="GKP54"/>
      <c r="GKQ54"/>
      <c r="GKR54"/>
      <c r="GKS54"/>
      <c r="GKT54"/>
      <c r="GKU54"/>
      <c r="GKV54"/>
      <c r="GKW54"/>
      <c r="GKX54"/>
      <c r="GKY54"/>
      <c r="GKZ54"/>
      <c r="GLA54"/>
      <c r="GLB54"/>
      <c r="GLC54"/>
      <c r="GLD54"/>
      <c r="GLE54"/>
      <c r="GLF54"/>
      <c r="GLG54"/>
      <c r="GLH54"/>
      <c r="GLI54"/>
      <c r="GLJ54"/>
      <c r="GLK54"/>
      <c r="GLL54"/>
      <c r="GLM54"/>
      <c r="GLN54"/>
      <c r="GLO54"/>
      <c r="GLP54"/>
      <c r="GLQ54"/>
      <c r="GLR54"/>
      <c r="GLS54"/>
      <c r="GLT54"/>
      <c r="GLU54"/>
      <c r="GLV54"/>
      <c r="GLW54"/>
      <c r="GLX54"/>
      <c r="GLY54"/>
      <c r="GLZ54"/>
      <c r="GMA54"/>
      <c r="GMB54"/>
      <c r="GMC54"/>
      <c r="GMD54"/>
      <c r="GME54"/>
      <c r="GMF54"/>
      <c r="GMG54"/>
      <c r="GMH54"/>
      <c r="GMI54"/>
      <c r="GMJ54"/>
      <c r="GMK54"/>
      <c r="GML54"/>
      <c r="GMM54"/>
      <c r="GMN54"/>
      <c r="GMO54"/>
      <c r="GMP54"/>
      <c r="GMQ54"/>
      <c r="GMR54"/>
      <c r="GMS54"/>
      <c r="GMT54"/>
      <c r="GMU54"/>
      <c r="GMV54"/>
      <c r="GMW54"/>
      <c r="GMX54"/>
      <c r="GMY54"/>
      <c r="GMZ54"/>
      <c r="GNA54"/>
      <c r="GNB54"/>
      <c r="GNC54"/>
      <c r="GND54"/>
      <c r="GNE54"/>
      <c r="GNF54"/>
      <c r="GNG54"/>
      <c r="GNH54"/>
      <c r="GNI54"/>
      <c r="GNJ54"/>
      <c r="GNK54"/>
      <c r="GNL54"/>
      <c r="GNM54"/>
      <c r="GNN54"/>
      <c r="GNO54"/>
      <c r="GNP54"/>
      <c r="GNQ54"/>
      <c r="GNR54"/>
      <c r="GNS54"/>
      <c r="GNT54"/>
      <c r="GNU54"/>
      <c r="GNV54"/>
      <c r="GNW54"/>
      <c r="GNX54"/>
      <c r="GNY54"/>
      <c r="GNZ54"/>
      <c r="GOA54"/>
      <c r="GOB54"/>
      <c r="GOC54"/>
      <c r="GOD54"/>
      <c r="GOE54"/>
      <c r="GOF54"/>
      <c r="GOG54"/>
      <c r="GOH54"/>
      <c r="GOI54"/>
      <c r="GOJ54"/>
      <c r="GOK54"/>
      <c r="GOL54"/>
      <c r="GOM54"/>
      <c r="GON54"/>
      <c r="GOO54"/>
      <c r="GOP54"/>
      <c r="GOQ54"/>
      <c r="GOR54"/>
      <c r="GOS54"/>
      <c r="GOT54"/>
      <c r="GOU54"/>
      <c r="GOV54"/>
      <c r="GOW54"/>
      <c r="GOX54"/>
      <c r="GOY54"/>
      <c r="GOZ54"/>
      <c r="GPA54"/>
      <c r="GPB54"/>
      <c r="GPC54"/>
      <c r="GPD54"/>
      <c r="GPE54"/>
      <c r="GPF54"/>
      <c r="GPG54"/>
      <c r="GPH54"/>
      <c r="GPI54"/>
      <c r="GPJ54"/>
      <c r="GPK54"/>
      <c r="GPL54"/>
      <c r="GPM54"/>
      <c r="GPN54"/>
      <c r="GPO54"/>
      <c r="GPP54"/>
      <c r="GPQ54"/>
      <c r="GPR54"/>
      <c r="GPS54"/>
      <c r="GPT54"/>
      <c r="GPU54"/>
      <c r="GPV54"/>
      <c r="GPW54"/>
      <c r="GPX54"/>
      <c r="GPY54"/>
      <c r="GPZ54"/>
      <c r="GQA54"/>
      <c r="GQB54"/>
      <c r="GQC54"/>
      <c r="GQD54"/>
      <c r="GQE54"/>
      <c r="GQF54"/>
      <c r="GQG54"/>
      <c r="GQH54"/>
      <c r="GQI54"/>
      <c r="GQJ54"/>
      <c r="GQK54"/>
      <c r="GQL54"/>
      <c r="GQM54"/>
      <c r="GQN54"/>
      <c r="GQO54"/>
      <c r="GQP54"/>
      <c r="GQQ54"/>
      <c r="GQR54"/>
      <c r="GQS54"/>
      <c r="GQT54"/>
      <c r="GQU54"/>
      <c r="GQV54"/>
      <c r="GQW54"/>
      <c r="GQX54"/>
      <c r="GQY54"/>
      <c r="GQZ54"/>
      <c r="GRA54"/>
      <c r="GRB54"/>
      <c r="GRC54"/>
      <c r="GRD54"/>
      <c r="GRE54"/>
      <c r="GRF54"/>
      <c r="GRG54"/>
      <c r="GRH54"/>
      <c r="GRI54"/>
      <c r="GRJ54"/>
      <c r="GRK54"/>
      <c r="GRL54"/>
      <c r="GRM54"/>
      <c r="GRN54"/>
      <c r="GRO54"/>
      <c r="GRP54"/>
      <c r="GRQ54"/>
      <c r="GRR54"/>
      <c r="GRS54"/>
      <c r="GRT54"/>
      <c r="GRU54"/>
      <c r="GRV54"/>
      <c r="GRW54"/>
      <c r="GRX54"/>
      <c r="GRY54"/>
      <c r="GRZ54"/>
      <c r="GSA54"/>
      <c r="GSB54"/>
      <c r="GSC54"/>
      <c r="GSD54"/>
      <c r="GSE54"/>
      <c r="GSF54"/>
      <c r="GSG54"/>
      <c r="GSH54"/>
      <c r="GSI54"/>
      <c r="GSJ54"/>
      <c r="GSK54"/>
      <c r="GSL54"/>
      <c r="GSM54"/>
      <c r="GSN54"/>
      <c r="GSO54"/>
      <c r="GSP54"/>
      <c r="GSQ54"/>
      <c r="GSR54"/>
      <c r="GSS54"/>
      <c r="GST54"/>
      <c r="GSU54"/>
      <c r="GSV54"/>
      <c r="GSW54"/>
      <c r="GSX54"/>
      <c r="GSY54"/>
      <c r="GSZ54"/>
      <c r="GTA54"/>
      <c r="GTB54"/>
      <c r="GTC54"/>
      <c r="GTD54"/>
      <c r="GTE54"/>
      <c r="GTF54"/>
      <c r="GTG54"/>
      <c r="GTH54"/>
      <c r="GTI54"/>
      <c r="GTJ54"/>
      <c r="GTK54"/>
      <c r="GTL54"/>
      <c r="GTM54"/>
      <c r="GTN54"/>
      <c r="GTO54"/>
      <c r="GTP54"/>
      <c r="GTQ54"/>
      <c r="GTR54"/>
      <c r="GTS54"/>
      <c r="GTT54"/>
      <c r="GTU54"/>
      <c r="GTV54"/>
      <c r="GTW54"/>
      <c r="GTX54"/>
      <c r="GTY54"/>
      <c r="GTZ54"/>
      <c r="GUA54"/>
      <c r="GUB54"/>
      <c r="GUC54"/>
      <c r="GUD54"/>
      <c r="GUE54"/>
      <c r="GUF54"/>
      <c r="GUG54"/>
      <c r="GUH54"/>
      <c r="GUI54"/>
      <c r="GUJ54"/>
      <c r="GUK54"/>
      <c r="GUL54"/>
      <c r="GUM54"/>
      <c r="GUN54"/>
      <c r="GUO54"/>
      <c r="GUP54"/>
      <c r="GUQ54"/>
      <c r="GUR54"/>
      <c r="GUS54"/>
      <c r="GUT54"/>
      <c r="GUU54"/>
      <c r="GUV54"/>
      <c r="GUW54"/>
      <c r="GUX54"/>
      <c r="GUY54"/>
      <c r="GUZ54"/>
      <c r="GVA54"/>
      <c r="GVB54"/>
      <c r="GVC54"/>
      <c r="GVD54"/>
      <c r="GVE54"/>
      <c r="GVF54"/>
      <c r="GVG54"/>
      <c r="GVH54"/>
      <c r="GVI54"/>
      <c r="GVJ54"/>
      <c r="GVK54"/>
      <c r="GVL54"/>
      <c r="GVM54"/>
      <c r="GVN54"/>
      <c r="GVO54"/>
      <c r="GVP54"/>
      <c r="GVQ54"/>
      <c r="GVR54"/>
      <c r="GVS54"/>
      <c r="GVT54"/>
      <c r="GVU54"/>
      <c r="GVV54"/>
      <c r="GVW54"/>
      <c r="GVX54"/>
      <c r="GVY54"/>
      <c r="GVZ54"/>
      <c r="GWA54"/>
      <c r="GWB54"/>
      <c r="GWC54"/>
      <c r="GWD54"/>
      <c r="GWE54"/>
      <c r="GWF54"/>
      <c r="GWG54"/>
      <c r="GWH54"/>
      <c r="GWI54"/>
      <c r="GWJ54"/>
      <c r="GWK54"/>
      <c r="GWL54"/>
      <c r="GWM54"/>
      <c r="GWN54"/>
      <c r="GWO54"/>
      <c r="GWP54"/>
      <c r="GWQ54"/>
      <c r="GWR54"/>
      <c r="GWS54"/>
      <c r="GWT54"/>
      <c r="GWU54"/>
      <c r="GWV54"/>
      <c r="GWW54"/>
      <c r="GWX54"/>
      <c r="GWY54"/>
      <c r="GWZ54"/>
      <c r="GXA54"/>
      <c r="GXB54"/>
      <c r="GXC54"/>
      <c r="GXD54"/>
      <c r="GXE54"/>
      <c r="GXF54"/>
      <c r="GXG54"/>
      <c r="GXH54"/>
      <c r="GXI54"/>
      <c r="GXJ54"/>
      <c r="GXK54"/>
      <c r="GXL54"/>
      <c r="GXM54"/>
      <c r="GXN54"/>
      <c r="GXO54"/>
      <c r="GXP54"/>
      <c r="GXQ54"/>
      <c r="GXR54"/>
      <c r="GXS54"/>
      <c r="GXT54"/>
      <c r="GXU54"/>
      <c r="GXV54"/>
      <c r="GXW54"/>
      <c r="GXX54"/>
      <c r="GXY54"/>
      <c r="GXZ54"/>
      <c r="GYA54"/>
      <c r="GYB54"/>
      <c r="GYC54"/>
      <c r="GYD54"/>
      <c r="GYE54"/>
      <c r="GYF54"/>
      <c r="GYG54"/>
      <c r="GYH54"/>
      <c r="GYI54"/>
      <c r="GYJ54"/>
      <c r="GYK54"/>
      <c r="GYL54"/>
      <c r="GYM54"/>
      <c r="GYN54"/>
      <c r="GYO54"/>
      <c r="GYP54"/>
      <c r="GYQ54"/>
      <c r="GYR54"/>
      <c r="GYS54"/>
      <c r="GYT54"/>
      <c r="GYU54"/>
      <c r="GYV54"/>
      <c r="GYW54"/>
      <c r="GYX54"/>
      <c r="GYY54"/>
      <c r="GYZ54"/>
      <c r="GZA54"/>
      <c r="GZB54"/>
      <c r="GZC54"/>
      <c r="GZD54"/>
      <c r="GZE54"/>
      <c r="GZF54"/>
      <c r="GZG54"/>
      <c r="GZH54"/>
      <c r="GZI54"/>
      <c r="GZJ54"/>
      <c r="GZK54"/>
      <c r="GZL54"/>
      <c r="GZM54"/>
      <c r="GZN54"/>
      <c r="GZO54"/>
      <c r="GZP54"/>
      <c r="GZQ54"/>
      <c r="GZR54"/>
      <c r="GZS54"/>
      <c r="GZT54"/>
      <c r="GZU54"/>
      <c r="GZV54"/>
      <c r="GZW54"/>
      <c r="GZX54"/>
      <c r="GZY54"/>
      <c r="GZZ54"/>
      <c r="HAA54"/>
      <c r="HAB54"/>
      <c r="HAC54"/>
      <c r="HAD54"/>
      <c r="HAE54"/>
      <c r="HAF54"/>
      <c r="HAG54"/>
      <c r="HAH54"/>
      <c r="HAI54"/>
      <c r="HAJ54"/>
      <c r="HAK54"/>
      <c r="HAL54"/>
      <c r="HAM54"/>
      <c r="HAN54"/>
      <c r="HAO54"/>
      <c r="HAP54"/>
      <c r="HAQ54"/>
      <c r="HAR54"/>
      <c r="HAS54"/>
      <c r="HAT54"/>
      <c r="HAU54"/>
      <c r="HAV54"/>
      <c r="HAW54"/>
      <c r="HAX54"/>
      <c r="HAY54"/>
      <c r="HAZ54"/>
      <c r="HBA54"/>
      <c r="HBB54"/>
      <c r="HBC54"/>
      <c r="HBD54"/>
      <c r="HBE54"/>
      <c r="HBF54"/>
      <c r="HBG54"/>
      <c r="HBH54"/>
      <c r="HBI54"/>
      <c r="HBJ54"/>
      <c r="HBK54"/>
      <c r="HBL54"/>
      <c r="HBM54"/>
      <c r="HBN54"/>
      <c r="HBO54"/>
      <c r="HBP54"/>
      <c r="HBQ54"/>
      <c r="HBR54"/>
      <c r="HBS54"/>
      <c r="HBT54"/>
      <c r="HBU54"/>
      <c r="HBV54"/>
      <c r="HBW54"/>
      <c r="HBX54"/>
      <c r="HBY54"/>
      <c r="HBZ54"/>
      <c r="HCA54"/>
      <c r="HCB54"/>
      <c r="HCC54"/>
      <c r="HCD54"/>
      <c r="HCE54"/>
      <c r="HCF54"/>
      <c r="HCG54"/>
      <c r="HCH54"/>
      <c r="HCI54"/>
      <c r="HCJ54"/>
      <c r="HCK54"/>
      <c r="HCL54"/>
      <c r="HCM54"/>
      <c r="HCN54"/>
      <c r="HCO54"/>
      <c r="HCP54"/>
      <c r="HCQ54"/>
      <c r="HCR54"/>
      <c r="HCS54"/>
      <c r="HCT54"/>
      <c r="HCU54"/>
      <c r="HCV54"/>
      <c r="HCW54"/>
      <c r="HCX54"/>
      <c r="HCY54"/>
      <c r="HCZ54"/>
      <c r="HDA54"/>
      <c r="HDB54"/>
      <c r="HDC54"/>
      <c r="HDD54"/>
      <c r="HDE54"/>
      <c r="HDF54"/>
      <c r="HDG54"/>
      <c r="HDH54"/>
      <c r="HDI54"/>
      <c r="HDJ54"/>
      <c r="HDK54"/>
      <c r="HDL54"/>
      <c r="HDM54"/>
      <c r="HDN54"/>
      <c r="HDO54"/>
      <c r="HDP54"/>
      <c r="HDQ54"/>
      <c r="HDR54"/>
      <c r="HDS54"/>
      <c r="HDT54"/>
      <c r="HDU54"/>
      <c r="HDV54"/>
      <c r="HDW54"/>
      <c r="HDX54"/>
      <c r="HDY54"/>
      <c r="HDZ54"/>
      <c r="HEA54"/>
      <c r="HEB54"/>
      <c r="HEC54"/>
      <c r="HED54"/>
      <c r="HEE54"/>
      <c r="HEF54"/>
      <c r="HEG54"/>
      <c r="HEH54"/>
      <c r="HEI54"/>
      <c r="HEJ54"/>
      <c r="HEK54"/>
      <c r="HEL54"/>
      <c r="HEM54"/>
      <c r="HEN54"/>
      <c r="HEO54"/>
      <c r="HEP54"/>
      <c r="HEQ54"/>
      <c r="HER54"/>
      <c r="HES54"/>
      <c r="HET54"/>
      <c r="HEU54"/>
      <c r="HEV54"/>
      <c r="HEW54"/>
      <c r="HEX54"/>
      <c r="HEY54"/>
      <c r="HEZ54"/>
      <c r="HFA54"/>
      <c r="HFB54"/>
      <c r="HFC54"/>
      <c r="HFD54"/>
      <c r="HFE54"/>
      <c r="HFF54"/>
      <c r="HFG54"/>
      <c r="HFH54"/>
      <c r="HFI54"/>
      <c r="HFJ54"/>
      <c r="HFK54"/>
      <c r="HFL54"/>
      <c r="HFM54"/>
      <c r="HFN54"/>
      <c r="HFO54"/>
      <c r="HFP54"/>
      <c r="HFQ54"/>
      <c r="HFR54"/>
      <c r="HFS54"/>
      <c r="HFT54"/>
      <c r="HFU54"/>
      <c r="HFV54"/>
      <c r="HFW54"/>
      <c r="HFX54"/>
      <c r="HFY54"/>
      <c r="HFZ54"/>
      <c r="HGA54"/>
      <c r="HGB54"/>
      <c r="HGC54"/>
      <c r="HGD54"/>
      <c r="HGE54"/>
      <c r="HGF54"/>
      <c r="HGG54"/>
      <c r="HGH54"/>
      <c r="HGI54"/>
      <c r="HGJ54"/>
      <c r="HGK54"/>
      <c r="HGL54"/>
      <c r="HGM54"/>
      <c r="HGN54"/>
      <c r="HGO54"/>
      <c r="HGP54"/>
      <c r="HGQ54"/>
      <c r="HGR54"/>
      <c r="HGS54"/>
      <c r="HGT54"/>
      <c r="HGU54"/>
      <c r="HGV54"/>
      <c r="HGW54"/>
      <c r="HGX54"/>
      <c r="HGY54"/>
      <c r="HGZ54"/>
      <c r="HHA54"/>
      <c r="HHB54"/>
      <c r="HHC54"/>
      <c r="HHD54"/>
      <c r="HHE54"/>
      <c r="HHF54"/>
      <c r="HHG54"/>
      <c r="HHH54"/>
      <c r="HHI54"/>
      <c r="HHJ54"/>
      <c r="HHK54"/>
      <c r="HHL54"/>
      <c r="HHM54"/>
      <c r="HHN54"/>
      <c r="HHO54"/>
      <c r="HHP54"/>
      <c r="HHQ54"/>
      <c r="HHR54"/>
      <c r="HHS54"/>
      <c r="HHT54"/>
      <c r="HHU54"/>
      <c r="HHV54"/>
      <c r="HHW54"/>
      <c r="HHX54"/>
      <c r="HHY54"/>
      <c r="HHZ54"/>
      <c r="HIA54"/>
      <c r="HIB54"/>
      <c r="HIC54"/>
      <c r="HID54"/>
      <c r="HIE54"/>
      <c r="HIF54"/>
      <c r="HIG54"/>
      <c r="HIH54"/>
      <c r="HII54"/>
      <c r="HIJ54"/>
      <c r="HIK54"/>
      <c r="HIL54"/>
      <c r="HIM54"/>
      <c r="HIN54"/>
      <c r="HIO54"/>
      <c r="HIP54"/>
      <c r="HIQ54"/>
      <c r="HIR54"/>
      <c r="HIS54"/>
      <c r="HIT54"/>
      <c r="HIU54"/>
      <c r="HIV54"/>
      <c r="HIW54"/>
      <c r="HIX54"/>
      <c r="HIY54"/>
      <c r="HIZ54"/>
      <c r="HJA54"/>
      <c r="HJB54"/>
      <c r="HJC54"/>
      <c r="HJD54"/>
      <c r="HJE54"/>
      <c r="HJF54"/>
      <c r="HJG54"/>
      <c r="HJH54"/>
      <c r="HJI54"/>
      <c r="HJJ54"/>
      <c r="HJK54"/>
      <c r="HJL54"/>
      <c r="HJM54"/>
      <c r="HJN54"/>
      <c r="HJO54"/>
      <c r="HJP54"/>
      <c r="HJQ54"/>
      <c r="HJR54"/>
      <c r="HJS54"/>
      <c r="HJT54"/>
      <c r="HJU54"/>
      <c r="HJV54"/>
      <c r="HJW54"/>
      <c r="HJX54"/>
      <c r="HJY54"/>
      <c r="HJZ54"/>
      <c r="HKA54"/>
      <c r="HKB54"/>
      <c r="HKC54"/>
      <c r="HKD54"/>
      <c r="HKE54"/>
      <c r="HKF54"/>
      <c r="HKG54"/>
      <c r="HKH54"/>
      <c r="HKI54"/>
      <c r="HKJ54"/>
      <c r="HKK54"/>
      <c r="HKL54"/>
      <c r="HKM54"/>
      <c r="HKN54"/>
      <c r="HKO54"/>
      <c r="HKP54"/>
      <c r="HKQ54"/>
      <c r="HKR54"/>
      <c r="HKS54"/>
      <c r="HKT54"/>
      <c r="HKU54"/>
      <c r="HKV54"/>
      <c r="HKW54"/>
      <c r="HKX54"/>
      <c r="HKY54"/>
      <c r="HKZ54"/>
      <c r="HLA54"/>
      <c r="HLB54"/>
      <c r="HLC54"/>
      <c r="HLD54"/>
      <c r="HLE54"/>
      <c r="HLF54"/>
      <c r="HLG54"/>
      <c r="HLH54"/>
      <c r="HLI54"/>
      <c r="HLJ54"/>
      <c r="HLK54"/>
      <c r="HLL54"/>
      <c r="HLM54"/>
      <c r="HLN54"/>
      <c r="HLO54"/>
      <c r="HLP54"/>
      <c r="HLQ54"/>
      <c r="HLR54"/>
      <c r="HLS54"/>
      <c r="HLT54"/>
      <c r="HLU54"/>
      <c r="HLV54"/>
      <c r="HLW54"/>
      <c r="HLX54"/>
      <c r="HLY54"/>
      <c r="HLZ54"/>
      <c r="HMA54"/>
      <c r="HMB54"/>
      <c r="HMC54"/>
      <c r="HMD54"/>
      <c r="HME54"/>
      <c r="HMF54"/>
      <c r="HMG54"/>
      <c r="HMH54"/>
      <c r="HMI54"/>
      <c r="HMJ54"/>
      <c r="HMK54"/>
      <c r="HML54"/>
      <c r="HMM54"/>
      <c r="HMN54"/>
      <c r="HMO54"/>
      <c r="HMP54"/>
      <c r="HMQ54"/>
      <c r="HMR54"/>
      <c r="HMS54"/>
      <c r="HMT54"/>
      <c r="HMU54"/>
      <c r="HMV54"/>
      <c r="HMW54"/>
      <c r="HMX54"/>
      <c r="HMY54"/>
      <c r="HMZ54"/>
      <c r="HNA54"/>
      <c r="HNB54"/>
      <c r="HNC54"/>
      <c r="HND54"/>
      <c r="HNE54"/>
      <c r="HNF54"/>
      <c r="HNG54"/>
      <c r="HNH54"/>
      <c r="HNI54"/>
      <c r="HNJ54"/>
      <c r="HNK54"/>
      <c r="HNL54"/>
      <c r="HNM54"/>
      <c r="HNN54"/>
      <c r="HNO54"/>
      <c r="HNP54"/>
      <c r="HNQ54"/>
      <c r="HNR54"/>
      <c r="HNS54"/>
      <c r="HNT54"/>
      <c r="HNU54"/>
      <c r="HNV54"/>
      <c r="HNW54"/>
      <c r="HNX54"/>
      <c r="HNY54"/>
      <c r="HNZ54"/>
      <c r="HOA54"/>
      <c r="HOB54"/>
      <c r="HOC54"/>
      <c r="HOD54"/>
      <c r="HOE54"/>
      <c r="HOF54"/>
      <c r="HOG54"/>
      <c r="HOH54"/>
      <c r="HOI54"/>
      <c r="HOJ54"/>
      <c r="HOK54"/>
      <c r="HOL54"/>
      <c r="HOM54"/>
      <c r="HON54"/>
      <c r="HOO54"/>
      <c r="HOP54"/>
      <c r="HOQ54"/>
      <c r="HOR54"/>
      <c r="HOS54"/>
      <c r="HOT54"/>
      <c r="HOU54"/>
      <c r="HOV54"/>
      <c r="HOW54"/>
      <c r="HOX54"/>
      <c r="HOY54"/>
      <c r="HOZ54"/>
      <c r="HPA54"/>
      <c r="HPB54"/>
      <c r="HPC54"/>
      <c r="HPD54"/>
      <c r="HPE54"/>
      <c r="HPF54"/>
      <c r="HPG54"/>
      <c r="HPH54"/>
      <c r="HPI54"/>
      <c r="HPJ54"/>
      <c r="HPK54"/>
      <c r="HPL54"/>
      <c r="HPM54"/>
      <c r="HPN54"/>
      <c r="HPO54"/>
      <c r="HPP54"/>
      <c r="HPQ54"/>
      <c r="HPR54"/>
      <c r="HPS54"/>
      <c r="HPT54"/>
      <c r="HPU54"/>
      <c r="HPV54"/>
      <c r="HPW54"/>
      <c r="HPX54"/>
      <c r="HPY54"/>
      <c r="HPZ54"/>
      <c r="HQA54"/>
      <c r="HQB54"/>
      <c r="HQC54"/>
      <c r="HQD54"/>
      <c r="HQE54"/>
      <c r="HQF54"/>
      <c r="HQG54"/>
      <c r="HQH54"/>
      <c r="HQI54"/>
      <c r="HQJ54"/>
      <c r="HQK54"/>
      <c r="HQL54"/>
      <c r="HQM54"/>
      <c r="HQN54"/>
      <c r="HQO54"/>
      <c r="HQP54"/>
      <c r="HQQ54"/>
      <c r="HQR54"/>
      <c r="HQS54"/>
      <c r="HQT54"/>
      <c r="HQU54"/>
      <c r="HQV54"/>
      <c r="HQW54"/>
      <c r="HQX54"/>
      <c r="HQY54"/>
      <c r="HQZ54"/>
      <c r="HRA54"/>
      <c r="HRB54"/>
      <c r="HRC54"/>
      <c r="HRD54"/>
      <c r="HRE54"/>
      <c r="HRF54"/>
      <c r="HRG54"/>
      <c r="HRH54"/>
      <c r="HRI54"/>
      <c r="HRJ54"/>
      <c r="HRK54"/>
      <c r="HRL54"/>
      <c r="HRM54"/>
      <c r="HRN54"/>
      <c r="HRO54"/>
      <c r="HRP54"/>
      <c r="HRQ54"/>
      <c r="HRR54"/>
      <c r="HRS54"/>
      <c r="HRT54"/>
      <c r="HRU54"/>
      <c r="HRV54"/>
      <c r="HRW54"/>
      <c r="HRX54"/>
      <c r="HRY54"/>
      <c r="HRZ54"/>
      <c r="HSA54"/>
      <c r="HSB54"/>
      <c r="HSC54"/>
      <c r="HSD54"/>
      <c r="HSE54"/>
      <c r="HSF54"/>
      <c r="HSG54"/>
      <c r="HSH54"/>
      <c r="HSI54"/>
      <c r="HSJ54"/>
      <c r="HSK54"/>
      <c r="HSL54"/>
      <c r="HSM54"/>
      <c r="HSN54"/>
      <c r="HSO54"/>
      <c r="HSP54"/>
      <c r="HSQ54"/>
      <c r="HSR54"/>
      <c r="HSS54"/>
      <c r="HST54"/>
      <c r="HSU54"/>
      <c r="HSV54"/>
      <c r="HSW54"/>
      <c r="HSX54"/>
      <c r="HSY54"/>
      <c r="HSZ54"/>
      <c r="HTA54"/>
      <c r="HTB54"/>
      <c r="HTC54"/>
      <c r="HTD54"/>
      <c r="HTE54"/>
      <c r="HTF54"/>
      <c r="HTG54"/>
      <c r="HTH54"/>
      <c r="HTI54"/>
      <c r="HTJ54"/>
      <c r="HTK54"/>
      <c r="HTL54"/>
      <c r="HTM54"/>
      <c r="HTN54"/>
      <c r="HTO54"/>
      <c r="HTP54"/>
      <c r="HTQ54"/>
      <c r="HTR54"/>
      <c r="HTS54"/>
      <c r="HTT54"/>
      <c r="HTU54"/>
      <c r="HTV54"/>
      <c r="HTW54"/>
      <c r="HTX54"/>
      <c r="HTY54"/>
      <c r="HTZ54"/>
      <c r="HUA54"/>
      <c r="HUB54"/>
      <c r="HUC54"/>
      <c r="HUD54"/>
      <c r="HUE54"/>
      <c r="HUF54"/>
      <c r="HUG54"/>
      <c r="HUH54"/>
      <c r="HUI54"/>
      <c r="HUJ54"/>
      <c r="HUK54"/>
      <c r="HUL54"/>
      <c r="HUM54"/>
      <c r="HUN54"/>
      <c r="HUO54"/>
      <c r="HUP54"/>
      <c r="HUQ54"/>
      <c r="HUR54"/>
      <c r="HUS54"/>
      <c r="HUT54"/>
      <c r="HUU54"/>
      <c r="HUV54"/>
      <c r="HUW54"/>
      <c r="HUX54"/>
      <c r="HUY54"/>
      <c r="HUZ54"/>
      <c r="HVA54"/>
      <c r="HVB54"/>
      <c r="HVC54"/>
      <c r="HVD54"/>
      <c r="HVE54"/>
      <c r="HVF54"/>
      <c r="HVG54"/>
      <c r="HVH54"/>
      <c r="HVI54"/>
      <c r="HVJ54"/>
      <c r="HVK54"/>
      <c r="HVL54"/>
      <c r="HVM54"/>
      <c r="HVN54"/>
      <c r="HVO54"/>
      <c r="HVP54"/>
      <c r="HVQ54"/>
      <c r="HVR54"/>
      <c r="HVS54"/>
      <c r="HVT54"/>
      <c r="HVU54"/>
      <c r="HVV54"/>
      <c r="HVW54"/>
      <c r="HVX54"/>
      <c r="HVY54"/>
      <c r="HVZ54"/>
      <c r="HWA54"/>
      <c r="HWB54"/>
      <c r="HWC54"/>
      <c r="HWD54"/>
      <c r="HWE54"/>
      <c r="HWF54"/>
      <c r="HWG54"/>
      <c r="HWH54"/>
      <c r="HWI54"/>
      <c r="HWJ54"/>
      <c r="HWK54"/>
      <c r="HWL54"/>
      <c r="HWM54"/>
      <c r="HWN54"/>
      <c r="HWO54"/>
      <c r="HWP54"/>
      <c r="HWQ54"/>
      <c r="HWR54"/>
      <c r="HWS54"/>
      <c r="HWT54"/>
      <c r="HWU54"/>
      <c r="HWV54"/>
      <c r="HWW54"/>
      <c r="HWX54"/>
      <c r="HWY54"/>
      <c r="HWZ54"/>
      <c r="HXA54"/>
      <c r="HXB54"/>
      <c r="HXC54"/>
      <c r="HXD54"/>
      <c r="HXE54"/>
      <c r="HXF54"/>
      <c r="HXG54"/>
      <c r="HXH54"/>
      <c r="HXI54"/>
      <c r="HXJ54"/>
      <c r="HXK54"/>
      <c r="HXL54"/>
      <c r="HXM54"/>
      <c r="HXN54"/>
      <c r="HXO54"/>
      <c r="HXP54"/>
      <c r="HXQ54"/>
      <c r="HXR54"/>
      <c r="HXS54"/>
      <c r="HXT54"/>
      <c r="HXU54"/>
      <c r="HXV54"/>
      <c r="HXW54"/>
      <c r="HXX54"/>
      <c r="HXY54"/>
      <c r="HXZ54"/>
      <c r="HYA54"/>
      <c r="HYB54"/>
      <c r="HYC54"/>
      <c r="HYD54"/>
      <c r="HYE54"/>
      <c r="HYF54"/>
      <c r="HYG54"/>
      <c r="HYH54"/>
      <c r="HYI54"/>
      <c r="HYJ54"/>
      <c r="HYK54"/>
      <c r="HYL54"/>
      <c r="HYM54"/>
      <c r="HYN54"/>
      <c r="HYO54"/>
      <c r="HYP54"/>
      <c r="HYQ54"/>
      <c r="HYR54"/>
      <c r="HYS54"/>
      <c r="HYT54"/>
      <c r="HYU54"/>
      <c r="HYV54"/>
      <c r="HYW54"/>
      <c r="HYX54"/>
      <c r="HYY54"/>
      <c r="HYZ54"/>
      <c r="HZA54"/>
      <c r="HZB54"/>
      <c r="HZC54"/>
      <c r="HZD54"/>
      <c r="HZE54"/>
      <c r="HZF54"/>
      <c r="HZG54"/>
      <c r="HZH54"/>
      <c r="HZI54"/>
      <c r="HZJ54"/>
      <c r="HZK54"/>
      <c r="HZL54"/>
      <c r="HZM54"/>
      <c r="HZN54"/>
      <c r="HZO54"/>
      <c r="HZP54"/>
      <c r="HZQ54"/>
      <c r="HZR54"/>
      <c r="HZS54"/>
      <c r="HZT54"/>
      <c r="HZU54"/>
      <c r="HZV54"/>
      <c r="HZW54"/>
      <c r="HZX54"/>
      <c r="HZY54"/>
      <c r="HZZ54"/>
      <c r="IAA54"/>
      <c r="IAB54"/>
      <c r="IAC54"/>
      <c r="IAD54"/>
      <c r="IAE54"/>
      <c r="IAF54"/>
      <c r="IAG54"/>
      <c r="IAH54"/>
      <c r="IAI54"/>
      <c r="IAJ54"/>
      <c r="IAK54"/>
      <c r="IAL54"/>
      <c r="IAM54"/>
      <c r="IAN54"/>
      <c r="IAO54"/>
      <c r="IAP54"/>
      <c r="IAQ54"/>
      <c r="IAR54"/>
      <c r="IAS54"/>
      <c r="IAT54"/>
      <c r="IAU54"/>
      <c r="IAV54"/>
      <c r="IAW54"/>
      <c r="IAX54"/>
      <c r="IAY54"/>
      <c r="IAZ54"/>
      <c r="IBA54"/>
      <c r="IBB54"/>
      <c r="IBC54"/>
      <c r="IBD54"/>
      <c r="IBE54"/>
      <c r="IBF54"/>
      <c r="IBG54"/>
      <c r="IBH54"/>
      <c r="IBI54"/>
      <c r="IBJ54"/>
      <c r="IBK54"/>
      <c r="IBL54"/>
      <c r="IBM54"/>
      <c r="IBN54"/>
      <c r="IBO54"/>
      <c r="IBP54"/>
      <c r="IBQ54"/>
      <c r="IBR54"/>
      <c r="IBS54"/>
      <c r="IBT54"/>
      <c r="IBU54"/>
      <c r="IBV54"/>
      <c r="IBW54"/>
      <c r="IBX54"/>
      <c r="IBY54"/>
      <c r="IBZ54"/>
      <c r="ICA54"/>
      <c r="ICB54"/>
      <c r="ICC54"/>
      <c r="ICD54"/>
      <c r="ICE54"/>
      <c r="ICF54"/>
      <c r="ICG54"/>
      <c r="ICH54"/>
      <c r="ICI54"/>
      <c r="ICJ54"/>
      <c r="ICK54"/>
      <c r="ICL54"/>
      <c r="ICM54"/>
      <c r="ICN54"/>
      <c r="ICO54"/>
      <c r="ICP54"/>
      <c r="ICQ54"/>
      <c r="ICR54"/>
      <c r="ICS54"/>
      <c r="ICT54"/>
      <c r="ICU54"/>
      <c r="ICV54"/>
      <c r="ICW54"/>
      <c r="ICX54"/>
      <c r="ICY54"/>
      <c r="ICZ54"/>
      <c r="IDA54"/>
      <c r="IDB54"/>
      <c r="IDC54"/>
      <c r="IDD54"/>
      <c r="IDE54"/>
      <c r="IDF54"/>
      <c r="IDG54"/>
      <c r="IDH54"/>
      <c r="IDI54"/>
      <c r="IDJ54"/>
      <c r="IDK54"/>
      <c r="IDL54"/>
      <c r="IDM54"/>
      <c r="IDN54"/>
      <c r="IDO54"/>
      <c r="IDP54"/>
      <c r="IDQ54"/>
      <c r="IDR54"/>
      <c r="IDS54"/>
      <c r="IDT54"/>
      <c r="IDU54"/>
      <c r="IDV54"/>
      <c r="IDW54"/>
      <c r="IDX54"/>
      <c r="IDY54"/>
      <c r="IDZ54"/>
      <c r="IEA54"/>
      <c r="IEB54"/>
      <c r="IEC54"/>
      <c r="IED54"/>
      <c r="IEE54"/>
      <c r="IEF54"/>
      <c r="IEG54"/>
      <c r="IEH54"/>
      <c r="IEI54"/>
      <c r="IEJ54"/>
      <c r="IEK54"/>
      <c r="IEL54"/>
      <c r="IEM54"/>
      <c r="IEN54"/>
      <c r="IEO54"/>
      <c r="IEP54"/>
      <c r="IEQ54"/>
      <c r="IER54"/>
      <c r="IES54"/>
      <c r="IET54"/>
      <c r="IEU54"/>
      <c r="IEV54"/>
      <c r="IEW54"/>
      <c r="IEX54"/>
      <c r="IEY54"/>
      <c r="IEZ54"/>
      <c r="IFA54"/>
      <c r="IFB54"/>
      <c r="IFC54"/>
      <c r="IFD54"/>
      <c r="IFE54"/>
      <c r="IFF54"/>
      <c r="IFG54"/>
      <c r="IFH54"/>
      <c r="IFI54"/>
      <c r="IFJ54"/>
      <c r="IFK54"/>
      <c r="IFL54"/>
      <c r="IFM54"/>
      <c r="IFN54"/>
      <c r="IFO54"/>
      <c r="IFP54"/>
      <c r="IFQ54"/>
      <c r="IFR54"/>
      <c r="IFS54"/>
      <c r="IFT54"/>
      <c r="IFU54"/>
      <c r="IFV54"/>
      <c r="IFW54"/>
      <c r="IFX54"/>
      <c r="IFY54"/>
      <c r="IFZ54"/>
      <c r="IGA54"/>
      <c r="IGB54"/>
      <c r="IGC54"/>
      <c r="IGD54"/>
      <c r="IGE54"/>
      <c r="IGF54"/>
      <c r="IGG54"/>
      <c r="IGH54"/>
      <c r="IGI54"/>
      <c r="IGJ54"/>
      <c r="IGK54"/>
      <c r="IGL54"/>
      <c r="IGM54"/>
      <c r="IGN54"/>
      <c r="IGO54"/>
      <c r="IGP54"/>
      <c r="IGQ54"/>
      <c r="IGR54"/>
      <c r="IGS54"/>
      <c r="IGT54"/>
      <c r="IGU54"/>
      <c r="IGV54"/>
      <c r="IGW54"/>
      <c r="IGX54"/>
      <c r="IGY54"/>
      <c r="IGZ54"/>
      <c r="IHA54"/>
      <c r="IHB54"/>
      <c r="IHC54"/>
      <c r="IHD54"/>
      <c r="IHE54"/>
      <c r="IHF54"/>
      <c r="IHG54"/>
      <c r="IHH54"/>
      <c r="IHI54"/>
      <c r="IHJ54"/>
      <c r="IHK54"/>
      <c r="IHL54"/>
      <c r="IHM54"/>
      <c r="IHN54"/>
      <c r="IHO54"/>
      <c r="IHP54"/>
      <c r="IHQ54"/>
      <c r="IHR54"/>
      <c r="IHS54"/>
      <c r="IHT54"/>
      <c r="IHU54"/>
      <c r="IHV54"/>
      <c r="IHW54"/>
      <c r="IHX54"/>
      <c r="IHY54"/>
      <c r="IHZ54"/>
      <c r="IIA54"/>
      <c r="IIB54"/>
      <c r="IIC54"/>
      <c r="IID54"/>
      <c r="IIE54"/>
      <c r="IIF54"/>
      <c r="IIG54"/>
      <c r="IIH54"/>
      <c r="III54"/>
      <c r="IIJ54"/>
      <c r="IIK54"/>
      <c r="IIL54"/>
      <c r="IIM54"/>
      <c r="IIN54"/>
      <c r="IIO54"/>
      <c r="IIP54"/>
      <c r="IIQ54"/>
      <c r="IIR54"/>
      <c r="IIS54"/>
      <c r="IIT54"/>
      <c r="IIU54"/>
      <c r="IIV54"/>
      <c r="IIW54"/>
      <c r="IIX54"/>
      <c r="IIY54"/>
      <c r="IIZ54"/>
      <c r="IJA54"/>
      <c r="IJB54"/>
      <c r="IJC54"/>
      <c r="IJD54"/>
      <c r="IJE54"/>
      <c r="IJF54"/>
      <c r="IJG54"/>
      <c r="IJH54"/>
      <c r="IJI54"/>
      <c r="IJJ54"/>
      <c r="IJK54"/>
      <c r="IJL54"/>
      <c r="IJM54"/>
      <c r="IJN54"/>
      <c r="IJO54"/>
      <c r="IJP54"/>
      <c r="IJQ54"/>
      <c r="IJR54"/>
      <c r="IJS54"/>
      <c r="IJT54"/>
      <c r="IJU54"/>
      <c r="IJV54"/>
      <c r="IJW54"/>
      <c r="IJX54"/>
      <c r="IJY54"/>
      <c r="IJZ54"/>
      <c r="IKA54"/>
      <c r="IKB54"/>
      <c r="IKC54"/>
      <c r="IKD54"/>
      <c r="IKE54"/>
      <c r="IKF54"/>
      <c r="IKG54"/>
      <c r="IKH54"/>
      <c r="IKI54"/>
      <c r="IKJ54"/>
      <c r="IKK54"/>
      <c r="IKL54"/>
      <c r="IKM54"/>
      <c r="IKN54"/>
      <c r="IKO54"/>
      <c r="IKP54"/>
      <c r="IKQ54"/>
      <c r="IKR54"/>
      <c r="IKS54"/>
      <c r="IKT54"/>
      <c r="IKU54"/>
      <c r="IKV54"/>
      <c r="IKW54"/>
      <c r="IKX54"/>
      <c r="IKY54"/>
      <c r="IKZ54"/>
      <c r="ILA54"/>
      <c r="ILB54"/>
      <c r="ILC54"/>
      <c r="ILD54"/>
      <c r="ILE54"/>
      <c r="ILF54"/>
      <c r="ILG54"/>
      <c r="ILH54"/>
      <c r="ILI54"/>
      <c r="ILJ54"/>
      <c r="ILK54"/>
      <c r="ILL54"/>
      <c r="ILM54"/>
      <c r="ILN54"/>
      <c r="ILO54"/>
      <c r="ILP54"/>
      <c r="ILQ54"/>
      <c r="ILR54"/>
      <c r="ILS54"/>
      <c r="ILT54"/>
      <c r="ILU54"/>
      <c r="ILV54"/>
      <c r="ILW54"/>
      <c r="ILX54"/>
      <c r="ILY54"/>
      <c r="ILZ54"/>
      <c r="IMA54"/>
      <c r="IMB54"/>
      <c r="IMC54"/>
      <c r="IMD54"/>
      <c r="IME54"/>
      <c r="IMF54"/>
      <c r="IMG54"/>
      <c r="IMH54"/>
      <c r="IMI54"/>
      <c r="IMJ54"/>
      <c r="IMK54"/>
      <c r="IML54"/>
      <c r="IMM54"/>
      <c r="IMN54"/>
      <c r="IMO54"/>
      <c r="IMP54"/>
      <c r="IMQ54"/>
      <c r="IMR54"/>
      <c r="IMS54"/>
      <c r="IMT54"/>
      <c r="IMU54"/>
      <c r="IMV54"/>
      <c r="IMW54"/>
      <c r="IMX54"/>
      <c r="IMY54"/>
      <c r="IMZ54"/>
      <c r="INA54"/>
      <c r="INB54"/>
      <c r="INC54"/>
      <c r="IND54"/>
      <c r="INE54"/>
      <c r="INF54"/>
      <c r="ING54"/>
      <c r="INH54"/>
      <c r="INI54"/>
      <c r="INJ54"/>
      <c r="INK54"/>
      <c r="INL54"/>
      <c r="INM54"/>
      <c r="INN54"/>
      <c r="INO54"/>
      <c r="INP54"/>
      <c r="INQ54"/>
      <c r="INR54"/>
      <c r="INS54"/>
      <c r="INT54"/>
      <c r="INU54"/>
      <c r="INV54"/>
      <c r="INW54"/>
      <c r="INX54"/>
      <c r="INY54"/>
      <c r="INZ54"/>
      <c r="IOA54"/>
      <c r="IOB54"/>
      <c r="IOC54"/>
      <c r="IOD54"/>
      <c r="IOE54"/>
      <c r="IOF54"/>
      <c r="IOG54"/>
      <c r="IOH54"/>
      <c r="IOI54"/>
      <c r="IOJ54"/>
      <c r="IOK54"/>
      <c r="IOL54"/>
      <c r="IOM54"/>
      <c r="ION54"/>
      <c r="IOO54"/>
      <c r="IOP54"/>
      <c r="IOQ54"/>
      <c r="IOR54"/>
      <c r="IOS54"/>
      <c r="IOT54"/>
      <c r="IOU54"/>
      <c r="IOV54"/>
      <c r="IOW54"/>
      <c r="IOX54"/>
      <c r="IOY54"/>
      <c r="IOZ54"/>
      <c r="IPA54"/>
      <c r="IPB54"/>
      <c r="IPC54"/>
      <c r="IPD54"/>
      <c r="IPE54"/>
      <c r="IPF54"/>
      <c r="IPG54"/>
      <c r="IPH54"/>
      <c r="IPI54"/>
      <c r="IPJ54"/>
      <c r="IPK54"/>
      <c r="IPL54"/>
      <c r="IPM54"/>
      <c r="IPN54"/>
      <c r="IPO54"/>
      <c r="IPP54"/>
      <c r="IPQ54"/>
      <c r="IPR54"/>
      <c r="IPS54"/>
      <c r="IPT54"/>
      <c r="IPU54"/>
      <c r="IPV54"/>
      <c r="IPW54"/>
      <c r="IPX54"/>
      <c r="IPY54"/>
      <c r="IPZ54"/>
      <c r="IQA54"/>
      <c r="IQB54"/>
      <c r="IQC54"/>
      <c r="IQD54"/>
      <c r="IQE54"/>
      <c r="IQF54"/>
      <c r="IQG54"/>
      <c r="IQH54"/>
      <c r="IQI54"/>
      <c r="IQJ54"/>
      <c r="IQK54"/>
      <c r="IQL54"/>
      <c r="IQM54"/>
      <c r="IQN54"/>
      <c r="IQO54"/>
      <c r="IQP54"/>
      <c r="IQQ54"/>
      <c r="IQR54"/>
      <c r="IQS54"/>
      <c r="IQT54"/>
      <c r="IQU54"/>
      <c r="IQV54"/>
      <c r="IQW54"/>
      <c r="IQX54"/>
      <c r="IQY54"/>
      <c r="IQZ54"/>
      <c r="IRA54"/>
      <c r="IRB54"/>
      <c r="IRC54"/>
      <c r="IRD54"/>
      <c r="IRE54"/>
      <c r="IRF54"/>
      <c r="IRG54"/>
      <c r="IRH54"/>
      <c r="IRI54"/>
      <c r="IRJ54"/>
      <c r="IRK54"/>
      <c r="IRL54"/>
      <c r="IRM54"/>
      <c r="IRN54"/>
      <c r="IRO54"/>
      <c r="IRP54"/>
      <c r="IRQ54"/>
      <c r="IRR54"/>
      <c r="IRS54"/>
      <c r="IRT54"/>
      <c r="IRU54"/>
      <c r="IRV54"/>
      <c r="IRW54"/>
      <c r="IRX54"/>
      <c r="IRY54"/>
      <c r="IRZ54"/>
      <c r="ISA54"/>
      <c r="ISB54"/>
      <c r="ISC54"/>
      <c r="ISD54"/>
      <c r="ISE54"/>
      <c r="ISF54"/>
      <c r="ISG54"/>
      <c r="ISH54"/>
      <c r="ISI54"/>
      <c r="ISJ54"/>
      <c r="ISK54"/>
      <c r="ISL54"/>
      <c r="ISM54"/>
      <c r="ISN54"/>
      <c r="ISO54"/>
      <c r="ISP54"/>
      <c r="ISQ54"/>
      <c r="ISR54"/>
      <c r="ISS54"/>
      <c r="IST54"/>
      <c r="ISU54"/>
      <c r="ISV54"/>
      <c r="ISW54"/>
      <c r="ISX54"/>
      <c r="ISY54"/>
      <c r="ISZ54"/>
      <c r="ITA54"/>
      <c r="ITB54"/>
      <c r="ITC54"/>
      <c r="ITD54"/>
      <c r="ITE54"/>
      <c r="ITF54"/>
      <c r="ITG54"/>
      <c r="ITH54"/>
      <c r="ITI54"/>
      <c r="ITJ54"/>
      <c r="ITK54"/>
      <c r="ITL54"/>
      <c r="ITM54"/>
      <c r="ITN54"/>
      <c r="ITO54"/>
      <c r="ITP54"/>
      <c r="ITQ54"/>
      <c r="ITR54"/>
      <c r="ITS54"/>
      <c r="ITT54"/>
      <c r="ITU54"/>
      <c r="ITV54"/>
      <c r="ITW54"/>
      <c r="ITX54"/>
      <c r="ITY54"/>
      <c r="ITZ54"/>
      <c r="IUA54"/>
      <c r="IUB54"/>
      <c r="IUC54"/>
      <c r="IUD54"/>
      <c r="IUE54"/>
      <c r="IUF54"/>
      <c r="IUG54"/>
      <c r="IUH54"/>
      <c r="IUI54"/>
      <c r="IUJ54"/>
      <c r="IUK54"/>
      <c r="IUL54"/>
      <c r="IUM54"/>
      <c r="IUN54"/>
      <c r="IUO54"/>
      <c r="IUP54"/>
      <c r="IUQ54"/>
      <c r="IUR54"/>
      <c r="IUS54"/>
      <c r="IUT54"/>
      <c r="IUU54"/>
      <c r="IUV54"/>
      <c r="IUW54"/>
      <c r="IUX54"/>
      <c r="IUY54"/>
      <c r="IUZ54"/>
      <c r="IVA54"/>
      <c r="IVB54"/>
      <c r="IVC54"/>
      <c r="IVD54"/>
      <c r="IVE54"/>
      <c r="IVF54"/>
      <c r="IVG54"/>
      <c r="IVH54"/>
      <c r="IVI54"/>
      <c r="IVJ54"/>
      <c r="IVK54"/>
      <c r="IVL54"/>
      <c r="IVM54"/>
      <c r="IVN54"/>
      <c r="IVO54"/>
      <c r="IVP54"/>
      <c r="IVQ54"/>
      <c r="IVR54"/>
      <c r="IVS54"/>
      <c r="IVT54"/>
      <c r="IVU54"/>
      <c r="IVV54"/>
      <c r="IVW54"/>
      <c r="IVX54"/>
      <c r="IVY54"/>
      <c r="IVZ54"/>
      <c r="IWA54"/>
      <c r="IWB54"/>
      <c r="IWC54"/>
      <c r="IWD54"/>
      <c r="IWE54"/>
      <c r="IWF54"/>
      <c r="IWG54"/>
      <c r="IWH54"/>
      <c r="IWI54"/>
      <c r="IWJ54"/>
      <c r="IWK54"/>
      <c r="IWL54"/>
      <c r="IWM54"/>
      <c r="IWN54"/>
      <c r="IWO54"/>
      <c r="IWP54"/>
      <c r="IWQ54"/>
      <c r="IWR54"/>
      <c r="IWS54"/>
      <c r="IWT54"/>
      <c r="IWU54"/>
      <c r="IWV54"/>
      <c r="IWW54"/>
      <c r="IWX54"/>
      <c r="IWY54"/>
      <c r="IWZ54"/>
      <c r="IXA54"/>
      <c r="IXB54"/>
      <c r="IXC54"/>
      <c r="IXD54"/>
      <c r="IXE54"/>
      <c r="IXF54"/>
      <c r="IXG54"/>
      <c r="IXH54"/>
      <c r="IXI54"/>
      <c r="IXJ54"/>
      <c r="IXK54"/>
      <c r="IXL54"/>
      <c r="IXM54"/>
      <c r="IXN54"/>
      <c r="IXO54"/>
      <c r="IXP54"/>
      <c r="IXQ54"/>
      <c r="IXR54"/>
      <c r="IXS54"/>
      <c r="IXT54"/>
      <c r="IXU54"/>
      <c r="IXV54"/>
      <c r="IXW54"/>
      <c r="IXX54"/>
      <c r="IXY54"/>
      <c r="IXZ54"/>
      <c r="IYA54"/>
      <c r="IYB54"/>
      <c r="IYC54"/>
      <c r="IYD54"/>
      <c r="IYE54"/>
      <c r="IYF54"/>
      <c r="IYG54"/>
      <c r="IYH54"/>
      <c r="IYI54"/>
      <c r="IYJ54"/>
      <c r="IYK54"/>
      <c r="IYL54"/>
      <c r="IYM54"/>
      <c r="IYN54"/>
      <c r="IYO54"/>
      <c r="IYP54"/>
      <c r="IYQ54"/>
      <c r="IYR54"/>
      <c r="IYS54"/>
      <c r="IYT54"/>
      <c r="IYU54"/>
      <c r="IYV54"/>
      <c r="IYW54"/>
      <c r="IYX54"/>
      <c r="IYY54"/>
      <c r="IYZ54"/>
      <c r="IZA54"/>
      <c r="IZB54"/>
      <c r="IZC54"/>
      <c r="IZD54"/>
      <c r="IZE54"/>
      <c r="IZF54"/>
      <c r="IZG54"/>
      <c r="IZH54"/>
      <c r="IZI54"/>
      <c r="IZJ54"/>
      <c r="IZK54"/>
      <c r="IZL54"/>
      <c r="IZM54"/>
      <c r="IZN54"/>
      <c r="IZO54"/>
      <c r="IZP54"/>
      <c r="IZQ54"/>
      <c r="IZR54"/>
      <c r="IZS54"/>
      <c r="IZT54"/>
      <c r="IZU54"/>
      <c r="IZV54"/>
      <c r="IZW54"/>
      <c r="IZX54"/>
      <c r="IZY54"/>
      <c r="IZZ54"/>
      <c r="JAA54"/>
      <c r="JAB54"/>
      <c r="JAC54"/>
      <c r="JAD54"/>
      <c r="JAE54"/>
      <c r="JAF54"/>
      <c r="JAG54"/>
      <c r="JAH54"/>
      <c r="JAI54"/>
      <c r="JAJ54"/>
      <c r="JAK54"/>
      <c r="JAL54"/>
      <c r="JAM54"/>
      <c r="JAN54"/>
      <c r="JAO54"/>
      <c r="JAP54"/>
      <c r="JAQ54"/>
      <c r="JAR54"/>
      <c r="JAS54"/>
      <c r="JAT54"/>
      <c r="JAU54"/>
      <c r="JAV54"/>
      <c r="JAW54"/>
      <c r="JAX54"/>
      <c r="JAY54"/>
      <c r="JAZ54"/>
      <c r="JBA54"/>
      <c r="JBB54"/>
      <c r="JBC54"/>
      <c r="JBD54"/>
      <c r="JBE54"/>
      <c r="JBF54"/>
      <c r="JBG54"/>
      <c r="JBH54"/>
      <c r="JBI54"/>
      <c r="JBJ54"/>
      <c r="JBK54"/>
      <c r="JBL54"/>
      <c r="JBM54"/>
      <c r="JBN54"/>
      <c r="JBO54"/>
      <c r="JBP54"/>
      <c r="JBQ54"/>
      <c r="JBR54"/>
      <c r="JBS54"/>
      <c r="JBT54"/>
      <c r="JBU54"/>
      <c r="JBV54"/>
      <c r="JBW54"/>
      <c r="JBX54"/>
      <c r="JBY54"/>
      <c r="JBZ54"/>
      <c r="JCA54"/>
      <c r="JCB54"/>
      <c r="JCC54"/>
      <c r="JCD54"/>
      <c r="JCE54"/>
      <c r="JCF54"/>
      <c r="JCG54"/>
      <c r="JCH54"/>
      <c r="JCI54"/>
      <c r="JCJ54"/>
      <c r="JCK54"/>
      <c r="JCL54"/>
      <c r="JCM54"/>
      <c r="JCN54"/>
      <c r="JCO54"/>
      <c r="JCP54"/>
      <c r="JCQ54"/>
      <c r="JCR54"/>
      <c r="JCS54"/>
      <c r="JCT54"/>
      <c r="JCU54"/>
      <c r="JCV54"/>
      <c r="JCW54"/>
      <c r="JCX54"/>
      <c r="JCY54"/>
      <c r="JCZ54"/>
      <c r="JDA54"/>
      <c r="JDB54"/>
      <c r="JDC54"/>
      <c r="JDD54"/>
      <c r="JDE54"/>
      <c r="JDF54"/>
      <c r="JDG54"/>
      <c r="JDH54"/>
      <c r="JDI54"/>
      <c r="JDJ54"/>
      <c r="JDK54"/>
      <c r="JDL54"/>
      <c r="JDM54"/>
      <c r="JDN54"/>
      <c r="JDO54"/>
      <c r="JDP54"/>
      <c r="JDQ54"/>
      <c r="JDR54"/>
      <c r="JDS54"/>
      <c r="JDT54"/>
      <c r="JDU54"/>
      <c r="JDV54"/>
      <c r="JDW54"/>
      <c r="JDX54"/>
      <c r="JDY54"/>
      <c r="JDZ54"/>
      <c r="JEA54"/>
      <c r="JEB54"/>
      <c r="JEC54"/>
      <c r="JED54"/>
      <c r="JEE54"/>
      <c r="JEF54"/>
      <c r="JEG54"/>
      <c r="JEH54"/>
      <c r="JEI54"/>
      <c r="JEJ54"/>
      <c r="JEK54"/>
      <c r="JEL54"/>
      <c r="JEM54"/>
      <c r="JEN54"/>
      <c r="JEO54"/>
      <c r="JEP54"/>
      <c r="JEQ54"/>
      <c r="JER54"/>
      <c r="JES54"/>
      <c r="JET54"/>
      <c r="JEU54"/>
      <c r="JEV54"/>
      <c r="JEW54"/>
      <c r="JEX54"/>
      <c r="JEY54"/>
      <c r="JEZ54"/>
      <c r="JFA54"/>
      <c r="JFB54"/>
      <c r="JFC54"/>
      <c r="JFD54"/>
      <c r="JFE54"/>
      <c r="JFF54"/>
      <c r="JFG54"/>
      <c r="JFH54"/>
      <c r="JFI54"/>
      <c r="JFJ54"/>
      <c r="JFK54"/>
      <c r="JFL54"/>
      <c r="JFM54"/>
      <c r="JFN54"/>
      <c r="JFO54"/>
      <c r="JFP54"/>
      <c r="JFQ54"/>
      <c r="JFR54"/>
      <c r="JFS54"/>
      <c r="JFT54"/>
      <c r="JFU54"/>
      <c r="JFV54"/>
      <c r="JFW54"/>
      <c r="JFX54"/>
      <c r="JFY54"/>
      <c r="JFZ54"/>
      <c r="JGA54"/>
      <c r="JGB54"/>
      <c r="JGC54"/>
      <c r="JGD54"/>
      <c r="JGE54"/>
      <c r="JGF54"/>
      <c r="JGG54"/>
      <c r="JGH54"/>
      <c r="JGI54"/>
      <c r="JGJ54"/>
      <c r="JGK54"/>
      <c r="JGL54"/>
      <c r="JGM54"/>
      <c r="JGN54"/>
      <c r="JGO54"/>
      <c r="JGP54"/>
      <c r="JGQ54"/>
      <c r="JGR54"/>
      <c r="JGS54"/>
      <c r="JGT54"/>
      <c r="JGU54"/>
      <c r="JGV54"/>
      <c r="JGW54"/>
      <c r="JGX54"/>
      <c r="JGY54"/>
      <c r="JGZ54"/>
      <c r="JHA54"/>
      <c r="JHB54"/>
      <c r="JHC54"/>
      <c r="JHD54"/>
      <c r="JHE54"/>
      <c r="JHF54"/>
      <c r="JHG54"/>
      <c r="JHH54"/>
      <c r="JHI54"/>
      <c r="JHJ54"/>
      <c r="JHK54"/>
      <c r="JHL54"/>
      <c r="JHM54"/>
      <c r="JHN54"/>
      <c r="JHO54"/>
      <c r="JHP54"/>
      <c r="JHQ54"/>
      <c r="JHR54"/>
      <c r="JHS54"/>
      <c r="JHT54"/>
      <c r="JHU54"/>
      <c r="JHV54"/>
      <c r="JHW54"/>
      <c r="JHX54"/>
      <c r="JHY54"/>
      <c r="JHZ54"/>
      <c r="JIA54"/>
      <c r="JIB54"/>
      <c r="JIC54"/>
      <c r="JID54"/>
      <c r="JIE54"/>
      <c r="JIF54"/>
      <c r="JIG54"/>
      <c r="JIH54"/>
      <c r="JII54"/>
      <c r="JIJ54"/>
      <c r="JIK54"/>
      <c r="JIL54"/>
      <c r="JIM54"/>
      <c r="JIN54"/>
      <c r="JIO54"/>
      <c r="JIP54"/>
      <c r="JIQ54"/>
      <c r="JIR54"/>
      <c r="JIS54"/>
      <c r="JIT54"/>
      <c r="JIU54"/>
      <c r="JIV54"/>
      <c r="JIW54"/>
      <c r="JIX54"/>
      <c r="JIY54"/>
      <c r="JIZ54"/>
      <c r="JJA54"/>
      <c r="JJB54"/>
      <c r="JJC54"/>
      <c r="JJD54"/>
      <c r="JJE54"/>
      <c r="JJF54"/>
      <c r="JJG54"/>
      <c r="JJH54"/>
      <c r="JJI54"/>
      <c r="JJJ54"/>
      <c r="JJK54"/>
      <c r="JJL54"/>
      <c r="JJM54"/>
      <c r="JJN54"/>
      <c r="JJO54"/>
      <c r="JJP54"/>
      <c r="JJQ54"/>
      <c r="JJR54"/>
      <c r="JJS54"/>
      <c r="JJT54"/>
      <c r="JJU54"/>
      <c r="JJV54"/>
      <c r="JJW54"/>
      <c r="JJX54"/>
      <c r="JJY54"/>
      <c r="JJZ54"/>
      <c r="JKA54"/>
      <c r="JKB54"/>
      <c r="JKC54"/>
      <c r="JKD54"/>
      <c r="JKE54"/>
      <c r="JKF54"/>
      <c r="JKG54"/>
      <c r="JKH54"/>
      <c r="JKI54"/>
      <c r="JKJ54"/>
      <c r="JKK54"/>
      <c r="JKL54"/>
      <c r="JKM54"/>
      <c r="JKN54"/>
      <c r="JKO54"/>
      <c r="JKP54"/>
      <c r="JKQ54"/>
      <c r="JKR54"/>
      <c r="JKS54"/>
      <c r="JKT54"/>
      <c r="JKU54"/>
      <c r="JKV54"/>
      <c r="JKW54"/>
      <c r="JKX54"/>
      <c r="JKY54"/>
      <c r="JKZ54"/>
      <c r="JLA54"/>
      <c r="JLB54"/>
      <c r="JLC54"/>
      <c r="JLD54"/>
      <c r="JLE54"/>
      <c r="JLF54"/>
      <c r="JLG54"/>
      <c r="JLH54"/>
      <c r="JLI54"/>
      <c r="JLJ54"/>
      <c r="JLK54"/>
      <c r="JLL54"/>
      <c r="JLM54"/>
      <c r="JLN54"/>
      <c r="JLO54"/>
      <c r="JLP54"/>
      <c r="JLQ54"/>
      <c r="JLR54"/>
      <c r="JLS54"/>
      <c r="JLT54"/>
      <c r="JLU54"/>
      <c r="JLV54"/>
      <c r="JLW54"/>
      <c r="JLX54"/>
      <c r="JLY54"/>
      <c r="JLZ54"/>
      <c r="JMA54"/>
      <c r="JMB54"/>
      <c r="JMC54"/>
      <c r="JMD54"/>
      <c r="JME54"/>
      <c r="JMF54"/>
      <c r="JMG54"/>
      <c r="JMH54"/>
      <c r="JMI54"/>
      <c r="JMJ54"/>
      <c r="JMK54"/>
      <c r="JML54"/>
      <c r="JMM54"/>
      <c r="JMN54"/>
      <c r="JMO54"/>
      <c r="JMP54"/>
      <c r="JMQ54"/>
      <c r="JMR54"/>
      <c r="JMS54"/>
      <c r="JMT54"/>
      <c r="JMU54"/>
      <c r="JMV54"/>
      <c r="JMW54"/>
      <c r="JMX54"/>
      <c r="JMY54"/>
      <c r="JMZ54"/>
      <c r="JNA54"/>
      <c r="JNB54"/>
      <c r="JNC54"/>
      <c r="JND54"/>
      <c r="JNE54"/>
      <c r="JNF54"/>
      <c r="JNG54"/>
      <c r="JNH54"/>
      <c r="JNI54"/>
      <c r="JNJ54"/>
      <c r="JNK54"/>
      <c r="JNL54"/>
      <c r="JNM54"/>
      <c r="JNN54"/>
      <c r="JNO54"/>
      <c r="JNP54"/>
      <c r="JNQ54"/>
      <c r="JNR54"/>
      <c r="JNS54"/>
      <c r="JNT54"/>
      <c r="JNU54"/>
      <c r="JNV54"/>
      <c r="JNW54"/>
      <c r="JNX54"/>
      <c r="JNY54"/>
      <c r="JNZ54"/>
      <c r="JOA54"/>
      <c r="JOB54"/>
      <c r="JOC54"/>
      <c r="JOD54"/>
      <c r="JOE54"/>
      <c r="JOF54"/>
      <c r="JOG54"/>
      <c r="JOH54"/>
      <c r="JOI54"/>
      <c r="JOJ54"/>
      <c r="JOK54"/>
      <c r="JOL54"/>
      <c r="JOM54"/>
      <c r="JON54"/>
      <c r="JOO54"/>
      <c r="JOP54"/>
      <c r="JOQ54"/>
      <c r="JOR54"/>
      <c r="JOS54"/>
      <c r="JOT54"/>
      <c r="JOU54"/>
      <c r="JOV54"/>
      <c r="JOW54"/>
      <c r="JOX54"/>
      <c r="JOY54"/>
      <c r="JOZ54"/>
      <c r="JPA54"/>
      <c r="JPB54"/>
      <c r="JPC54"/>
      <c r="JPD54"/>
      <c r="JPE54"/>
      <c r="JPF54"/>
      <c r="JPG54"/>
      <c r="JPH54"/>
      <c r="JPI54"/>
      <c r="JPJ54"/>
      <c r="JPK54"/>
      <c r="JPL54"/>
      <c r="JPM54"/>
      <c r="JPN54"/>
      <c r="JPO54"/>
      <c r="JPP54"/>
      <c r="JPQ54"/>
      <c r="JPR54"/>
      <c r="JPS54"/>
      <c r="JPT54"/>
      <c r="JPU54"/>
      <c r="JPV54"/>
      <c r="JPW54"/>
      <c r="JPX54"/>
      <c r="JPY54"/>
      <c r="JPZ54"/>
      <c r="JQA54"/>
      <c r="JQB54"/>
      <c r="JQC54"/>
      <c r="JQD54"/>
      <c r="JQE54"/>
      <c r="JQF54"/>
      <c r="JQG54"/>
      <c r="JQH54"/>
      <c r="JQI54"/>
      <c r="JQJ54"/>
      <c r="JQK54"/>
      <c r="JQL54"/>
      <c r="JQM54"/>
      <c r="JQN54"/>
      <c r="JQO54"/>
      <c r="JQP54"/>
      <c r="JQQ54"/>
      <c r="JQR54"/>
      <c r="JQS54"/>
      <c r="JQT54"/>
      <c r="JQU54"/>
      <c r="JQV54"/>
      <c r="JQW54"/>
      <c r="JQX54"/>
      <c r="JQY54"/>
      <c r="JQZ54"/>
      <c r="JRA54"/>
      <c r="JRB54"/>
      <c r="JRC54"/>
      <c r="JRD54"/>
      <c r="JRE54"/>
      <c r="JRF54"/>
      <c r="JRG54"/>
      <c r="JRH54"/>
      <c r="JRI54"/>
      <c r="JRJ54"/>
      <c r="JRK54"/>
      <c r="JRL54"/>
      <c r="JRM54"/>
      <c r="JRN54"/>
      <c r="JRO54"/>
      <c r="JRP54"/>
      <c r="JRQ54"/>
      <c r="JRR54"/>
      <c r="JRS54"/>
      <c r="JRT54"/>
      <c r="JRU54"/>
      <c r="JRV54"/>
      <c r="JRW54"/>
      <c r="JRX54"/>
      <c r="JRY54"/>
      <c r="JRZ54"/>
      <c r="JSA54"/>
      <c r="JSB54"/>
      <c r="JSC54"/>
      <c r="JSD54"/>
      <c r="JSE54"/>
      <c r="JSF54"/>
      <c r="JSG54"/>
      <c r="JSH54"/>
      <c r="JSI54"/>
      <c r="JSJ54"/>
      <c r="JSK54"/>
      <c r="JSL54"/>
      <c r="JSM54"/>
      <c r="JSN54"/>
      <c r="JSO54"/>
      <c r="JSP54"/>
      <c r="JSQ54"/>
      <c r="JSR54"/>
      <c r="JSS54"/>
      <c r="JST54"/>
      <c r="JSU54"/>
      <c r="JSV54"/>
      <c r="JSW54"/>
      <c r="JSX54"/>
      <c r="JSY54"/>
      <c r="JSZ54"/>
      <c r="JTA54"/>
      <c r="JTB54"/>
      <c r="JTC54"/>
      <c r="JTD54"/>
      <c r="JTE54"/>
      <c r="JTF54"/>
      <c r="JTG54"/>
      <c r="JTH54"/>
      <c r="JTI54"/>
      <c r="JTJ54"/>
      <c r="JTK54"/>
      <c r="JTL54"/>
      <c r="JTM54"/>
      <c r="JTN54"/>
      <c r="JTO54"/>
      <c r="JTP54"/>
      <c r="JTQ54"/>
      <c r="JTR54"/>
      <c r="JTS54"/>
      <c r="JTT54"/>
      <c r="JTU54"/>
      <c r="JTV54"/>
      <c r="JTW54"/>
      <c r="JTX54"/>
      <c r="JTY54"/>
      <c r="JTZ54"/>
      <c r="JUA54"/>
      <c r="JUB54"/>
      <c r="JUC54"/>
      <c r="JUD54"/>
      <c r="JUE54"/>
      <c r="JUF54"/>
      <c r="JUG54"/>
      <c r="JUH54"/>
      <c r="JUI54"/>
      <c r="JUJ54"/>
      <c r="JUK54"/>
      <c r="JUL54"/>
      <c r="JUM54"/>
      <c r="JUN54"/>
      <c r="JUO54"/>
      <c r="JUP54"/>
      <c r="JUQ54"/>
      <c r="JUR54"/>
      <c r="JUS54"/>
      <c r="JUT54"/>
      <c r="JUU54"/>
      <c r="JUV54"/>
      <c r="JUW54"/>
      <c r="JUX54"/>
      <c r="JUY54"/>
      <c r="JUZ54"/>
      <c r="JVA54"/>
      <c r="JVB54"/>
      <c r="JVC54"/>
      <c r="JVD54"/>
      <c r="JVE54"/>
      <c r="JVF54"/>
      <c r="JVG54"/>
      <c r="JVH54"/>
      <c r="JVI54"/>
      <c r="JVJ54"/>
      <c r="JVK54"/>
      <c r="JVL54"/>
      <c r="JVM54"/>
      <c r="JVN54"/>
      <c r="JVO54"/>
      <c r="JVP54"/>
      <c r="JVQ54"/>
      <c r="JVR54"/>
      <c r="JVS54"/>
      <c r="JVT54"/>
      <c r="JVU54"/>
      <c r="JVV54"/>
      <c r="JVW54"/>
      <c r="JVX54"/>
      <c r="JVY54"/>
      <c r="JVZ54"/>
      <c r="JWA54"/>
      <c r="JWB54"/>
      <c r="JWC54"/>
      <c r="JWD54"/>
      <c r="JWE54"/>
      <c r="JWF54"/>
      <c r="JWG54"/>
      <c r="JWH54"/>
      <c r="JWI54"/>
      <c r="JWJ54"/>
      <c r="JWK54"/>
      <c r="JWL54"/>
      <c r="JWM54"/>
      <c r="JWN54"/>
      <c r="JWO54"/>
      <c r="JWP54"/>
      <c r="JWQ54"/>
      <c r="JWR54"/>
      <c r="JWS54"/>
      <c r="JWT54"/>
      <c r="JWU54"/>
      <c r="JWV54"/>
      <c r="JWW54"/>
      <c r="JWX54"/>
      <c r="JWY54"/>
      <c r="JWZ54"/>
      <c r="JXA54"/>
      <c r="JXB54"/>
      <c r="JXC54"/>
      <c r="JXD54"/>
      <c r="JXE54"/>
      <c r="JXF54"/>
      <c r="JXG54"/>
      <c r="JXH54"/>
      <c r="JXI54"/>
      <c r="JXJ54"/>
      <c r="JXK54"/>
      <c r="JXL54"/>
      <c r="JXM54"/>
      <c r="JXN54"/>
      <c r="JXO54"/>
      <c r="JXP54"/>
      <c r="JXQ54"/>
      <c r="JXR54"/>
      <c r="JXS54"/>
      <c r="JXT54"/>
      <c r="JXU54"/>
      <c r="JXV54"/>
      <c r="JXW54"/>
      <c r="JXX54"/>
      <c r="JXY54"/>
      <c r="JXZ54"/>
      <c r="JYA54"/>
      <c r="JYB54"/>
      <c r="JYC54"/>
      <c r="JYD54"/>
      <c r="JYE54"/>
      <c r="JYF54"/>
      <c r="JYG54"/>
      <c r="JYH54"/>
      <c r="JYI54"/>
      <c r="JYJ54"/>
      <c r="JYK54"/>
      <c r="JYL54"/>
      <c r="JYM54"/>
      <c r="JYN54"/>
      <c r="JYO54"/>
      <c r="JYP54"/>
      <c r="JYQ54"/>
      <c r="JYR54"/>
      <c r="JYS54"/>
      <c r="JYT54"/>
      <c r="JYU54"/>
      <c r="JYV54"/>
      <c r="JYW54"/>
      <c r="JYX54"/>
      <c r="JYY54"/>
      <c r="JYZ54"/>
      <c r="JZA54"/>
      <c r="JZB54"/>
      <c r="JZC54"/>
      <c r="JZD54"/>
      <c r="JZE54"/>
      <c r="JZF54"/>
      <c r="JZG54"/>
      <c r="JZH54"/>
      <c r="JZI54"/>
      <c r="JZJ54"/>
      <c r="JZK54"/>
      <c r="JZL54"/>
      <c r="JZM54"/>
      <c r="JZN54"/>
      <c r="JZO54"/>
      <c r="JZP54"/>
      <c r="JZQ54"/>
      <c r="JZR54"/>
      <c r="JZS54"/>
      <c r="JZT54"/>
      <c r="JZU54"/>
      <c r="JZV54"/>
      <c r="JZW54"/>
      <c r="JZX54"/>
      <c r="JZY54"/>
      <c r="JZZ54"/>
      <c r="KAA54"/>
      <c r="KAB54"/>
      <c r="KAC54"/>
      <c r="KAD54"/>
      <c r="KAE54"/>
      <c r="KAF54"/>
      <c r="KAG54"/>
      <c r="KAH54"/>
      <c r="KAI54"/>
      <c r="KAJ54"/>
      <c r="KAK54"/>
      <c r="KAL54"/>
      <c r="KAM54"/>
      <c r="KAN54"/>
      <c r="KAO54"/>
      <c r="KAP54"/>
      <c r="KAQ54"/>
      <c r="KAR54"/>
      <c r="KAS54"/>
      <c r="KAT54"/>
      <c r="KAU54"/>
      <c r="KAV54"/>
      <c r="KAW54"/>
      <c r="KAX54"/>
      <c r="KAY54"/>
      <c r="KAZ54"/>
      <c r="KBA54"/>
      <c r="KBB54"/>
      <c r="KBC54"/>
      <c r="KBD54"/>
      <c r="KBE54"/>
      <c r="KBF54"/>
      <c r="KBG54"/>
      <c r="KBH54"/>
      <c r="KBI54"/>
      <c r="KBJ54"/>
      <c r="KBK54"/>
      <c r="KBL54"/>
      <c r="KBM54"/>
      <c r="KBN54"/>
      <c r="KBO54"/>
      <c r="KBP54"/>
      <c r="KBQ54"/>
      <c r="KBR54"/>
      <c r="KBS54"/>
      <c r="KBT54"/>
      <c r="KBU54"/>
      <c r="KBV54"/>
      <c r="KBW54"/>
      <c r="KBX54"/>
      <c r="KBY54"/>
      <c r="KBZ54"/>
      <c r="KCA54"/>
      <c r="KCB54"/>
      <c r="KCC54"/>
      <c r="KCD54"/>
      <c r="KCE54"/>
      <c r="KCF54"/>
      <c r="KCG54"/>
      <c r="KCH54"/>
      <c r="KCI54"/>
      <c r="KCJ54"/>
      <c r="KCK54"/>
      <c r="KCL54"/>
      <c r="KCM54"/>
      <c r="KCN54"/>
      <c r="KCO54"/>
      <c r="KCP54"/>
      <c r="KCQ54"/>
      <c r="KCR54"/>
      <c r="KCS54"/>
      <c r="KCT54"/>
      <c r="KCU54"/>
      <c r="KCV54"/>
      <c r="KCW54"/>
      <c r="KCX54"/>
      <c r="KCY54"/>
      <c r="KCZ54"/>
      <c r="KDA54"/>
      <c r="KDB54"/>
      <c r="KDC54"/>
      <c r="KDD54"/>
      <c r="KDE54"/>
      <c r="KDF54"/>
      <c r="KDG54"/>
      <c r="KDH54"/>
      <c r="KDI54"/>
      <c r="KDJ54"/>
      <c r="KDK54"/>
      <c r="KDL54"/>
      <c r="KDM54"/>
      <c r="KDN54"/>
      <c r="KDO54"/>
      <c r="KDP54"/>
      <c r="KDQ54"/>
      <c r="KDR54"/>
      <c r="KDS54"/>
      <c r="KDT54"/>
      <c r="KDU54"/>
      <c r="KDV54"/>
      <c r="KDW54"/>
      <c r="KDX54"/>
      <c r="KDY54"/>
      <c r="KDZ54"/>
      <c r="KEA54"/>
      <c r="KEB54"/>
      <c r="KEC54"/>
      <c r="KED54"/>
      <c r="KEE54"/>
      <c r="KEF54"/>
      <c r="KEG54"/>
      <c r="KEH54"/>
      <c r="KEI54"/>
      <c r="KEJ54"/>
      <c r="KEK54"/>
      <c r="KEL54"/>
      <c r="KEM54"/>
      <c r="KEN54"/>
      <c r="KEO54"/>
      <c r="KEP54"/>
      <c r="KEQ54"/>
      <c r="KER54"/>
      <c r="KES54"/>
      <c r="KET54"/>
      <c r="KEU54"/>
      <c r="KEV54"/>
      <c r="KEW54"/>
      <c r="KEX54"/>
      <c r="KEY54"/>
      <c r="KEZ54"/>
      <c r="KFA54"/>
      <c r="KFB54"/>
      <c r="KFC54"/>
      <c r="KFD54"/>
      <c r="KFE54"/>
      <c r="KFF54"/>
      <c r="KFG54"/>
      <c r="KFH54"/>
      <c r="KFI54"/>
      <c r="KFJ54"/>
      <c r="KFK54"/>
      <c r="KFL54"/>
      <c r="KFM54"/>
      <c r="KFN54"/>
      <c r="KFO54"/>
      <c r="KFP54"/>
      <c r="KFQ54"/>
      <c r="KFR54"/>
      <c r="KFS54"/>
      <c r="KFT54"/>
      <c r="KFU54"/>
      <c r="KFV54"/>
      <c r="KFW54"/>
      <c r="KFX54"/>
      <c r="KFY54"/>
      <c r="KFZ54"/>
      <c r="KGA54"/>
      <c r="KGB54"/>
      <c r="KGC54"/>
      <c r="KGD54"/>
      <c r="KGE54"/>
      <c r="KGF54"/>
      <c r="KGG54"/>
      <c r="KGH54"/>
      <c r="KGI54"/>
      <c r="KGJ54"/>
      <c r="KGK54"/>
      <c r="KGL54"/>
      <c r="KGM54"/>
      <c r="KGN54"/>
      <c r="KGO54"/>
      <c r="KGP54"/>
      <c r="KGQ54"/>
      <c r="KGR54"/>
      <c r="KGS54"/>
      <c r="KGT54"/>
      <c r="KGU54"/>
      <c r="KGV54"/>
      <c r="KGW54"/>
      <c r="KGX54"/>
      <c r="KGY54"/>
      <c r="KGZ54"/>
      <c r="KHA54"/>
      <c r="KHB54"/>
      <c r="KHC54"/>
      <c r="KHD54"/>
      <c r="KHE54"/>
      <c r="KHF54"/>
      <c r="KHG54"/>
      <c r="KHH54"/>
      <c r="KHI54"/>
      <c r="KHJ54"/>
      <c r="KHK54"/>
      <c r="KHL54"/>
      <c r="KHM54"/>
      <c r="KHN54"/>
      <c r="KHO54"/>
      <c r="KHP54"/>
      <c r="KHQ54"/>
      <c r="KHR54"/>
      <c r="KHS54"/>
      <c r="KHT54"/>
      <c r="KHU54"/>
      <c r="KHV54"/>
      <c r="KHW54"/>
      <c r="KHX54"/>
      <c r="KHY54"/>
      <c r="KHZ54"/>
      <c r="KIA54"/>
      <c r="KIB54"/>
      <c r="KIC54"/>
      <c r="KID54"/>
      <c r="KIE54"/>
      <c r="KIF54"/>
      <c r="KIG54"/>
      <c r="KIH54"/>
      <c r="KII54"/>
      <c r="KIJ54"/>
      <c r="KIK54"/>
      <c r="KIL54"/>
      <c r="KIM54"/>
      <c r="KIN54"/>
      <c r="KIO54"/>
      <c r="KIP54"/>
      <c r="KIQ54"/>
      <c r="KIR54"/>
      <c r="KIS54"/>
      <c r="KIT54"/>
      <c r="KIU54"/>
      <c r="KIV54"/>
      <c r="KIW54"/>
      <c r="KIX54"/>
      <c r="KIY54"/>
      <c r="KIZ54"/>
      <c r="KJA54"/>
      <c r="KJB54"/>
      <c r="KJC54"/>
      <c r="KJD54"/>
      <c r="KJE54"/>
      <c r="KJF54"/>
      <c r="KJG54"/>
      <c r="KJH54"/>
      <c r="KJI54"/>
      <c r="KJJ54"/>
      <c r="KJK54"/>
      <c r="KJL54"/>
      <c r="KJM54"/>
      <c r="KJN54"/>
      <c r="KJO54"/>
      <c r="KJP54"/>
      <c r="KJQ54"/>
      <c r="KJR54"/>
      <c r="KJS54"/>
      <c r="KJT54"/>
      <c r="KJU54"/>
      <c r="KJV54"/>
      <c r="KJW54"/>
      <c r="KJX54"/>
      <c r="KJY54"/>
      <c r="KJZ54"/>
      <c r="KKA54"/>
      <c r="KKB54"/>
      <c r="KKC54"/>
      <c r="KKD54"/>
      <c r="KKE54"/>
      <c r="KKF54"/>
      <c r="KKG54"/>
      <c r="KKH54"/>
      <c r="KKI54"/>
      <c r="KKJ54"/>
      <c r="KKK54"/>
      <c r="KKL54"/>
      <c r="KKM54"/>
      <c r="KKN54"/>
      <c r="KKO54"/>
      <c r="KKP54"/>
      <c r="KKQ54"/>
      <c r="KKR54"/>
      <c r="KKS54"/>
      <c r="KKT54"/>
      <c r="KKU54"/>
      <c r="KKV54"/>
      <c r="KKW54"/>
      <c r="KKX54"/>
      <c r="KKY54"/>
      <c r="KKZ54"/>
      <c r="KLA54"/>
      <c r="KLB54"/>
      <c r="KLC54"/>
      <c r="KLD54"/>
      <c r="KLE54"/>
      <c r="KLF54"/>
      <c r="KLG54"/>
      <c r="KLH54"/>
      <c r="KLI54"/>
      <c r="KLJ54"/>
      <c r="KLK54"/>
      <c r="KLL54"/>
      <c r="KLM54"/>
      <c r="KLN54"/>
      <c r="KLO54"/>
      <c r="KLP54"/>
      <c r="KLQ54"/>
      <c r="KLR54"/>
      <c r="KLS54"/>
      <c r="KLT54"/>
      <c r="KLU54"/>
      <c r="KLV54"/>
      <c r="KLW54"/>
      <c r="KLX54"/>
      <c r="KLY54"/>
      <c r="KLZ54"/>
      <c r="KMA54"/>
      <c r="KMB54"/>
      <c r="KMC54"/>
      <c r="KMD54"/>
      <c r="KME54"/>
      <c r="KMF54"/>
      <c r="KMG54"/>
      <c r="KMH54"/>
      <c r="KMI54"/>
      <c r="KMJ54"/>
      <c r="KMK54"/>
      <c r="KML54"/>
      <c r="KMM54"/>
      <c r="KMN54"/>
      <c r="KMO54"/>
      <c r="KMP54"/>
      <c r="KMQ54"/>
      <c r="KMR54"/>
      <c r="KMS54"/>
      <c r="KMT54"/>
      <c r="KMU54"/>
      <c r="KMV54"/>
      <c r="KMW54"/>
      <c r="KMX54"/>
      <c r="KMY54"/>
      <c r="KMZ54"/>
      <c r="KNA54"/>
      <c r="KNB54"/>
      <c r="KNC54"/>
      <c r="KND54"/>
      <c r="KNE54"/>
      <c r="KNF54"/>
      <c r="KNG54"/>
      <c r="KNH54"/>
      <c r="KNI54"/>
      <c r="KNJ54"/>
      <c r="KNK54"/>
      <c r="KNL54"/>
      <c r="KNM54"/>
      <c r="KNN54"/>
      <c r="KNO54"/>
      <c r="KNP54"/>
      <c r="KNQ54"/>
      <c r="KNR54"/>
      <c r="KNS54"/>
      <c r="KNT54"/>
      <c r="KNU54"/>
      <c r="KNV54"/>
      <c r="KNW54"/>
      <c r="KNX54"/>
      <c r="KNY54"/>
      <c r="KNZ54"/>
      <c r="KOA54"/>
      <c r="KOB54"/>
      <c r="KOC54"/>
      <c r="KOD54"/>
      <c r="KOE54"/>
      <c r="KOF54"/>
      <c r="KOG54"/>
      <c r="KOH54"/>
      <c r="KOI54"/>
      <c r="KOJ54"/>
      <c r="KOK54"/>
      <c r="KOL54"/>
      <c r="KOM54"/>
      <c r="KON54"/>
      <c r="KOO54"/>
      <c r="KOP54"/>
      <c r="KOQ54"/>
      <c r="KOR54"/>
      <c r="KOS54"/>
      <c r="KOT54"/>
      <c r="KOU54"/>
      <c r="KOV54"/>
      <c r="KOW54"/>
      <c r="KOX54"/>
      <c r="KOY54"/>
      <c r="KOZ54"/>
      <c r="KPA54"/>
      <c r="KPB54"/>
      <c r="KPC54"/>
      <c r="KPD54"/>
      <c r="KPE54"/>
      <c r="KPF54"/>
      <c r="KPG54"/>
      <c r="KPH54"/>
      <c r="KPI54"/>
      <c r="KPJ54"/>
      <c r="KPK54"/>
      <c r="KPL54"/>
      <c r="KPM54"/>
      <c r="KPN54"/>
      <c r="KPO54"/>
      <c r="KPP54"/>
      <c r="KPQ54"/>
      <c r="KPR54"/>
      <c r="KPS54"/>
      <c r="KPT54"/>
      <c r="KPU54"/>
      <c r="KPV54"/>
      <c r="KPW54"/>
      <c r="KPX54"/>
      <c r="KPY54"/>
      <c r="KPZ54"/>
      <c r="KQA54"/>
      <c r="KQB54"/>
      <c r="KQC54"/>
      <c r="KQD54"/>
      <c r="KQE54"/>
      <c r="KQF54"/>
      <c r="KQG54"/>
      <c r="KQH54"/>
      <c r="KQI54"/>
      <c r="KQJ54"/>
      <c r="KQK54"/>
      <c r="KQL54"/>
      <c r="KQM54"/>
      <c r="KQN54"/>
      <c r="KQO54"/>
      <c r="KQP54"/>
      <c r="KQQ54"/>
      <c r="KQR54"/>
      <c r="KQS54"/>
      <c r="KQT54"/>
      <c r="KQU54"/>
      <c r="KQV54"/>
      <c r="KQW54"/>
      <c r="KQX54"/>
      <c r="KQY54"/>
      <c r="KQZ54"/>
      <c r="KRA54"/>
      <c r="KRB54"/>
      <c r="KRC54"/>
      <c r="KRD54"/>
      <c r="KRE54"/>
      <c r="KRF54"/>
      <c r="KRG54"/>
      <c r="KRH54"/>
      <c r="KRI54"/>
      <c r="KRJ54"/>
      <c r="KRK54"/>
      <c r="KRL54"/>
      <c r="KRM54"/>
      <c r="KRN54"/>
      <c r="KRO54"/>
      <c r="KRP54"/>
      <c r="KRQ54"/>
      <c r="KRR54"/>
      <c r="KRS54"/>
      <c r="KRT54"/>
      <c r="KRU54"/>
      <c r="KRV54"/>
      <c r="KRW54"/>
      <c r="KRX54"/>
      <c r="KRY54"/>
      <c r="KRZ54"/>
      <c r="KSA54"/>
      <c r="KSB54"/>
      <c r="KSC54"/>
      <c r="KSD54"/>
      <c r="KSE54"/>
      <c r="KSF54"/>
      <c r="KSG54"/>
      <c r="KSH54"/>
      <c r="KSI54"/>
      <c r="KSJ54"/>
      <c r="KSK54"/>
      <c r="KSL54"/>
      <c r="KSM54"/>
      <c r="KSN54"/>
      <c r="KSO54"/>
      <c r="KSP54"/>
      <c r="KSQ54"/>
      <c r="KSR54"/>
      <c r="KSS54"/>
      <c r="KST54"/>
      <c r="KSU54"/>
      <c r="KSV54"/>
      <c r="KSW54"/>
      <c r="KSX54"/>
      <c r="KSY54"/>
      <c r="KSZ54"/>
      <c r="KTA54"/>
      <c r="KTB54"/>
      <c r="KTC54"/>
      <c r="KTD54"/>
      <c r="KTE54"/>
      <c r="KTF54"/>
      <c r="KTG54"/>
      <c r="KTH54"/>
      <c r="KTI54"/>
      <c r="KTJ54"/>
      <c r="KTK54"/>
      <c r="KTL54"/>
      <c r="KTM54"/>
      <c r="KTN54"/>
      <c r="KTO54"/>
      <c r="KTP54"/>
      <c r="KTQ54"/>
      <c r="KTR54"/>
      <c r="KTS54"/>
      <c r="KTT54"/>
      <c r="KTU54"/>
      <c r="KTV54"/>
      <c r="KTW54"/>
      <c r="KTX54"/>
      <c r="KTY54"/>
      <c r="KTZ54"/>
      <c r="KUA54"/>
      <c r="KUB54"/>
      <c r="KUC54"/>
      <c r="KUD54"/>
      <c r="KUE54"/>
      <c r="KUF54"/>
      <c r="KUG54"/>
      <c r="KUH54"/>
      <c r="KUI54"/>
      <c r="KUJ54"/>
      <c r="KUK54"/>
      <c r="KUL54"/>
      <c r="KUM54"/>
      <c r="KUN54"/>
      <c r="KUO54"/>
      <c r="KUP54"/>
      <c r="KUQ54"/>
      <c r="KUR54"/>
      <c r="KUS54"/>
      <c r="KUT54"/>
      <c r="KUU54"/>
      <c r="KUV54"/>
      <c r="KUW54"/>
      <c r="KUX54"/>
      <c r="KUY54"/>
      <c r="KUZ54"/>
      <c r="KVA54"/>
      <c r="KVB54"/>
      <c r="KVC54"/>
      <c r="KVD54"/>
      <c r="KVE54"/>
      <c r="KVF54"/>
      <c r="KVG54"/>
      <c r="KVH54"/>
      <c r="KVI54"/>
      <c r="KVJ54"/>
      <c r="KVK54"/>
      <c r="KVL54"/>
      <c r="KVM54"/>
      <c r="KVN54"/>
      <c r="KVO54"/>
      <c r="KVP54"/>
      <c r="KVQ54"/>
      <c r="KVR54"/>
      <c r="KVS54"/>
      <c r="KVT54"/>
      <c r="KVU54"/>
      <c r="KVV54"/>
      <c r="KVW54"/>
      <c r="KVX54"/>
      <c r="KVY54"/>
      <c r="KVZ54"/>
      <c r="KWA54"/>
      <c r="KWB54"/>
      <c r="KWC54"/>
      <c r="KWD54"/>
      <c r="KWE54"/>
      <c r="KWF54"/>
      <c r="KWG54"/>
      <c r="KWH54"/>
      <c r="KWI54"/>
      <c r="KWJ54"/>
      <c r="KWK54"/>
      <c r="KWL54"/>
      <c r="KWM54"/>
      <c r="KWN54"/>
      <c r="KWO54"/>
      <c r="KWP54"/>
      <c r="KWQ54"/>
      <c r="KWR54"/>
      <c r="KWS54"/>
      <c r="KWT54"/>
      <c r="KWU54"/>
      <c r="KWV54"/>
      <c r="KWW54"/>
      <c r="KWX54"/>
      <c r="KWY54"/>
      <c r="KWZ54"/>
      <c r="KXA54"/>
      <c r="KXB54"/>
      <c r="KXC54"/>
      <c r="KXD54"/>
      <c r="KXE54"/>
      <c r="KXF54"/>
      <c r="KXG54"/>
      <c r="KXH54"/>
      <c r="KXI54"/>
      <c r="KXJ54"/>
      <c r="KXK54"/>
      <c r="KXL54"/>
      <c r="KXM54"/>
      <c r="KXN54"/>
      <c r="KXO54"/>
      <c r="KXP54"/>
      <c r="KXQ54"/>
      <c r="KXR54"/>
      <c r="KXS54"/>
      <c r="KXT54"/>
      <c r="KXU54"/>
      <c r="KXV54"/>
      <c r="KXW54"/>
      <c r="KXX54"/>
      <c r="KXY54"/>
      <c r="KXZ54"/>
      <c r="KYA54"/>
      <c r="KYB54"/>
      <c r="KYC54"/>
      <c r="KYD54"/>
      <c r="KYE54"/>
      <c r="KYF54"/>
      <c r="KYG54"/>
      <c r="KYH54"/>
      <c r="KYI54"/>
      <c r="KYJ54"/>
      <c r="KYK54"/>
      <c r="KYL54"/>
      <c r="KYM54"/>
      <c r="KYN54"/>
      <c r="KYO54"/>
      <c r="KYP54"/>
      <c r="KYQ54"/>
      <c r="KYR54"/>
      <c r="KYS54"/>
      <c r="KYT54"/>
      <c r="KYU54"/>
      <c r="KYV54"/>
      <c r="KYW54"/>
      <c r="KYX54"/>
      <c r="KYY54"/>
      <c r="KYZ54"/>
      <c r="KZA54"/>
      <c r="KZB54"/>
      <c r="KZC54"/>
      <c r="KZD54"/>
      <c r="KZE54"/>
      <c r="KZF54"/>
      <c r="KZG54"/>
      <c r="KZH54"/>
      <c r="KZI54"/>
      <c r="KZJ54"/>
      <c r="KZK54"/>
      <c r="KZL54"/>
      <c r="KZM54"/>
      <c r="KZN54"/>
      <c r="KZO54"/>
      <c r="KZP54"/>
      <c r="KZQ54"/>
      <c r="KZR54"/>
      <c r="KZS54"/>
      <c r="KZT54"/>
      <c r="KZU54"/>
      <c r="KZV54"/>
      <c r="KZW54"/>
      <c r="KZX54"/>
      <c r="KZY54"/>
      <c r="KZZ54"/>
      <c r="LAA54"/>
      <c r="LAB54"/>
      <c r="LAC54"/>
      <c r="LAD54"/>
      <c r="LAE54"/>
      <c r="LAF54"/>
      <c r="LAG54"/>
      <c r="LAH54"/>
      <c r="LAI54"/>
      <c r="LAJ54"/>
      <c r="LAK54"/>
      <c r="LAL54"/>
      <c r="LAM54"/>
      <c r="LAN54"/>
      <c r="LAO54"/>
      <c r="LAP54"/>
      <c r="LAQ54"/>
      <c r="LAR54"/>
      <c r="LAS54"/>
      <c r="LAT54"/>
      <c r="LAU54"/>
      <c r="LAV54"/>
      <c r="LAW54"/>
      <c r="LAX54"/>
      <c r="LAY54"/>
      <c r="LAZ54"/>
      <c r="LBA54"/>
      <c r="LBB54"/>
      <c r="LBC54"/>
      <c r="LBD54"/>
      <c r="LBE54"/>
      <c r="LBF54"/>
      <c r="LBG54"/>
      <c r="LBH54"/>
      <c r="LBI54"/>
      <c r="LBJ54"/>
      <c r="LBK54"/>
      <c r="LBL54"/>
      <c r="LBM54"/>
      <c r="LBN54"/>
      <c r="LBO54"/>
      <c r="LBP54"/>
      <c r="LBQ54"/>
      <c r="LBR54"/>
      <c r="LBS54"/>
      <c r="LBT54"/>
      <c r="LBU54"/>
      <c r="LBV54"/>
      <c r="LBW54"/>
      <c r="LBX54"/>
      <c r="LBY54"/>
      <c r="LBZ54"/>
      <c r="LCA54"/>
      <c r="LCB54"/>
      <c r="LCC54"/>
      <c r="LCD54"/>
      <c r="LCE54"/>
      <c r="LCF54"/>
      <c r="LCG54"/>
      <c r="LCH54"/>
      <c r="LCI54"/>
      <c r="LCJ54"/>
      <c r="LCK54"/>
      <c r="LCL54"/>
      <c r="LCM54"/>
      <c r="LCN54"/>
      <c r="LCO54"/>
      <c r="LCP54"/>
      <c r="LCQ54"/>
      <c r="LCR54"/>
      <c r="LCS54"/>
      <c r="LCT54"/>
      <c r="LCU54"/>
      <c r="LCV54"/>
      <c r="LCW54"/>
      <c r="LCX54"/>
      <c r="LCY54"/>
      <c r="LCZ54"/>
      <c r="LDA54"/>
      <c r="LDB54"/>
      <c r="LDC54"/>
      <c r="LDD54"/>
      <c r="LDE54"/>
      <c r="LDF54"/>
      <c r="LDG54"/>
      <c r="LDH54"/>
      <c r="LDI54"/>
      <c r="LDJ54"/>
      <c r="LDK54"/>
      <c r="LDL54"/>
      <c r="LDM54"/>
      <c r="LDN54"/>
      <c r="LDO54"/>
      <c r="LDP54"/>
      <c r="LDQ54"/>
      <c r="LDR54"/>
      <c r="LDS54"/>
      <c r="LDT54"/>
      <c r="LDU54"/>
      <c r="LDV54"/>
      <c r="LDW54"/>
      <c r="LDX54"/>
      <c r="LDY54"/>
      <c r="LDZ54"/>
      <c r="LEA54"/>
      <c r="LEB54"/>
      <c r="LEC54"/>
      <c r="LED54"/>
      <c r="LEE54"/>
      <c r="LEF54"/>
      <c r="LEG54"/>
      <c r="LEH54"/>
      <c r="LEI54"/>
      <c r="LEJ54"/>
      <c r="LEK54"/>
      <c r="LEL54"/>
      <c r="LEM54"/>
      <c r="LEN54"/>
      <c r="LEO54"/>
      <c r="LEP54"/>
      <c r="LEQ54"/>
      <c r="LER54"/>
      <c r="LES54"/>
      <c r="LET54"/>
      <c r="LEU54"/>
      <c r="LEV54"/>
      <c r="LEW54"/>
      <c r="LEX54"/>
      <c r="LEY54"/>
      <c r="LEZ54"/>
      <c r="LFA54"/>
      <c r="LFB54"/>
      <c r="LFC54"/>
      <c r="LFD54"/>
      <c r="LFE54"/>
      <c r="LFF54"/>
      <c r="LFG54"/>
      <c r="LFH54"/>
      <c r="LFI54"/>
      <c r="LFJ54"/>
      <c r="LFK54"/>
      <c r="LFL54"/>
      <c r="LFM54"/>
      <c r="LFN54"/>
      <c r="LFO54"/>
      <c r="LFP54"/>
      <c r="LFQ54"/>
      <c r="LFR54"/>
      <c r="LFS54"/>
      <c r="LFT54"/>
      <c r="LFU54"/>
      <c r="LFV54"/>
      <c r="LFW54"/>
      <c r="LFX54"/>
      <c r="LFY54"/>
      <c r="LFZ54"/>
      <c r="LGA54"/>
      <c r="LGB54"/>
      <c r="LGC54"/>
      <c r="LGD54"/>
      <c r="LGE54"/>
      <c r="LGF54"/>
      <c r="LGG54"/>
      <c r="LGH54"/>
      <c r="LGI54"/>
      <c r="LGJ54"/>
      <c r="LGK54"/>
      <c r="LGL54"/>
      <c r="LGM54"/>
      <c r="LGN54"/>
      <c r="LGO54"/>
      <c r="LGP54"/>
      <c r="LGQ54"/>
      <c r="LGR54"/>
      <c r="LGS54"/>
      <c r="LGT54"/>
      <c r="LGU54"/>
      <c r="LGV54"/>
      <c r="LGW54"/>
      <c r="LGX54"/>
      <c r="LGY54"/>
      <c r="LGZ54"/>
      <c r="LHA54"/>
      <c r="LHB54"/>
      <c r="LHC54"/>
      <c r="LHD54"/>
      <c r="LHE54"/>
      <c r="LHF54"/>
      <c r="LHG54"/>
      <c r="LHH54"/>
      <c r="LHI54"/>
      <c r="LHJ54"/>
      <c r="LHK54"/>
      <c r="LHL54"/>
      <c r="LHM54"/>
      <c r="LHN54"/>
      <c r="LHO54"/>
      <c r="LHP54"/>
      <c r="LHQ54"/>
      <c r="LHR54"/>
      <c r="LHS54"/>
      <c r="LHT54"/>
      <c r="LHU54"/>
      <c r="LHV54"/>
      <c r="LHW54"/>
      <c r="LHX54"/>
      <c r="LHY54"/>
      <c r="LHZ54"/>
      <c r="LIA54"/>
      <c r="LIB54"/>
      <c r="LIC54"/>
      <c r="LID54"/>
      <c r="LIE54"/>
      <c r="LIF54"/>
      <c r="LIG54"/>
      <c r="LIH54"/>
      <c r="LII54"/>
      <c r="LIJ54"/>
      <c r="LIK54"/>
      <c r="LIL54"/>
      <c r="LIM54"/>
      <c r="LIN54"/>
      <c r="LIO54"/>
      <c r="LIP54"/>
      <c r="LIQ54"/>
      <c r="LIR54"/>
      <c r="LIS54"/>
      <c r="LIT54"/>
      <c r="LIU54"/>
      <c r="LIV54"/>
      <c r="LIW54"/>
      <c r="LIX54"/>
      <c r="LIY54"/>
      <c r="LIZ54"/>
      <c r="LJA54"/>
      <c r="LJB54"/>
      <c r="LJC54"/>
      <c r="LJD54"/>
      <c r="LJE54"/>
      <c r="LJF54"/>
      <c r="LJG54"/>
      <c r="LJH54"/>
      <c r="LJI54"/>
      <c r="LJJ54"/>
      <c r="LJK54"/>
      <c r="LJL54"/>
      <c r="LJM54"/>
      <c r="LJN54"/>
      <c r="LJO54"/>
      <c r="LJP54"/>
      <c r="LJQ54"/>
      <c r="LJR54"/>
      <c r="LJS54"/>
      <c r="LJT54"/>
      <c r="LJU54"/>
      <c r="LJV54"/>
      <c r="LJW54"/>
      <c r="LJX54"/>
      <c r="LJY54"/>
      <c r="LJZ54"/>
      <c r="LKA54"/>
      <c r="LKB54"/>
      <c r="LKC54"/>
      <c r="LKD54"/>
      <c r="LKE54"/>
      <c r="LKF54"/>
      <c r="LKG54"/>
      <c r="LKH54"/>
      <c r="LKI54"/>
      <c r="LKJ54"/>
      <c r="LKK54"/>
      <c r="LKL54"/>
      <c r="LKM54"/>
      <c r="LKN54"/>
      <c r="LKO54"/>
      <c r="LKP54"/>
      <c r="LKQ54"/>
      <c r="LKR54"/>
      <c r="LKS54"/>
      <c r="LKT54"/>
      <c r="LKU54"/>
      <c r="LKV54"/>
      <c r="LKW54"/>
      <c r="LKX54"/>
      <c r="LKY54"/>
      <c r="LKZ54"/>
      <c r="LLA54"/>
      <c r="LLB54"/>
      <c r="LLC54"/>
      <c r="LLD54"/>
      <c r="LLE54"/>
      <c r="LLF54"/>
      <c r="LLG54"/>
      <c r="LLH54"/>
      <c r="LLI54"/>
      <c r="LLJ54"/>
      <c r="LLK54"/>
      <c r="LLL54"/>
      <c r="LLM54"/>
      <c r="LLN54"/>
      <c r="LLO54"/>
      <c r="LLP54"/>
      <c r="LLQ54"/>
      <c r="LLR54"/>
      <c r="LLS54"/>
      <c r="LLT54"/>
      <c r="LLU54"/>
      <c r="LLV54"/>
      <c r="LLW54"/>
      <c r="LLX54"/>
      <c r="LLY54"/>
      <c r="LLZ54"/>
      <c r="LMA54"/>
      <c r="LMB54"/>
      <c r="LMC54"/>
      <c r="LMD54"/>
      <c r="LME54"/>
      <c r="LMF54"/>
      <c r="LMG54"/>
      <c r="LMH54"/>
      <c r="LMI54"/>
      <c r="LMJ54"/>
      <c r="LMK54"/>
      <c r="LML54"/>
      <c r="LMM54"/>
      <c r="LMN54"/>
      <c r="LMO54"/>
      <c r="LMP54"/>
      <c r="LMQ54"/>
      <c r="LMR54"/>
      <c r="LMS54"/>
      <c r="LMT54"/>
      <c r="LMU54"/>
      <c r="LMV54"/>
      <c r="LMW54"/>
      <c r="LMX54"/>
      <c r="LMY54"/>
      <c r="LMZ54"/>
      <c r="LNA54"/>
      <c r="LNB54"/>
      <c r="LNC54"/>
      <c r="LND54"/>
      <c r="LNE54"/>
      <c r="LNF54"/>
      <c r="LNG54"/>
      <c r="LNH54"/>
      <c r="LNI54"/>
      <c r="LNJ54"/>
      <c r="LNK54"/>
      <c r="LNL54"/>
      <c r="LNM54"/>
      <c r="LNN54"/>
      <c r="LNO54"/>
      <c r="LNP54"/>
      <c r="LNQ54"/>
      <c r="LNR54"/>
      <c r="LNS54"/>
      <c r="LNT54"/>
      <c r="LNU54"/>
      <c r="LNV54"/>
      <c r="LNW54"/>
      <c r="LNX54"/>
      <c r="LNY54"/>
      <c r="LNZ54"/>
      <c r="LOA54"/>
      <c r="LOB54"/>
      <c r="LOC54"/>
      <c r="LOD54"/>
      <c r="LOE54"/>
      <c r="LOF54"/>
      <c r="LOG54"/>
      <c r="LOH54"/>
      <c r="LOI54"/>
      <c r="LOJ54"/>
      <c r="LOK54"/>
      <c r="LOL54"/>
      <c r="LOM54"/>
      <c r="LON54"/>
      <c r="LOO54"/>
      <c r="LOP54"/>
      <c r="LOQ54"/>
      <c r="LOR54"/>
      <c r="LOS54"/>
      <c r="LOT54"/>
      <c r="LOU54"/>
      <c r="LOV54"/>
      <c r="LOW54"/>
      <c r="LOX54"/>
      <c r="LOY54"/>
      <c r="LOZ54"/>
      <c r="LPA54"/>
      <c r="LPB54"/>
      <c r="LPC54"/>
      <c r="LPD54"/>
      <c r="LPE54"/>
      <c r="LPF54"/>
      <c r="LPG54"/>
      <c r="LPH54"/>
      <c r="LPI54"/>
      <c r="LPJ54"/>
      <c r="LPK54"/>
      <c r="LPL54"/>
      <c r="LPM54"/>
      <c r="LPN54"/>
      <c r="LPO54"/>
      <c r="LPP54"/>
      <c r="LPQ54"/>
      <c r="LPR54"/>
      <c r="LPS54"/>
      <c r="LPT54"/>
      <c r="LPU54"/>
      <c r="LPV54"/>
      <c r="LPW54"/>
      <c r="LPX54"/>
      <c r="LPY54"/>
      <c r="LPZ54"/>
      <c r="LQA54"/>
      <c r="LQB54"/>
      <c r="LQC54"/>
      <c r="LQD54"/>
      <c r="LQE54"/>
      <c r="LQF54"/>
      <c r="LQG54"/>
      <c r="LQH54"/>
      <c r="LQI54"/>
      <c r="LQJ54"/>
      <c r="LQK54"/>
      <c r="LQL54"/>
      <c r="LQM54"/>
      <c r="LQN54"/>
      <c r="LQO54"/>
      <c r="LQP54"/>
      <c r="LQQ54"/>
      <c r="LQR54"/>
      <c r="LQS54"/>
      <c r="LQT54"/>
      <c r="LQU54"/>
      <c r="LQV54"/>
      <c r="LQW54"/>
      <c r="LQX54"/>
      <c r="LQY54"/>
      <c r="LQZ54"/>
      <c r="LRA54"/>
      <c r="LRB54"/>
      <c r="LRC54"/>
      <c r="LRD54"/>
      <c r="LRE54"/>
      <c r="LRF54"/>
      <c r="LRG54"/>
      <c r="LRH54"/>
      <c r="LRI54"/>
      <c r="LRJ54"/>
      <c r="LRK54"/>
      <c r="LRL54"/>
      <c r="LRM54"/>
      <c r="LRN54"/>
      <c r="LRO54"/>
      <c r="LRP54"/>
      <c r="LRQ54"/>
      <c r="LRR54"/>
      <c r="LRS54"/>
      <c r="LRT54"/>
      <c r="LRU54"/>
      <c r="LRV54"/>
      <c r="LRW54"/>
      <c r="LRX54"/>
      <c r="LRY54"/>
      <c r="LRZ54"/>
      <c r="LSA54"/>
      <c r="LSB54"/>
      <c r="LSC54"/>
      <c r="LSD54"/>
      <c r="LSE54"/>
      <c r="LSF54"/>
      <c r="LSG54"/>
      <c r="LSH54"/>
      <c r="LSI54"/>
      <c r="LSJ54"/>
      <c r="LSK54"/>
      <c r="LSL54"/>
      <c r="LSM54"/>
      <c r="LSN54"/>
      <c r="LSO54"/>
      <c r="LSP54"/>
      <c r="LSQ54"/>
      <c r="LSR54"/>
      <c r="LSS54"/>
      <c r="LST54"/>
      <c r="LSU54"/>
      <c r="LSV54"/>
      <c r="LSW54"/>
      <c r="LSX54"/>
      <c r="LSY54"/>
      <c r="LSZ54"/>
      <c r="LTA54"/>
      <c r="LTB54"/>
      <c r="LTC54"/>
      <c r="LTD54"/>
      <c r="LTE54"/>
      <c r="LTF54"/>
      <c r="LTG54"/>
      <c r="LTH54"/>
      <c r="LTI54"/>
      <c r="LTJ54"/>
      <c r="LTK54"/>
      <c r="LTL54"/>
      <c r="LTM54"/>
      <c r="LTN54"/>
      <c r="LTO54"/>
      <c r="LTP54"/>
      <c r="LTQ54"/>
      <c r="LTR54"/>
      <c r="LTS54"/>
      <c r="LTT54"/>
      <c r="LTU54"/>
      <c r="LTV54"/>
      <c r="LTW54"/>
      <c r="LTX54"/>
      <c r="LTY54"/>
      <c r="LTZ54"/>
      <c r="LUA54"/>
      <c r="LUB54"/>
      <c r="LUC54"/>
      <c r="LUD54"/>
      <c r="LUE54"/>
      <c r="LUF54"/>
      <c r="LUG54"/>
      <c r="LUH54"/>
      <c r="LUI54"/>
      <c r="LUJ54"/>
      <c r="LUK54"/>
      <c r="LUL54"/>
      <c r="LUM54"/>
      <c r="LUN54"/>
      <c r="LUO54"/>
      <c r="LUP54"/>
      <c r="LUQ54"/>
      <c r="LUR54"/>
      <c r="LUS54"/>
      <c r="LUT54"/>
      <c r="LUU54"/>
      <c r="LUV54"/>
      <c r="LUW54"/>
      <c r="LUX54"/>
      <c r="LUY54"/>
      <c r="LUZ54"/>
      <c r="LVA54"/>
      <c r="LVB54"/>
      <c r="LVC54"/>
      <c r="LVD54"/>
      <c r="LVE54"/>
      <c r="LVF54"/>
      <c r="LVG54"/>
      <c r="LVH54"/>
      <c r="LVI54"/>
      <c r="LVJ54"/>
      <c r="LVK54"/>
      <c r="LVL54"/>
      <c r="LVM54"/>
      <c r="LVN54"/>
      <c r="LVO54"/>
      <c r="LVP54"/>
      <c r="LVQ54"/>
      <c r="LVR54"/>
      <c r="LVS54"/>
      <c r="LVT54"/>
      <c r="LVU54"/>
      <c r="LVV54"/>
      <c r="LVW54"/>
      <c r="LVX54"/>
      <c r="LVY54"/>
      <c r="LVZ54"/>
      <c r="LWA54"/>
      <c r="LWB54"/>
      <c r="LWC54"/>
      <c r="LWD54"/>
      <c r="LWE54"/>
      <c r="LWF54"/>
      <c r="LWG54"/>
      <c r="LWH54"/>
      <c r="LWI54"/>
      <c r="LWJ54"/>
      <c r="LWK54"/>
      <c r="LWL54"/>
      <c r="LWM54"/>
      <c r="LWN54"/>
      <c r="LWO54"/>
      <c r="LWP54"/>
      <c r="LWQ54"/>
      <c r="LWR54"/>
      <c r="LWS54"/>
      <c r="LWT54"/>
      <c r="LWU54"/>
      <c r="LWV54"/>
      <c r="LWW54"/>
      <c r="LWX54"/>
      <c r="LWY54"/>
      <c r="LWZ54"/>
      <c r="LXA54"/>
      <c r="LXB54"/>
      <c r="LXC54"/>
      <c r="LXD54"/>
      <c r="LXE54"/>
      <c r="LXF54"/>
      <c r="LXG54"/>
      <c r="LXH54"/>
      <c r="LXI54"/>
      <c r="LXJ54"/>
      <c r="LXK54"/>
      <c r="LXL54"/>
      <c r="LXM54"/>
      <c r="LXN54"/>
      <c r="LXO54"/>
      <c r="LXP54"/>
      <c r="LXQ54"/>
      <c r="LXR54"/>
      <c r="LXS54"/>
      <c r="LXT54"/>
      <c r="LXU54"/>
      <c r="LXV54"/>
      <c r="LXW54"/>
      <c r="LXX54"/>
      <c r="LXY54"/>
      <c r="LXZ54"/>
      <c r="LYA54"/>
      <c r="LYB54"/>
      <c r="LYC54"/>
      <c r="LYD54"/>
      <c r="LYE54"/>
      <c r="LYF54"/>
      <c r="LYG54"/>
      <c r="LYH54"/>
      <c r="LYI54"/>
      <c r="LYJ54"/>
      <c r="LYK54"/>
      <c r="LYL54"/>
      <c r="LYM54"/>
      <c r="LYN54"/>
      <c r="LYO54"/>
      <c r="LYP54"/>
      <c r="LYQ54"/>
      <c r="LYR54"/>
      <c r="LYS54"/>
      <c r="LYT54"/>
      <c r="LYU54"/>
      <c r="LYV54"/>
      <c r="LYW54"/>
      <c r="LYX54"/>
      <c r="LYY54"/>
      <c r="LYZ54"/>
      <c r="LZA54"/>
      <c r="LZB54"/>
      <c r="LZC54"/>
      <c r="LZD54"/>
      <c r="LZE54"/>
      <c r="LZF54"/>
      <c r="LZG54"/>
      <c r="LZH54"/>
      <c r="LZI54"/>
      <c r="LZJ54"/>
      <c r="LZK54"/>
      <c r="LZL54"/>
      <c r="LZM54"/>
      <c r="LZN54"/>
      <c r="LZO54"/>
      <c r="LZP54"/>
      <c r="LZQ54"/>
      <c r="LZR54"/>
      <c r="LZS54"/>
      <c r="LZT54"/>
      <c r="LZU54"/>
      <c r="LZV54"/>
      <c r="LZW54"/>
      <c r="LZX54"/>
      <c r="LZY54"/>
      <c r="LZZ54"/>
      <c r="MAA54"/>
      <c r="MAB54"/>
      <c r="MAC54"/>
      <c r="MAD54"/>
      <c r="MAE54"/>
      <c r="MAF54"/>
      <c r="MAG54"/>
      <c r="MAH54"/>
      <c r="MAI54"/>
      <c r="MAJ54"/>
      <c r="MAK54"/>
      <c r="MAL54"/>
      <c r="MAM54"/>
      <c r="MAN54"/>
      <c r="MAO54"/>
      <c r="MAP54"/>
      <c r="MAQ54"/>
      <c r="MAR54"/>
      <c r="MAS54"/>
      <c r="MAT54"/>
      <c r="MAU54"/>
      <c r="MAV54"/>
      <c r="MAW54"/>
      <c r="MAX54"/>
      <c r="MAY54"/>
      <c r="MAZ54"/>
      <c r="MBA54"/>
      <c r="MBB54"/>
      <c r="MBC54"/>
      <c r="MBD54"/>
      <c r="MBE54"/>
      <c r="MBF54"/>
      <c r="MBG54"/>
      <c r="MBH54"/>
      <c r="MBI54"/>
      <c r="MBJ54"/>
      <c r="MBK54"/>
      <c r="MBL54"/>
      <c r="MBM54"/>
      <c r="MBN54"/>
      <c r="MBO54"/>
      <c r="MBP54"/>
      <c r="MBQ54"/>
      <c r="MBR54"/>
      <c r="MBS54"/>
      <c r="MBT54"/>
      <c r="MBU54"/>
      <c r="MBV54"/>
      <c r="MBW54"/>
      <c r="MBX54"/>
      <c r="MBY54"/>
      <c r="MBZ54"/>
      <c r="MCA54"/>
      <c r="MCB54"/>
      <c r="MCC54"/>
      <c r="MCD54"/>
      <c r="MCE54"/>
      <c r="MCF54"/>
      <c r="MCG54"/>
      <c r="MCH54"/>
      <c r="MCI54"/>
      <c r="MCJ54"/>
      <c r="MCK54"/>
      <c r="MCL54"/>
      <c r="MCM54"/>
      <c r="MCN54"/>
      <c r="MCO54"/>
      <c r="MCP54"/>
      <c r="MCQ54"/>
      <c r="MCR54"/>
      <c r="MCS54"/>
      <c r="MCT54"/>
      <c r="MCU54"/>
      <c r="MCV54"/>
      <c r="MCW54"/>
      <c r="MCX54"/>
      <c r="MCY54"/>
      <c r="MCZ54"/>
      <c r="MDA54"/>
      <c r="MDB54"/>
      <c r="MDC54"/>
      <c r="MDD54"/>
      <c r="MDE54"/>
      <c r="MDF54"/>
      <c r="MDG54"/>
      <c r="MDH54"/>
      <c r="MDI54"/>
      <c r="MDJ54"/>
      <c r="MDK54"/>
      <c r="MDL54"/>
      <c r="MDM54"/>
      <c r="MDN54"/>
      <c r="MDO54"/>
      <c r="MDP54"/>
      <c r="MDQ54"/>
      <c r="MDR54"/>
      <c r="MDS54"/>
      <c r="MDT54"/>
      <c r="MDU54"/>
      <c r="MDV54"/>
      <c r="MDW54"/>
      <c r="MDX54"/>
      <c r="MDY54"/>
      <c r="MDZ54"/>
      <c r="MEA54"/>
      <c r="MEB54"/>
      <c r="MEC54"/>
      <c r="MED54"/>
      <c r="MEE54"/>
      <c r="MEF54"/>
      <c r="MEG54"/>
      <c r="MEH54"/>
      <c r="MEI54"/>
      <c r="MEJ54"/>
      <c r="MEK54"/>
      <c r="MEL54"/>
      <c r="MEM54"/>
      <c r="MEN54"/>
      <c r="MEO54"/>
      <c r="MEP54"/>
      <c r="MEQ54"/>
      <c r="MER54"/>
      <c r="MES54"/>
      <c r="MET54"/>
      <c r="MEU54"/>
      <c r="MEV54"/>
      <c r="MEW54"/>
      <c r="MEX54"/>
      <c r="MEY54"/>
      <c r="MEZ54"/>
      <c r="MFA54"/>
      <c r="MFB54"/>
      <c r="MFC54"/>
      <c r="MFD54"/>
      <c r="MFE54"/>
      <c r="MFF54"/>
      <c r="MFG54"/>
      <c r="MFH54"/>
      <c r="MFI54"/>
      <c r="MFJ54"/>
      <c r="MFK54"/>
      <c r="MFL54"/>
      <c r="MFM54"/>
      <c r="MFN54"/>
      <c r="MFO54"/>
      <c r="MFP54"/>
      <c r="MFQ54"/>
      <c r="MFR54"/>
      <c r="MFS54"/>
      <c r="MFT54"/>
      <c r="MFU54"/>
      <c r="MFV54"/>
      <c r="MFW54"/>
      <c r="MFX54"/>
      <c r="MFY54"/>
      <c r="MFZ54"/>
      <c r="MGA54"/>
      <c r="MGB54"/>
      <c r="MGC54"/>
      <c r="MGD54"/>
      <c r="MGE54"/>
      <c r="MGF54"/>
      <c r="MGG54"/>
      <c r="MGH54"/>
      <c r="MGI54"/>
      <c r="MGJ54"/>
      <c r="MGK54"/>
      <c r="MGL54"/>
      <c r="MGM54"/>
      <c r="MGN54"/>
      <c r="MGO54"/>
      <c r="MGP54"/>
      <c r="MGQ54"/>
      <c r="MGR54"/>
      <c r="MGS54"/>
      <c r="MGT54"/>
      <c r="MGU54"/>
      <c r="MGV54"/>
      <c r="MGW54"/>
      <c r="MGX54"/>
      <c r="MGY54"/>
      <c r="MGZ54"/>
      <c r="MHA54"/>
      <c r="MHB54"/>
      <c r="MHC54"/>
      <c r="MHD54"/>
      <c r="MHE54"/>
      <c r="MHF54"/>
      <c r="MHG54"/>
      <c r="MHH54"/>
      <c r="MHI54"/>
      <c r="MHJ54"/>
      <c r="MHK54"/>
      <c r="MHL54"/>
      <c r="MHM54"/>
      <c r="MHN54"/>
      <c r="MHO54"/>
      <c r="MHP54"/>
      <c r="MHQ54"/>
      <c r="MHR54"/>
      <c r="MHS54"/>
      <c r="MHT54"/>
      <c r="MHU54"/>
      <c r="MHV54"/>
      <c r="MHW54"/>
      <c r="MHX54"/>
      <c r="MHY54"/>
      <c r="MHZ54"/>
      <c r="MIA54"/>
      <c r="MIB54"/>
      <c r="MIC54"/>
      <c r="MID54"/>
      <c r="MIE54"/>
      <c r="MIF54"/>
      <c r="MIG54"/>
      <c r="MIH54"/>
      <c r="MII54"/>
      <c r="MIJ54"/>
      <c r="MIK54"/>
      <c r="MIL54"/>
      <c r="MIM54"/>
      <c r="MIN54"/>
      <c r="MIO54"/>
      <c r="MIP54"/>
      <c r="MIQ54"/>
      <c r="MIR54"/>
      <c r="MIS54"/>
      <c r="MIT54"/>
      <c r="MIU54"/>
      <c r="MIV54"/>
      <c r="MIW54"/>
      <c r="MIX54"/>
      <c r="MIY54"/>
      <c r="MIZ54"/>
      <c r="MJA54"/>
      <c r="MJB54"/>
      <c r="MJC54"/>
      <c r="MJD54"/>
      <c r="MJE54"/>
      <c r="MJF54"/>
      <c r="MJG54"/>
      <c r="MJH54"/>
      <c r="MJI54"/>
      <c r="MJJ54"/>
      <c r="MJK54"/>
      <c r="MJL54"/>
      <c r="MJM54"/>
      <c r="MJN54"/>
      <c r="MJO54"/>
      <c r="MJP54"/>
      <c r="MJQ54"/>
      <c r="MJR54"/>
      <c r="MJS54"/>
      <c r="MJT54"/>
      <c r="MJU54"/>
      <c r="MJV54"/>
      <c r="MJW54"/>
      <c r="MJX54"/>
      <c r="MJY54"/>
      <c r="MJZ54"/>
      <c r="MKA54"/>
      <c r="MKB54"/>
      <c r="MKC54"/>
      <c r="MKD54"/>
      <c r="MKE54"/>
      <c r="MKF54"/>
      <c r="MKG54"/>
      <c r="MKH54"/>
      <c r="MKI54"/>
      <c r="MKJ54"/>
      <c r="MKK54"/>
      <c r="MKL54"/>
      <c r="MKM54"/>
      <c r="MKN54"/>
      <c r="MKO54"/>
      <c r="MKP54"/>
      <c r="MKQ54"/>
      <c r="MKR54"/>
      <c r="MKS54"/>
      <c r="MKT54"/>
      <c r="MKU54"/>
      <c r="MKV54"/>
      <c r="MKW54"/>
      <c r="MKX54"/>
      <c r="MKY54"/>
      <c r="MKZ54"/>
      <c r="MLA54"/>
      <c r="MLB54"/>
      <c r="MLC54"/>
      <c r="MLD54"/>
      <c r="MLE54"/>
      <c r="MLF54"/>
      <c r="MLG54"/>
      <c r="MLH54"/>
      <c r="MLI54"/>
      <c r="MLJ54"/>
      <c r="MLK54"/>
      <c r="MLL54"/>
      <c r="MLM54"/>
      <c r="MLN54"/>
      <c r="MLO54"/>
      <c r="MLP54"/>
      <c r="MLQ54"/>
      <c r="MLR54"/>
      <c r="MLS54"/>
      <c r="MLT54"/>
      <c r="MLU54"/>
      <c r="MLV54"/>
      <c r="MLW54"/>
      <c r="MLX54"/>
      <c r="MLY54"/>
      <c r="MLZ54"/>
      <c r="MMA54"/>
      <c r="MMB54"/>
      <c r="MMC54"/>
      <c r="MMD54"/>
      <c r="MME54"/>
      <c r="MMF54"/>
      <c r="MMG54"/>
      <c r="MMH54"/>
      <c r="MMI54"/>
      <c r="MMJ54"/>
      <c r="MMK54"/>
      <c r="MML54"/>
      <c r="MMM54"/>
      <c r="MMN54"/>
      <c r="MMO54"/>
      <c r="MMP54"/>
      <c r="MMQ54"/>
      <c r="MMR54"/>
      <c r="MMS54"/>
      <c r="MMT54"/>
      <c r="MMU54"/>
      <c r="MMV54"/>
      <c r="MMW54"/>
      <c r="MMX54"/>
      <c r="MMY54"/>
      <c r="MMZ54"/>
      <c r="MNA54"/>
      <c r="MNB54"/>
      <c r="MNC54"/>
      <c r="MND54"/>
      <c r="MNE54"/>
      <c r="MNF54"/>
      <c r="MNG54"/>
      <c r="MNH54"/>
      <c r="MNI54"/>
      <c r="MNJ54"/>
      <c r="MNK54"/>
      <c r="MNL54"/>
      <c r="MNM54"/>
      <c r="MNN54"/>
      <c r="MNO54"/>
      <c r="MNP54"/>
      <c r="MNQ54"/>
      <c r="MNR54"/>
      <c r="MNS54"/>
      <c r="MNT54"/>
      <c r="MNU54"/>
      <c r="MNV54"/>
      <c r="MNW54"/>
      <c r="MNX54"/>
      <c r="MNY54"/>
      <c r="MNZ54"/>
      <c r="MOA54"/>
      <c r="MOB54"/>
      <c r="MOC54"/>
      <c r="MOD54"/>
      <c r="MOE54"/>
      <c r="MOF54"/>
      <c r="MOG54"/>
      <c r="MOH54"/>
      <c r="MOI54"/>
      <c r="MOJ54"/>
      <c r="MOK54"/>
      <c r="MOL54"/>
      <c r="MOM54"/>
      <c r="MON54"/>
      <c r="MOO54"/>
      <c r="MOP54"/>
      <c r="MOQ54"/>
      <c r="MOR54"/>
      <c r="MOS54"/>
      <c r="MOT54"/>
      <c r="MOU54"/>
      <c r="MOV54"/>
      <c r="MOW54"/>
      <c r="MOX54"/>
      <c r="MOY54"/>
      <c r="MOZ54"/>
      <c r="MPA54"/>
      <c r="MPB54"/>
      <c r="MPC54"/>
      <c r="MPD54"/>
      <c r="MPE54"/>
      <c r="MPF54"/>
      <c r="MPG54"/>
      <c r="MPH54"/>
      <c r="MPI54"/>
      <c r="MPJ54"/>
      <c r="MPK54"/>
      <c r="MPL54"/>
      <c r="MPM54"/>
      <c r="MPN54"/>
      <c r="MPO54"/>
      <c r="MPP54"/>
      <c r="MPQ54"/>
      <c r="MPR54"/>
      <c r="MPS54"/>
      <c r="MPT54"/>
      <c r="MPU54"/>
      <c r="MPV54"/>
      <c r="MPW54"/>
      <c r="MPX54"/>
      <c r="MPY54"/>
      <c r="MPZ54"/>
      <c r="MQA54"/>
      <c r="MQB54"/>
      <c r="MQC54"/>
      <c r="MQD54"/>
      <c r="MQE54"/>
      <c r="MQF54"/>
      <c r="MQG54"/>
      <c r="MQH54"/>
      <c r="MQI54"/>
      <c r="MQJ54"/>
      <c r="MQK54"/>
      <c r="MQL54"/>
      <c r="MQM54"/>
      <c r="MQN54"/>
      <c r="MQO54"/>
      <c r="MQP54"/>
      <c r="MQQ54"/>
      <c r="MQR54"/>
      <c r="MQS54"/>
      <c r="MQT54"/>
      <c r="MQU54"/>
      <c r="MQV54"/>
      <c r="MQW54"/>
      <c r="MQX54"/>
      <c r="MQY54"/>
      <c r="MQZ54"/>
      <c r="MRA54"/>
      <c r="MRB54"/>
      <c r="MRC54"/>
      <c r="MRD54"/>
      <c r="MRE54"/>
      <c r="MRF54"/>
      <c r="MRG54"/>
      <c r="MRH54"/>
      <c r="MRI54"/>
      <c r="MRJ54"/>
      <c r="MRK54"/>
      <c r="MRL54"/>
      <c r="MRM54"/>
      <c r="MRN54"/>
      <c r="MRO54"/>
      <c r="MRP54"/>
      <c r="MRQ54"/>
      <c r="MRR54"/>
      <c r="MRS54"/>
      <c r="MRT54"/>
      <c r="MRU54"/>
      <c r="MRV54"/>
      <c r="MRW54"/>
      <c r="MRX54"/>
      <c r="MRY54"/>
      <c r="MRZ54"/>
      <c r="MSA54"/>
      <c r="MSB54"/>
      <c r="MSC54"/>
      <c r="MSD54"/>
      <c r="MSE54"/>
      <c r="MSF54"/>
      <c r="MSG54"/>
      <c r="MSH54"/>
      <c r="MSI54"/>
      <c r="MSJ54"/>
      <c r="MSK54"/>
      <c r="MSL54"/>
      <c r="MSM54"/>
      <c r="MSN54"/>
      <c r="MSO54"/>
      <c r="MSP54"/>
      <c r="MSQ54"/>
      <c r="MSR54"/>
      <c r="MSS54"/>
      <c r="MST54"/>
      <c r="MSU54"/>
      <c r="MSV54"/>
      <c r="MSW54"/>
      <c r="MSX54"/>
      <c r="MSY54"/>
      <c r="MSZ54"/>
      <c r="MTA54"/>
      <c r="MTB54"/>
      <c r="MTC54"/>
      <c r="MTD54"/>
      <c r="MTE54"/>
      <c r="MTF54"/>
      <c r="MTG54"/>
      <c r="MTH54"/>
      <c r="MTI54"/>
      <c r="MTJ54"/>
      <c r="MTK54"/>
      <c r="MTL54"/>
      <c r="MTM54"/>
      <c r="MTN54"/>
      <c r="MTO54"/>
      <c r="MTP54"/>
      <c r="MTQ54"/>
      <c r="MTR54"/>
      <c r="MTS54"/>
      <c r="MTT54"/>
      <c r="MTU54"/>
      <c r="MTV54"/>
      <c r="MTW54"/>
      <c r="MTX54"/>
      <c r="MTY54"/>
      <c r="MTZ54"/>
      <c r="MUA54"/>
      <c r="MUB54"/>
      <c r="MUC54"/>
      <c r="MUD54"/>
      <c r="MUE54"/>
      <c r="MUF54"/>
      <c r="MUG54"/>
      <c r="MUH54"/>
      <c r="MUI54"/>
      <c r="MUJ54"/>
      <c r="MUK54"/>
      <c r="MUL54"/>
      <c r="MUM54"/>
      <c r="MUN54"/>
      <c r="MUO54"/>
      <c r="MUP54"/>
      <c r="MUQ54"/>
      <c r="MUR54"/>
      <c r="MUS54"/>
      <c r="MUT54"/>
      <c r="MUU54"/>
      <c r="MUV54"/>
      <c r="MUW54"/>
      <c r="MUX54"/>
      <c r="MUY54"/>
      <c r="MUZ54"/>
      <c r="MVA54"/>
      <c r="MVB54"/>
      <c r="MVC54"/>
      <c r="MVD54"/>
      <c r="MVE54"/>
      <c r="MVF54"/>
      <c r="MVG54"/>
      <c r="MVH54"/>
      <c r="MVI54"/>
      <c r="MVJ54"/>
      <c r="MVK54"/>
      <c r="MVL54"/>
      <c r="MVM54"/>
      <c r="MVN54"/>
      <c r="MVO54"/>
      <c r="MVP54"/>
      <c r="MVQ54"/>
      <c r="MVR54"/>
      <c r="MVS54"/>
      <c r="MVT54"/>
      <c r="MVU54"/>
      <c r="MVV54"/>
      <c r="MVW54"/>
      <c r="MVX54"/>
      <c r="MVY54"/>
      <c r="MVZ54"/>
      <c r="MWA54"/>
      <c r="MWB54"/>
      <c r="MWC54"/>
      <c r="MWD54"/>
      <c r="MWE54"/>
      <c r="MWF54"/>
      <c r="MWG54"/>
      <c r="MWH54"/>
      <c r="MWI54"/>
      <c r="MWJ54"/>
      <c r="MWK54"/>
      <c r="MWL54"/>
      <c r="MWM54"/>
      <c r="MWN54"/>
      <c r="MWO54"/>
      <c r="MWP54"/>
      <c r="MWQ54"/>
      <c r="MWR54"/>
      <c r="MWS54"/>
      <c r="MWT54"/>
      <c r="MWU54"/>
      <c r="MWV54"/>
      <c r="MWW54"/>
      <c r="MWX54"/>
      <c r="MWY54"/>
      <c r="MWZ54"/>
      <c r="MXA54"/>
      <c r="MXB54"/>
      <c r="MXC54"/>
      <c r="MXD54"/>
      <c r="MXE54"/>
      <c r="MXF54"/>
      <c r="MXG54"/>
      <c r="MXH54"/>
      <c r="MXI54"/>
      <c r="MXJ54"/>
      <c r="MXK54"/>
      <c r="MXL54"/>
      <c r="MXM54"/>
      <c r="MXN54"/>
      <c r="MXO54"/>
      <c r="MXP54"/>
      <c r="MXQ54"/>
      <c r="MXR54"/>
      <c r="MXS54"/>
      <c r="MXT54"/>
      <c r="MXU54"/>
      <c r="MXV54"/>
      <c r="MXW54"/>
      <c r="MXX54"/>
      <c r="MXY54"/>
      <c r="MXZ54"/>
      <c r="MYA54"/>
      <c r="MYB54"/>
      <c r="MYC54"/>
      <c r="MYD54"/>
      <c r="MYE54"/>
      <c r="MYF54"/>
      <c r="MYG54"/>
      <c r="MYH54"/>
      <c r="MYI54"/>
      <c r="MYJ54"/>
      <c r="MYK54"/>
      <c r="MYL54"/>
      <c r="MYM54"/>
      <c r="MYN54"/>
      <c r="MYO54"/>
      <c r="MYP54"/>
      <c r="MYQ54"/>
      <c r="MYR54"/>
      <c r="MYS54"/>
      <c r="MYT54"/>
      <c r="MYU54"/>
      <c r="MYV54"/>
      <c r="MYW54"/>
      <c r="MYX54"/>
      <c r="MYY54"/>
      <c r="MYZ54"/>
      <c r="MZA54"/>
      <c r="MZB54"/>
      <c r="MZC54"/>
      <c r="MZD54"/>
      <c r="MZE54"/>
      <c r="MZF54"/>
      <c r="MZG54"/>
      <c r="MZH54"/>
      <c r="MZI54"/>
      <c r="MZJ54"/>
      <c r="MZK54"/>
      <c r="MZL54"/>
      <c r="MZM54"/>
      <c r="MZN54"/>
      <c r="MZO54"/>
      <c r="MZP54"/>
      <c r="MZQ54"/>
      <c r="MZR54"/>
      <c r="MZS54"/>
      <c r="MZT54"/>
      <c r="MZU54"/>
      <c r="MZV54"/>
      <c r="MZW54"/>
      <c r="MZX54"/>
      <c r="MZY54"/>
      <c r="MZZ54"/>
      <c r="NAA54"/>
      <c r="NAB54"/>
      <c r="NAC54"/>
      <c r="NAD54"/>
      <c r="NAE54"/>
      <c r="NAF54"/>
      <c r="NAG54"/>
      <c r="NAH54"/>
      <c r="NAI54"/>
      <c r="NAJ54"/>
      <c r="NAK54"/>
      <c r="NAL54"/>
      <c r="NAM54"/>
      <c r="NAN54"/>
      <c r="NAO54"/>
      <c r="NAP54"/>
      <c r="NAQ54"/>
      <c r="NAR54"/>
      <c r="NAS54"/>
      <c r="NAT54"/>
      <c r="NAU54"/>
      <c r="NAV54"/>
      <c r="NAW54"/>
      <c r="NAX54"/>
      <c r="NAY54"/>
      <c r="NAZ54"/>
      <c r="NBA54"/>
      <c r="NBB54"/>
      <c r="NBC54"/>
      <c r="NBD54"/>
      <c r="NBE54"/>
      <c r="NBF54"/>
      <c r="NBG54"/>
      <c r="NBH54"/>
      <c r="NBI54"/>
      <c r="NBJ54"/>
      <c r="NBK54"/>
      <c r="NBL54"/>
      <c r="NBM54"/>
      <c r="NBN54"/>
      <c r="NBO54"/>
      <c r="NBP54"/>
      <c r="NBQ54"/>
      <c r="NBR54"/>
      <c r="NBS54"/>
      <c r="NBT54"/>
      <c r="NBU54"/>
      <c r="NBV54"/>
      <c r="NBW54"/>
      <c r="NBX54"/>
      <c r="NBY54"/>
      <c r="NBZ54"/>
      <c r="NCA54"/>
      <c r="NCB54"/>
      <c r="NCC54"/>
      <c r="NCD54"/>
      <c r="NCE54"/>
      <c r="NCF54"/>
      <c r="NCG54"/>
      <c r="NCH54"/>
      <c r="NCI54"/>
      <c r="NCJ54"/>
      <c r="NCK54"/>
      <c r="NCL54"/>
      <c r="NCM54"/>
      <c r="NCN54"/>
      <c r="NCO54"/>
      <c r="NCP54"/>
      <c r="NCQ54"/>
      <c r="NCR54"/>
      <c r="NCS54"/>
      <c r="NCT54"/>
      <c r="NCU54"/>
      <c r="NCV54"/>
      <c r="NCW54"/>
      <c r="NCX54"/>
      <c r="NCY54"/>
      <c r="NCZ54"/>
      <c r="NDA54"/>
      <c r="NDB54"/>
      <c r="NDC54"/>
      <c r="NDD54"/>
      <c r="NDE54"/>
      <c r="NDF54"/>
      <c r="NDG54"/>
      <c r="NDH54"/>
      <c r="NDI54"/>
      <c r="NDJ54"/>
      <c r="NDK54"/>
      <c r="NDL54"/>
      <c r="NDM54"/>
      <c r="NDN54"/>
      <c r="NDO54"/>
      <c r="NDP54"/>
      <c r="NDQ54"/>
      <c r="NDR54"/>
      <c r="NDS54"/>
      <c r="NDT54"/>
      <c r="NDU54"/>
      <c r="NDV54"/>
      <c r="NDW54"/>
      <c r="NDX54"/>
      <c r="NDY54"/>
      <c r="NDZ54"/>
      <c r="NEA54"/>
      <c r="NEB54"/>
      <c r="NEC54"/>
      <c r="NED54"/>
      <c r="NEE54"/>
      <c r="NEF54"/>
      <c r="NEG54"/>
      <c r="NEH54"/>
      <c r="NEI54"/>
      <c r="NEJ54"/>
      <c r="NEK54"/>
      <c r="NEL54"/>
      <c r="NEM54"/>
      <c r="NEN54"/>
      <c r="NEO54"/>
      <c r="NEP54"/>
      <c r="NEQ54"/>
      <c r="NER54"/>
      <c r="NES54"/>
      <c r="NET54"/>
      <c r="NEU54"/>
      <c r="NEV54"/>
      <c r="NEW54"/>
      <c r="NEX54"/>
      <c r="NEY54"/>
      <c r="NEZ54"/>
      <c r="NFA54"/>
      <c r="NFB54"/>
      <c r="NFC54"/>
      <c r="NFD54"/>
      <c r="NFE54"/>
      <c r="NFF54"/>
      <c r="NFG54"/>
      <c r="NFH54"/>
      <c r="NFI54"/>
      <c r="NFJ54"/>
      <c r="NFK54"/>
      <c r="NFL54"/>
      <c r="NFM54"/>
      <c r="NFN54"/>
      <c r="NFO54"/>
      <c r="NFP54"/>
      <c r="NFQ54"/>
      <c r="NFR54"/>
      <c r="NFS54"/>
      <c r="NFT54"/>
      <c r="NFU54"/>
      <c r="NFV54"/>
      <c r="NFW54"/>
      <c r="NFX54"/>
      <c r="NFY54"/>
      <c r="NFZ54"/>
      <c r="NGA54"/>
      <c r="NGB54"/>
      <c r="NGC54"/>
      <c r="NGD54"/>
      <c r="NGE54"/>
      <c r="NGF54"/>
      <c r="NGG54"/>
      <c r="NGH54"/>
      <c r="NGI54"/>
      <c r="NGJ54"/>
      <c r="NGK54"/>
      <c r="NGL54"/>
      <c r="NGM54"/>
      <c r="NGN54"/>
      <c r="NGO54"/>
      <c r="NGP54"/>
      <c r="NGQ54"/>
      <c r="NGR54"/>
      <c r="NGS54"/>
      <c r="NGT54"/>
      <c r="NGU54"/>
      <c r="NGV54"/>
      <c r="NGW54"/>
      <c r="NGX54"/>
      <c r="NGY54"/>
      <c r="NGZ54"/>
      <c r="NHA54"/>
      <c r="NHB54"/>
      <c r="NHC54"/>
      <c r="NHD54"/>
      <c r="NHE54"/>
      <c r="NHF54"/>
      <c r="NHG54"/>
      <c r="NHH54"/>
      <c r="NHI54"/>
      <c r="NHJ54"/>
      <c r="NHK54"/>
      <c r="NHL54"/>
      <c r="NHM54"/>
      <c r="NHN54"/>
      <c r="NHO54"/>
      <c r="NHP54"/>
      <c r="NHQ54"/>
      <c r="NHR54"/>
      <c r="NHS54"/>
      <c r="NHT54"/>
      <c r="NHU54"/>
      <c r="NHV54"/>
      <c r="NHW54"/>
      <c r="NHX54"/>
      <c r="NHY54"/>
      <c r="NHZ54"/>
      <c r="NIA54"/>
      <c r="NIB54"/>
      <c r="NIC54"/>
      <c r="NID54"/>
      <c r="NIE54"/>
      <c r="NIF54"/>
      <c r="NIG54"/>
      <c r="NIH54"/>
      <c r="NII54"/>
      <c r="NIJ54"/>
      <c r="NIK54"/>
      <c r="NIL54"/>
      <c r="NIM54"/>
      <c r="NIN54"/>
      <c r="NIO54"/>
      <c r="NIP54"/>
      <c r="NIQ54"/>
      <c r="NIR54"/>
      <c r="NIS54"/>
      <c r="NIT54"/>
      <c r="NIU54"/>
      <c r="NIV54"/>
      <c r="NIW54"/>
      <c r="NIX54"/>
      <c r="NIY54"/>
      <c r="NIZ54"/>
      <c r="NJA54"/>
      <c r="NJB54"/>
      <c r="NJC54"/>
      <c r="NJD54"/>
      <c r="NJE54"/>
      <c r="NJF54"/>
      <c r="NJG54"/>
      <c r="NJH54"/>
      <c r="NJI54"/>
      <c r="NJJ54"/>
      <c r="NJK54"/>
      <c r="NJL54"/>
      <c r="NJM54"/>
      <c r="NJN54"/>
      <c r="NJO54"/>
      <c r="NJP54"/>
      <c r="NJQ54"/>
      <c r="NJR54"/>
      <c r="NJS54"/>
      <c r="NJT54"/>
      <c r="NJU54"/>
      <c r="NJV54"/>
      <c r="NJW54"/>
      <c r="NJX54"/>
      <c r="NJY54"/>
      <c r="NJZ54"/>
      <c r="NKA54"/>
      <c r="NKB54"/>
      <c r="NKC54"/>
      <c r="NKD54"/>
      <c r="NKE54"/>
      <c r="NKF54"/>
      <c r="NKG54"/>
      <c r="NKH54"/>
      <c r="NKI54"/>
      <c r="NKJ54"/>
      <c r="NKK54"/>
      <c r="NKL54"/>
      <c r="NKM54"/>
      <c r="NKN54"/>
      <c r="NKO54"/>
      <c r="NKP54"/>
      <c r="NKQ54"/>
      <c r="NKR54"/>
      <c r="NKS54"/>
      <c r="NKT54"/>
      <c r="NKU54"/>
      <c r="NKV54"/>
      <c r="NKW54"/>
      <c r="NKX54"/>
      <c r="NKY54"/>
      <c r="NKZ54"/>
      <c r="NLA54"/>
      <c r="NLB54"/>
      <c r="NLC54"/>
      <c r="NLD54"/>
      <c r="NLE54"/>
      <c r="NLF54"/>
      <c r="NLG54"/>
      <c r="NLH54"/>
      <c r="NLI54"/>
      <c r="NLJ54"/>
      <c r="NLK54"/>
      <c r="NLL54"/>
      <c r="NLM54"/>
      <c r="NLN54"/>
      <c r="NLO54"/>
      <c r="NLP54"/>
      <c r="NLQ54"/>
      <c r="NLR54"/>
      <c r="NLS54"/>
      <c r="NLT54"/>
      <c r="NLU54"/>
      <c r="NLV54"/>
      <c r="NLW54"/>
      <c r="NLX54"/>
      <c r="NLY54"/>
      <c r="NLZ54"/>
      <c r="NMA54"/>
      <c r="NMB54"/>
      <c r="NMC54"/>
      <c r="NMD54"/>
      <c r="NME54"/>
      <c r="NMF54"/>
      <c r="NMG54"/>
      <c r="NMH54"/>
      <c r="NMI54"/>
      <c r="NMJ54"/>
      <c r="NMK54"/>
      <c r="NML54"/>
      <c r="NMM54"/>
      <c r="NMN54"/>
      <c r="NMO54"/>
      <c r="NMP54"/>
      <c r="NMQ54"/>
      <c r="NMR54"/>
      <c r="NMS54"/>
      <c r="NMT54"/>
      <c r="NMU54"/>
      <c r="NMV54"/>
      <c r="NMW54"/>
      <c r="NMX54"/>
      <c r="NMY54"/>
      <c r="NMZ54"/>
      <c r="NNA54"/>
      <c r="NNB54"/>
      <c r="NNC54"/>
      <c r="NND54"/>
      <c r="NNE54"/>
      <c r="NNF54"/>
      <c r="NNG54"/>
      <c r="NNH54"/>
      <c r="NNI54"/>
      <c r="NNJ54"/>
      <c r="NNK54"/>
      <c r="NNL54"/>
      <c r="NNM54"/>
      <c r="NNN54"/>
      <c r="NNO54"/>
      <c r="NNP54"/>
      <c r="NNQ54"/>
      <c r="NNR54"/>
      <c r="NNS54"/>
      <c r="NNT54"/>
      <c r="NNU54"/>
      <c r="NNV54"/>
      <c r="NNW54"/>
      <c r="NNX54"/>
      <c r="NNY54"/>
      <c r="NNZ54"/>
      <c r="NOA54"/>
      <c r="NOB54"/>
      <c r="NOC54"/>
      <c r="NOD54"/>
      <c r="NOE54"/>
      <c r="NOF54"/>
      <c r="NOG54"/>
      <c r="NOH54"/>
      <c r="NOI54"/>
      <c r="NOJ54"/>
      <c r="NOK54"/>
      <c r="NOL54"/>
      <c r="NOM54"/>
      <c r="NON54"/>
      <c r="NOO54"/>
      <c r="NOP54"/>
      <c r="NOQ54"/>
      <c r="NOR54"/>
      <c r="NOS54"/>
      <c r="NOT54"/>
      <c r="NOU54"/>
      <c r="NOV54"/>
      <c r="NOW54"/>
      <c r="NOX54"/>
      <c r="NOY54"/>
      <c r="NOZ54"/>
      <c r="NPA54"/>
      <c r="NPB54"/>
      <c r="NPC54"/>
      <c r="NPD54"/>
      <c r="NPE54"/>
      <c r="NPF54"/>
      <c r="NPG54"/>
      <c r="NPH54"/>
      <c r="NPI54"/>
      <c r="NPJ54"/>
      <c r="NPK54"/>
      <c r="NPL54"/>
      <c r="NPM54"/>
      <c r="NPN54"/>
      <c r="NPO54"/>
      <c r="NPP54"/>
      <c r="NPQ54"/>
      <c r="NPR54"/>
      <c r="NPS54"/>
      <c r="NPT54"/>
      <c r="NPU54"/>
      <c r="NPV54"/>
      <c r="NPW54"/>
      <c r="NPX54"/>
      <c r="NPY54"/>
      <c r="NPZ54"/>
      <c r="NQA54"/>
      <c r="NQB54"/>
      <c r="NQC54"/>
      <c r="NQD54"/>
      <c r="NQE54"/>
      <c r="NQF54"/>
      <c r="NQG54"/>
      <c r="NQH54"/>
      <c r="NQI54"/>
      <c r="NQJ54"/>
      <c r="NQK54"/>
      <c r="NQL54"/>
      <c r="NQM54"/>
      <c r="NQN54"/>
      <c r="NQO54"/>
      <c r="NQP54"/>
      <c r="NQQ54"/>
      <c r="NQR54"/>
      <c r="NQS54"/>
      <c r="NQT54"/>
      <c r="NQU54"/>
      <c r="NQV54"/>
      <c r="NQW54"/>
      <c r="NQX54"/>
      <c r="NQY54"/>
      <c r="NQZ54"/>
      <c r="NRA54"/>
      <c r="NRB54"/>
      <c r="NRC54"/>
      <c r="NRD54"/>
      <c r="NRE54"/>
      <c r="NRF54"/>
      <c r="NRG54"/>
      <c r="NRH54"/>
      <c r="NRI54"/>
      <c r="NRJ54"/>
      <c r="NRK54"/>
      <c r="NRL54"/>
      <c r="NRM54"/>
      <c r="NRN54"/>
      <c r="NRO54"/>
      <c r="NRP54"/>
      <c r="NRQ54"/>
      <c r="NRR54"/>
      <c r="NRS54"/>
      <c r="NRT54"/>
      <c r="NRU54"/>
      <c r="NRV54"/>
      <c r="NRW54"/>
      <c r="NRX54"/>
      <c r="NRY54"/>
      <c r="NRZ54"/>
      <c r="NSA54"/>
      <c r="NSB54"/>
      <c r="NSC54"/>
      <c r="NSD54"/>
      <c r="NSE54"/>
      <c r="NSF54"/>
      <c r="NSG54"/>
      <c r="NSH54"/>
      <c r="NSI54"/>
      <c r="NSJ54"/>
      <c r="NSK54"/>
      <c r="NSL54"/>
      <c r="NSM54"/>
      <c r="NSN54"/>
      <c r="NSO54"/>
      <c r="NSP54"/>
      <c r="NSQ54"/>
      <c r="NSR54"/>
      <c r="NSS54"/>
      <c r="NST54"/>
      <c r="NSU54"/>
      <c r="NSV54"/>
      <c r="NSW54"/>
      <c r="NSX54"/>
      <c r="NSY54"/>
      <c r="NSZ54"/>
      <c r="NTA54"/>
      <c r="NTB54"/>
      <c r="NTC54"/>
      <c r="NTD54"/>
      <c r="NTE54"/>
      <c r="NTF54"/>
      <c r="NTG54"/>
      <c r="NTH54"/>
      <c r="NTI54"/>
      <c r="NTJ54"/>
      <c r="NTK54"/>
      <c r="NTL54"/>
      <c r="NTM54"/>
      <c r="NTN54"/>
      <c r="NTO54"/>
      <c r="NTP54"/>
      <c r="NTQ54"/>
      <c r="NTR54"/>
      <c r="NTS54"/>
      <c r="NTT54"/>
      <c r="NTU54"/>
      <c r="NTV54"/>
      <c r="NTW54"/>
      <c r="NTX54"/>
      <c r="NTY54"/>
      <c r="NTZ54"/>
      <c r="NUA54"/>
      <c r="NUB54"/>
      <c r="NUC54"/>
      <c r="NUD54"/>
      <c r="NUE54"/>
      <c r="NUF54"/>
      <c r="NUG54"/>
      <c r="NUH54"/>
      <c r="NUI54"/>
      <c r="NUJ54"/>
      <c r="NUK54"/>
      <c r="NUL54"/>
      <c r="NUM54"/>
      <c r="NUN54"/>
      <c r="NUO54"/>
      <c r="NUP54"/>
      <c r="NUQ54"/>
      <c r="NUR54"/>
      <c r="NUS54"/>
      <c r="NUT54"/>
      <c r="NUU54"/>
      <c r="NUV54"/>
      <c r="NUW54"/>
      <c r="NUX54"/>
      <c r="NUY54"/>
      <c r="NUZ54"/>
      <c r="NVA54"/>
      <c r="NVB54"/>
      <c r="NVC54"/>
      <c r="NVD54"/>
      <c r="NVE54"/>
      <c r="NVF54"/>
      <c r="NVG54"/>
      <c r="NVH54"/>
      <c r="NVI54"/>
      <c r="NVJ54"/>
      <c r="NVK54"/>
      <c r="NVL54"/>
      <c r="NVM54"/>
      <c r="NVN54"/>
      <c r="NVO54"/>
      <c r="NVP54"/>
      <c r="NVQ54"/>
      <c r="NVR54"/>
      <c r="NVS54"/>
      <c r="NVT54"/>
      <c r="NVU54"/>
      <c r="NVV54"/>
      <c r="NVW54"/>
      <c r="NVX54"/>
      <c r="NVY54"/>
      <c r="NVZ54"/>
      <c r="NWA54"/>
      <c r="NWB54"/>
      <c r="NWC54"/>
      <c r="NWD54"/>
      <c r="NWE54"/>
      <c r="NWF54"/>
      <c r="NWG54"/>
      <c r="NWH54"/>
      <c r="NWI54"/>
      <c r="NWJ54"/>
      <c r="NWK54"/>
      <c r="NWL54"/>
      <c r="NWM54"/>
      <c r="NWN54"/>
      <c r="NWO54"/>
      <c r="NWP54"/>
      <c r="NWQ54"/>
      <c r="NWR54"/>
      <c r="NWS54"/>
      <c r="NWT54"/>
      <c r="NWU54"/>
      <c r="NWV54"/>
      <c r="NWW54"/>
      <c r="NWX54"/>
      <c r="NWY54"/>
      <c r="NWZ54"/>
      <c r="NXA54"/>
      <c r="NXB54"/>
      <c r="NXC54"/>
      <c r="NXD54"/>
      <c r="NXE54"/>
      <c r="NXF54"/>
      <c r="NXG54"/>
      <c r="NXH54"/>
      <c r="NXI54"/>
      <c r="NXJ54"/>
      <c r="NXK54"/>
      <c r="NXL54"/>
      <c r="NXM54"/>
      <c r="NXN54"/>
      <c r="NXO54"/>
      <c r="NXP54"/>
      <c r="NXQ54"/>
      <c r="NXR54"/>
      <c r="NXS54"/>
      <c r="NXT54"/>
      <c r="NXU54"/>
      <c r="NXV54"/>
      <c r="NXW54"/>
      <c r="NXX54"/>
      <c r="NXY54"/>
      <c r="NXZ54"/>
      <c r="NYA54"/>
      <c r="NYB54"/>
      <c r="NYC54"/>
      <c r="NYD54"/>
      <c r="NYE54"/>
      <c r="NYF54"/>
      <c r="NYG54"/>
      <c r="NYH54"/>
      <c r="NYI54"/>
      <c r="NYJ54"/>
      <c r="NYK54"/>
      <c r="NYL54"/>
      <c r="NYM54"/>
      <c r="NYN54"/>
      <c r="NYO54"/>
      <c r="NYP54"/>
      <c r="NYQ54"/>
      <c r="NYR54"/>
      <c r="NYS54"/>
      <c r="NYT54"/>
      <c r="NYU54"/>
      <c r="NYV54"/>
      <c r="NYW54"/>
      <c r="NYX54"/>
      <c r="NYY54"/>
      <c r="NYZ54"/>
      <c r="NZA54"/>
      <c r="NZB54"/>
      <c r="NZC54"/>
      <c r="NZD54"/>
      <c r="NZE54"/>
      <c r="NZF54"/>
      <c r="NZG54"/>
      <c r="NZH54"/>
      <c r="NZI54"/>
      <c r="NZJ54"/>
      <c r="NZK54"/>
      <c r="NZL54"/>
      <c r="NZM54"/>
      <c r="NZN54"/>
      <c r="NZO54"/>
      <c r="NZP54"/>
      <c r="NZQ54"/>
      <c r="NZR54"/>
      <c r="NZS54"/>
      <c r="NZT54"/>
      <c r="NZU54"/>
      <c r="NZV54"/>
      <c r="NZW54"/>
      <c r="NZX54"/>
      <c r="NZY54"/>
      <c r="NZZ54"/>
      <c r="OAA54"/>
      <c r="OAB54"/>
      <c r="OAC54"/>
      <c r="OAD54"/>
      <c r="OAE54"/>
      <c r="OAF54"/>
      <c r="OAG54"/>
      <c r="OAH54"/>
      <c r="OAI54"/>
      <c r="OAJ54"/>
      <c r="OAK54"/>
      <c r="OAL54"/>
      <c r="OAM54"/>
      <c r="OAN54"/>
      <c r="OAO54"/>
      <c r="OAP54"/>
      <c r="OAQ54"/>
      <c r="OAR54"/>
      <c r="OAS54"/>
      <c r="OAT54"/>
      <c r="OAU54"/>
      <c r="OAV54"/>
      <c r="OAW54"/>
      <c r="OAX54"/>
      <c r="OAY54"/>
      <c r="OAZ54"/>
      <c r="OBA54"/>
      <c r="OBB54"/>
      <c r="OBC54"/>
      <c r="OBD54"/>
      <c r="OBE54"/>
      <c r="OBF54"/>
      <c r="OBG54"/>
      <c r="OBH54"/>
      <c r="OBI54"/>
      <c r="OBJ54"/>
      <c r="OBK54"/>
      <c r="OBL54"/>
      <c r="OBM54"/>
      <c r="OBN54"/>
      <c r="OBO54"/>
      <c r="OBP54"/>
      <c r="OBQ54"/>
      <c r="OBR54"/>
      <c r="OBS54"/>
      <c r="OBT54"/>
      <c r="OBU54"/>
      <c r="OBV54"/>
      <c r="OBW54"/>
      <c r="OBX54"/>
      <c r="OBY54"/>
      <c r="OBZ54"/>
      <c r="OCA54"/>
      <c r="OCB54"/>
      <c r="OCC54"/>
      <c r="OCD54"/>
      <c r="OCE54"/>
      <c r="OCF54"/>
      <c r="OCG54"/>
      <c r="OCH54"/>
      <c r="OCI54"/>
      <c r="OCJ54"/>
      <c r="OCK54"/>
      <c r="OCL54"/>
      <c r="OCM54"/>
      <c r="OCN54"/>
      <c r="OCO54"/>
      <c r="OCP54"/>
      <c r="OCQ54"/>
      <c r="OCR54"/>
      <c r="OCS54"/>
      <c r="OCT54"/>
      <c r="OCU54"/>
      <c r="OCV54"/>
      <c r="OCW54"/>
      <c r="OCX54"/>
      <c r="OCY54"/>
      <c r="OCZ54"/>
      <c r="ODA54"/>
      <c r="ODB54"/>
      <c r="ODC54"/>
      <c r="ODD54"/>
      <c r="ODE54"/>
      <c r="ODF54"/>
      <c r="ODG54"/>
      <c r="ODH54"/>
      <c r="ODI54"/>
      <c r="ODJ54"/>
      <c r="ODK54"/>
      <c r="ODL54"/>
      <c r="ODM54"/>
      <c r="ODN54"/>
      <c r="ODO54"/>
      <c r="ODP54"/>
      <c r="ODQ54"/>
      <c r="ODR54"/>
      <c r="ODS54"/>
      <c r="ODT54"/>
      <c r="ODU54"/>
      <c r="ODV54"/>
      <c r="ODW54"/>
      <c r="ODX54"/>
      <c r="ODY54"/>
      <c r="ODZ54"/>
      <c r="OEA54"/>
      <c r="OEB54"/>
      <c r="OEC54"/>
      <c r="OED54"/>
      <c r="OEE54"/>
      <c r="OEF54"/>
      <c r="OEG54"/>
      <c r="OEH54"/>
      <c r="OEI54"/>
      <c r="OEJ54"/>
      <c r="OEK54"/>
      <c r="OEL54"/>
      <c r="OEM54"/>
      <c r="OEN54"/>
      <c r="OEO54"/>
      <c r="OEP54"/>
      <c r="OEQ54"/>
      <c r="OER54"/>
      <c r="OES54"/>
      <c r="OET54"/>
      <c r="OEU54"/>
      <c r="OEV54"/>
      <c r="OEW54"/>
      <c r="OEX54"/>
      <c r="OEY54"/>
      <c r="OEZ54"/>
      <c r="OFA54"/>
      <c r="OFB54"/>
      <c r="OFC54"/>
      <c r="OFD54"/>
      <c r="OFE54"/>
      <c r="OFF54"/>
      <c r="OFG54"/>
      <c r="OFH54"/>
      <c r="OFI54"/>
      <c r="OFJ54"/>
      <c r="OFK54"/>
      <c r="OFL54"/>
      <c r="OFM54"/>
      <c r="OFN54"/>
      <c r="OFO54"/>
      <c r="OFP54"/>
      <c r="OFQ54"/>
      <c r="OFR54"/>
      <c r="OFS54"/>
      <c r="OFT54"/>
      <c r="OFU54"/>
      <c r="OFV54"/>
      <c r="OFW54"/>
      <c r="OFX54"/>
      <c r="OFY54"/>
      <c r="OFZ54"/>
      <c r="OGA54"/>
      <c r="OGB54"/>
      <c r="OGC54"/>
      <c r="OGD54"/>
      <c r="OGE54"/>
      <c r="OGF54"/>
      <c r="OGG54"/>
      <c r="OGH54"/>
      <c r="OGI54"/>
      <c r="OGJ54"/>
      <c r="OGK54"/>
      <c r="OGL54"/>
      <c r="OGM54"/>
      <c r="OGN54"/>
      <c r="OGO54"/>
      <c r="OGP54"/>
      <c r="OGQ54"/>
      <c r="OGR54"/>
      <c r="OGS54"/>
      <c r="OGT54"/>
      <c r="OGU54"/>
      <c r="OGV54"/>
      <c r="OGW54"/>
      <c r="OGX54"/>
      <c r="OGY54"/>
      <c r="OGZ54"/>
      <c r="OHA54"/>
      <c r="OHB54"/>
      <c r="OHC54"/>
      <c r="OHD54"/>
      <c r="OHE54"/>
      <c r="OHF54"/>
      <c r="OHG54"/>
      <c r="OHH54"/>
      <c r="OHI54"/>
      <c r="OHJ54"/>
      <c r="OHK54"/>
      <c r="OHL54"/>
      <c r="OHM54"/>
      <c r="OHN54"/>
      <c r="OHO54"/>
      <c r="OHP54"/>
      <c r="OHQ54"/>
      <c r="OHR54"/>
      <c r="OHS54"/>
      <c r="OHT54"/>
      <c r="OHU54"/>
      <c r="OHV54"/>
      <c r="OHW54"/>
      <c r="OHX54"/>
      <c r="OHY54"/>
      <c r="OHZ54"/>
      <c r="OIA54"/>
      <c r="OIB54"/>
      <c r="OIC54"/>
      <c r="OID54"/>
      <c r="OIE54"/>
      <c r="OIF54"/>
      <c r="OIG54"/>
      <c r="OIH54"/>
      <c r="OII54"/>
      <c r="OIJ54"/>
      <c r="OIK54"/>
      <c r="OIL54"/>
      <c r="OIM54"/>
      <c r="OIN54"/>
      <c r="OIO54"/>
      <c r="OIP54"/>
      <c r="OIQ54"/>
      <c r="OIR54"/>
      <c r="OIS54"/>
      <c r="OIT54"/>
      <c r="OIU54"/>
      <c r="OIV54"/>
      <c r="OIW54"/>
      <c r="OIX54"/>
      <c r="OIY54"/>
      <c r="OIZ54"/>
      <c r="OJA54"/>
      <c r="OJB54"/>
      <c r="OJC54"/>
      <c r="OJD54"/>
      <c r="OJE54"/>
      <c r="OJF54"/>
      <c r="OJG54"/>
      <c r="OJH54"/>
      <c r="OJI54"/>
      <c r="OJJ54"/>
      <c r="OJK54"/>
      <c r="OJL54"/>
      <c r="OJM54"/>
      <c r="OJN54"/>
      <c r="OJO54"/>
      <c r="OJP54"/>
      <c r="OJQ54"/>
      <c r="OJR54"/>
      <c r="OJS54"/>
      <c r="OJT54"/>
      <c r="OJU54"/>
      <c r="OJV54"/>
      <c r="OJW54"/>
      <c r="OJX54"/>
      <c r="OJY54"/>
      <c r="OJZ54"/>
      <c r="OKA54"/>
      <c r="OKB54"/>
      <c r="OKC54"/>
      <c r="OKD54"/>
      <c r="OKE54"/>
      <c r="OKF54"/>
      <c r="OKG54"/>
      <c r="OKH54"/>
      <c r="OKI54"/>
      <c r="OKJ54"/>
      <c r="OKK54"/>
      <c r="OKL54"/>
      <c r="OKM54"/>
      <c r="OKN54"/>
      <c r="OKO54"/>
      <c r="OKP54"/>
      <c r="OKQ54"/>
      <c r="OKR54"/>
      <c r="OKS54"/>
      <c r="OKT54"/>
      <c r="OKU54"/>
      <c r="OKV54"/>
      <c r="OKW54"/>
      <c r="OKX54"/>
      <c r="OKY54"/>
      <c r="OKZ54"/>
      <c r="OLA54"/>
      <c r="OLB54"/>
      <c r="OLC54"/>
      <c r="OLD54"/>
      <c r="OLE54"/>
      <c r="OLF54"/>
      <c r="OLG54"/>
      <c r="OLH54"/>
      <c r="OLI54"/>
      <c r="OLJ54"/>
      <c r="OLK54"/>
      <c r="OLL54"/>
      <c r="OLM54"/>
      <c r="OLN54"/>
      <c r="OLO54"/>
      <c r="OLP54"/>
      <c r="OLQ54"/>
      <c r="OLR54"/>
      <c r="OLS54"/>
      <c r="OLT54"/>
      <c r="OLU54"/>
      <c r="OLV54"/>
      <c r="OLW54"/>
      <c r="OLX54"/>
      <c r="OLY54"/>
      <c r="OLZ54"/>
      <c r="OMA54"/>
      <c r="OMB54"/>
      <c r="OMC54"/>
      <c r="OMD54"/>
      <c r="OME54"/>
      <c r="OMF54"/>
      <c r="OMG54"/>
      <c r="OMH54"/>
      <c r="OMI54"/>
      <c r="OMJ54"/>
      <c r="OMK54"/>
      <c r="OML54"/>
      <c r="OMM54"/>
      <c r="OMN54"/>
      <c r="OMO54"/>
      <c r="OMP54"/>
      <c r="OMQ54"/>
      <c r="OMR54"/>
      <c r="OMS54"/>
      <c r="OMT54"/>
      <c r="OMU54"/>
      <c r="OMV54"/>
      <c r="OMW54"/>
      <c r="OMX54"/>
      <c r="OMY54"/>
      <c r="OMZ54"/>
      <c r="ONA54"/>
      <c r="ONB54"/>
      <c r="ONC54"/>
      <c r="OND54"/>
      <c r="ONE54"/>
      <c r="ONF54"/>
      <c r="ONG54"/>
      <c r="ONH54"/>
      <c r="ONI54"/>
      <c r="ONJ54"/>
      <c r="ONK54"/>
      <c r="ONL54"/>
      <c r="ONM54"/>
      <c r="ONN54"/>
      <c r="ONO54"/>
      <c r="ONP54"/>
      <c r="ONQ54"/>
      <c r="ONR54"/>
      <c r="ONS54"/>
      <c r="ONT54"/>
      <c r="ONU54"/>
      <c r="ONV54"/>
      <c r="ONW54"/>
      <c r="ONX54"/>
      <c r="ONY54"/>
      <c r="ONZ54"/>
      <c r="OOA54"/>
      <c r="OOB54"/>
      <c r="OOC54"/>
      <c r="OOD54"/>
      <c r="OOE54"/>
      <c r="OOF54"/>
      <c r="OOG54"/>
      <c r="OOH54"/>
      <c r="OOI54"/>
      <c r="OOJ54"/>
      <c r="OOK54"/>
      <c r="OOL54"/>
      <c r="OOM54"/>
      <c r="OON54"/>
      <c r="OOO54"/>
      <c r="OOP54"/>
      <c r="OOQ54"/>
      <c r="OOR54"/>
      <c r="OOS54"/>
      <c r="OOT54"/>
      <c r="OOU54"/>
      <c r="OOV54"/>
      <c r="OOW54"/>
      <c r="OOX54"/>
      <c r="OOY54"/>
      <c r="OOZ54"/>
      <c r="OPA54"/>
      <c r="OPB54"/>
      <c r="OPC54"/>
      <c r="OPD54"/>
      <c r="OPE54"/>
      <c r="OPF54"/>
      <c r="OPG54"/>
      <c r="OPH54"/>
      <c r="OPI54"/>
      <c r="OPJ54"/>
      <c r="OPK54"/>
      <c r="OPL54"/>
      <c r="OPM54"/>
      <c r="OPN54"/>
      <c r="OPO54"/>
      <c r="OPP54"/>
      <c r="OPQ54"/>
      <c r="OPR54"/>
      <c r="OPS54"/>
      <c r="OPT54"/>
      <c r="OPU54"/>
      <c r="OPV54"/>
      <c r="OPW54"/>
      <c r="OPX54"/>
      <c r="OPY54"/>
      <c r="OPZ54"/>
      <c r="OQA54"/>
      <c r="OQB54"/>
      <c r="OQC54"/>
      <c r="OQD54"/>
      <c r="OQE54"/>
      <c r="OQF54"/>
      <c r="OQG54"/>
      <c r="OQH54"/>
      <c r="OQI54"/>
      <c r="OQJ54"/>
      <c r="OQK54"/>
      <c r="OQL54"/>
      <c r="OQM54"/>
      <c r="OQN54"/>
      <c r="OQO54"/>
      <c r="OQP54"/>
      <c r="OQQ54"/>
      <c r="OQR54"/>
      <c r="OQS54"/>
      <c r="OQT54"/>
      <c r="OQU54"/>
      <c r="OQV54"/>
      <c r="OQW54"/>
      <c r="OQX54"/>
      <c r="OQY54"/>
      <c r="OQZ54"/>
      <c r="ORA54"/>
      <c r="ORB54"/>
      <c r="ORC54"/>
      <c r="ORD54"/>
      <c r="ORE54"/>
      <c r="ORF54"/>
      <c r="ORG54"/>
      <c r="ORH54"/>
      <c r="ORI54"/>
      <c r="ORJ54"/>
      <c r="ORK54"/>
      <c r="ORL54"/>
      <c r="ORM54"/>
      <c r="ORN54"/>
      <c r="ORO54"/>
      <c r="ORP54"/>
      <c r="ORQ54"/>
      <c r="ORR54"/>
      <c r="ORS54"/>
      <c r="ORT54"/>
      <c r="ORU54"/>
      <c r="ORV54"/>
      <c r="ORW54"/>
      <c r="ORX54"/>
      <c r="ORY54"/>
      <c r="ORZ54"/>
      <c r="OSA54"/>
      <c r="OSB54"/>
      <c r="OSC54"/>
      <c r="OSD54"/>
      <c r="OSE54"/>
      <c r="OSF54"/>
      <c r="OSG54"/>
      <c r="OSH54"/>
      <c r="OSI54"/>
      <c r="OSJ54"/>
      <c r="OSK54"/>
      <c r="OSL54"/>
      <c r="OSM54"/>
      <c r="OSN54"/>
      <c r="OSO54"/>
      <c r="OSP54"/>
      <c r="OSQ54"/>
      <c r="OSR54"/>
      <c r="OSS54"/>
      <c r="OST54"/>
      <c r="OSU54"/>
      <c r="OSV54"/>
      <c r="OSW54"/>
      <c r="OSX54"/>
      <c r="OSY54"/>
      <c r="OSZ54"/>
      <c r="OTA54"/>
      <c r="OTB54"/>
      <c r="OTC54"/>
      <c r="OTD54"/>
      <c r="OTE54"/>
      <c r="OTF54"/>
      <c r="OTG54"/>
      <c r="OTH54"/>
      <c r="OTI54"/>
      <c r="OTJ54"/>
      <c r="OTK54"/>
      <c r="OTL54"/>
      <c r="OTM54"/>
      <c r="OTN54"/>
      <c r="OTO54"/>
      <c r="OTP54"/>
      <c r="OTQ54"/>
      <c r="OTR54"/>
      <c r="OTS54"/>
      <c r="OTT54"/>
      <c r="OTU54"/>
      <c r="OTV54"/>
      <c r="OTW54"/>
      <c r="OTX54"/>
      <c r="OTY54"/>
      <c r="OTZ54"/>
      <c r="OUA54"/>
      <c r="OUB54"/>
      <c r="OUC54"/>
      <c r="OUD54"/>
      <c r="OUE54"/>
      <c r="OUF54"/>
      <c r="OUG54"/>
      <c r="OUH54"/>
      <c r="OUI54"/>
      <c r="OUJ54"/>
      <c r="OUK54"/>
      <c r="OUL54"/>
      <c r="OUM54"/>
      <c r="OUN54"/>
      <c r="OUO54"/>
      <c r="OUP54"/>
      <c r="OUQ54"/>
      <c r="OUR54"/>
      <c r="OUS54"/>
      <c r="OUT54"/>
      <c r="OUU54"/>
      <c r="OUV54"/>
      <c r="OUW54"/>
      <c r="OUX54"/>
      <c r="OUY54"/>
      <c r="OUZ54"/>
      <c r="OVA54"/>
      <c r="OVB54"/>
      <c r="OVC54"/>
      <c r="OVD54"/>
      <c r="OVE54"/>
      <c r="OVF54"/>
      <c r="OVG54"/>
      <c r="OVH54"/>
      <c r="OVI54"/>
      <c r="OVJ54"/>
      <c r="OVK54"/>
      <c r="OVL54"/>
      <c r="OVM54"/>
      <c r="OVN54"/>
      <c r="OVO54"/>
      <c r="OVP54"/>
      <c r="OVQ54"/>
      <c r="OVR54"/>
      <c r="OVS54"/>
      <c r="OVT54"/>
      <c r="OVU54"/>
      <c r="OVV54"/>
      <c r="OVW54"/>
      <c r="OVX54"/>
      <c r="OVY54"/>
      <c r="OVZ54"/>
      <c r="OWA54"/>
      <c r="OWB54"/>
      <c r="OWC54"/>
      <c r="OWD54"/>
      <c r="OWE54"/>
      <c r="OWF54"/>
      <c r="OWG54"/>
      <c r="OWH54"/>
      <c r="OWI54"/>
      <c r="OWJ54"/>
      <c r="OWK54"/>
      <c r="OWL54"/>
      <c r="OWM54"/>
      <c r="OWN54"/>
      <c r="OWO54"/>
      <c r="OWP54"/>
      <c r="OWQ54"/>
      <c r="OWR54"/>
      <c r="OWS54"/>
      <c r="OWT54"/>
      <c r="OWU54"/>
      <c r="OWV54"/>
      <c r="OWW54"/>
      <c r="OWX54"/>
      <c r="OWY54"/>
      <c r="OWZ54"/>
      <c r="OXA54"/>
      <c r="OXB54"/>
      <c r="OXC54"/>
      <c r="OXD54"/>
      <c r="OXE54"/>
      <c r="OXF54"/>
      <c r="OXG54"/>
      <c r="OXH54"/>
      <c r="OXI54"/>
      <c r="OXJ54"/>
      <c r="OXK54"/>
      <c r="OXL54"/>
      <c r="OXM54"/>
      <c r="OXN54"/>
      <c r="OXO54"/>
      <c r="OXP54"/>
      <c r="OXQ54"/>
      <c r="OXR54"/>
      <c r="OXS54"/>
      <c r="OXT54"/>
      <c r="OXU54"/>
      <c r="OXV54"/>
      <c r="OXW54"/>
      <c r="OXX54"/>
      <c r="OXY54"/>
      <c r="OXZ54"/>
      <c r="OYA54"/>
      <c r="OYB54"/>
      <c r="OYC54"/>
      <c r="OYD54"/>
      <c r="OYE54"/>
      <c r="OYF54"/>
      <c r="OYG54"/>
      <c r="OYH54"/>
      <c r="OYI54"/>
      <c r="OYJ54"/>
      <c r="OYK54"/>
      <c r="OYL54"/>
      <c r="OYM54"/>
      <c r="OYN54"/>
      <c r="OYO54"/>
      <c r="OYP54"/>
      <c r="OYQ54"/>
      <c r="OYR54"/>
      <c r="OYS54"/>
      <c r="OYT54"/>
      <c r="OYU54"/>
      <c r="OYV54"/>
      <c r="OYW54"/>
      <c r="OYX54"/>
      <c r="OYY54"/>
      <c r="OYZ54"/>
      <c r="OZA54"/>
      <c r="OZB54"/>
      <c r="OZC54"/>
      <c r="OZD54"/>
      <c r="OZE54"/>
      <c r="OZF54"/>
      <c r="OZG54"/>
      <c r="OZH54"/>
      <c r="OZI54"/>
      <c r="OZJ54"/>
      <c r="OZK54"/>
      <c r="OZL54"/>
      <c r="OZM54"/>
      <c r="OZN54"/>
      <c r="OZO54"/>
      <c r="OZP54"/>
      <c r="OZQ54"/>
      <c r="OZR54"/>
      <c r="OZS54"/>
      <c r="OZT54"/>
      <c r="OZU54"/>
      <c r="OZV54"/>
      <c r="OZW54"/>
      <c r="OZX54"/>
      <c r="OZY54"/>
      <c r="OZZ54"/>
      <c r="PAA54"/>
      <c r="PAB54"/>
      <c r="PAC54"/>
      <c r="PAD54"/>
      <c r="PAE54"/>
      <c r="PAF54"/>
      <c r="PAG54"/>
      <c r="PAH54"/>
      <c r="PAI54"/>
      <c r="PAJ54"/>
      <c r="PAK54"/>
      <c r="PAL54"/>
      <c r="PAM54"/>
      <c r="PAN54"/>
      <c r="PAO54"/>
      <c r="PAP54"/>
      <c r="PAQ54"/>
      <c r="PAR54"/>
      <c r="PAS54"/>
      <c r="PAT54"/>
      <c r="PAU54"/>
      <c r="PAV54"/>
      <c r="PAW54"/>
      <c r="PAX54"/>
      <c r="PAY54"/>
      <c r="PAZ54"/>
      <c r="PBA54"/>
      <c r="PBB54"/>
      <c r="PBC54"/>
      <c r="PBD54"/>
      <c r="PBE54"/>
      <c r="PBF54"/>
      <c r="PBG54"/>
      <c r="PBH54"/>
      <c r="PBI54"/>
      <c r="PBJ54"/>
      <c r="PBK54"/>
      <c r="PBL54"/>
      <c r="PBM54"/>
      <c r="PBN54"/>
      <c r="PBO54"/>
      <c r="PBP54"/>
      <c r="PBQ54"/>
      <c r="PBR54"/>
      <c r="PBS54"/>
      <c r="PBT54"/>
      <c r="PBU54"/>
      <c r="PBV54"/>
      <c r="PBW54"/>
      <c r="PBX54"/>
      <c r="PBY54"/>
      <c r="PBZ54"/>
      <c r="PCA54"/>
      <c r="PCB54"/>
      <c r="PCC54"/>
      <c r="PCD54"/>
      <c r="PCE54"/>
      <c r="PCF54"/>
      <c r="PCG54"/>
      <c r="PCH54"/>
      <c r="PCI54"/>
      <c r="PCJ54"/>
      <c r="PCK54"/>
      <c r="PCL54"/>
      <c r="PCM54"/>
      <c r="PCN54"/>
      <c r="PCO54"/>
      <c r="PCP54"/>
      <c r="PCQ54"/>
      <c r="PCR54"/>
      <c r="PCS54"/>
      <c r="PCT54"/>
      <c r="PCU54"/>
      <c r="PCV54"/>
      <c r="PCW54"/>
      <c r="PCX54"/>
      <c r="PCY54"/>
      <c r="PCZ54"/>
      <c r="PDA54"/>
      <c r="PDB54"/>
      <c r="PDC54"/>
      <c r="PDD54"/>
      <c r="PDE54"/>
      <c r="PDF54"/>
      <c r="PDG54"/>
      <c r="PDH54"/>
      <c r="PDI54"/>
      <c r="PDJ54"/>
      <c r="PDK54"/>
      <c r="PDL54"/>
      <c r="PDM54"/>
      <c r="PDN54"/>
      <c r="PDO54"/>
      <c r="PDP54"/>
      <c r="PDQ54"/>
      <c r="PDR54"/>
      <c r="PDS54"/>
      <c r="PDT54"/>
      <c r="PDU54"/>
      <c r="PDV54"/>
      <c r="PDW54"/>
      <c r="PDX54"/>
      <c r="PDY54"/>
      <c r="PDZ54"/>
      <c r="PEA54"/>
      <c r="PEB54"/>
      <c r="PEC54"/>
      <c r="PED54"/>
      <c r="PEE54"/>
      <c r="PEF54"/>
      <c r="PEG54"/>
      <c r="PEH54"/>
      <c r="PEI54"/>
      <c r="PEJ54"/>
      <c r="PEK54"/>
      <c r="PEL54"/>
      <c r="PEM54"/>
      <c r="PEN54"/>
      <c r="PEO54"/>
      <c r="PEP54"/>
      <c r="PEQ54"/>
      <c r="PER54"/>
      <c r="PES54"/>
      <c r="PET54"/>
      <c r="PEU54"/>
      <c r="PEV54"/>
      <c r="PEW54"/>
      <c r="PEX54"/>
      <c r="PEY54"/>
      <c r="PEZ54"/>
      <c r="PFA54"/>
      <c r="PFB54"/>
      <c r="PFC54"/>
      <c r="PFD54"/>
      <c r="PFE54"/>
      <c r="PFF54"/>
      <c r="PFG54"/>
      <c r="PFH54"/>
      <c r="PFI54"/>
      <c r="PFJ54"/>
      <c r="PFK54"/>
      <c r="PFL54"/>
      <c r="PFM54"/>
      <c r="PFN54"/>
      <c r="PFO54"/>
      <c r="PFP54"/>
      <c r="PFQ54"/>
      <c r="PFR54"/>
      <c r="PFS54"/>
      <c r="PFT54"/>
      <c r="PFU54"/>
      <c r="PFV54"/>
      <c r="PFW54"/>
      <c r="PFX54"/>
      <c r="PFY54"/>
      <c r="PFZ54"/>
      <c r="PGA54"/>
      <c r="PGB54"/>
      <c r="PGC54"/>
      <c r="PGD54"/>
      <c r="PGE54"/>
      <c r="PGF54"/>
      <c r="PGG54"/>
      <c r="PGH54"/>
      <c r="PGI54"/>
      <c r="PGJ54"/>
      <c r="PGK54"/>
      <c r="PGL54"/>
      <c r="PGM54"/>
      <c r="PGN54"/>
      <c r="PGO54"/>
      <c r="PGP54"/>
      <c r="PGQ54"/>
      <c r="PGR54"/>
      <c r="PGS54"/>
      <c r="PGT54"/>
      <c r="PGU54"/>
      <c r="PGV54"/>
      <c r="PGW54"/>
      <c r="PGX54"/>
      <c r="PGY54"/>
      <c r="PGZ54"/>
      <c r="PHA54"/>
      <c r="PHB54"/>
      <c r="PHC54"/>
      <c r="PHD54"/>
      <c r="PHE54"/>
      <c r="PHF54"/>
      <c r="PHG54"/>
      <c r="PHH54"/>
      <c r="PHI54"/>
      <c r="PHJ54"/>
      <c r="PHK54"/>
      <c r="PHL54"/>
      <c r="PHM54"/>
      <c r="PHN54"/>
      <c r="PHO54"/>
      <c r="PHP54"/>
      <c r="PHQ54"/>
      <c r="PHR54"/>
      <c r="PHS54"/>
      <c r="PHT54"/>
      <c r="PHU54"/>
      <c r="PHV54"/>
      <c r="PHW54"/>
      <c r="PHX54"/>
      <c r="PHY54"/>
      <c r="PHZ54"/>
      <c r="PIA54"/>
      <c r="PIB54"/>
      <c r="PIC54"/>
      <c r="PID54"/>
      <c r="PIE54"/>
      <c r="PIF54"/>
      <c r="PIG54"/>
      <c r="PIH54"/>
      <c r="PII54"/>
      <c r="PIJ54"/>
      <c r="PIK54"/>
      <c r="PIL54"/>
      <c r="PIM54"/>
      <c r="PIN54"/>
      <c r="PIO54"/>
      <c r="PIP54"/>
      <c r="PIQ54"/>
      <c r="PIR54"/>
      <c r="PIS54"/>
      <c r="PIT54"/>
      <c r="PIU54"/>
      <c r="PIV54"/>
      <c r="PIW54"/>
      <c r="PIX54"/>
      <c r="PIY54"/>
      <c r="PIZ54"/>
      <c r="PJA54"/>
      <c r="PJB54"/>
      <c r="PJC54"/>
      <c r="PJD54"/>
      <c r="PJE54"/>
      <c r="PJF54"/>
      <c r="PJG54"/>
      <c r="PJH54"/>
      <c r="PJI54"/>
      <c r="PJJ54"/>
      <c r="PJK54"/>
      <c r="PJL54"/>
      <c r="PJM54"/>
      <c r="PJN54"/>
      <c r="PJO54"/>
      <c r="PJP54"/>
      <c r="PJQ54"/>
      <c r="PJR54"/>
      <c r="PJS54"/>
      <c r="PJT54"/>
      <c r="PJU54"/>
      <c r="PJV54"/>
      <c r="PJW54"/>
      <c r="PJX54"/>
      <c r="PJY54"/>
      <c r="PJZ54"/>
      <c r="PKA54"/>
      <c r="PKB54"/>
      <c r="PKC54"/>
      <c r="PKD54"/>
      <c r="PKE54"/>
      <c r="PKF54"/>
      <c r="PKG54"/>
      <c r="PKH54"/>
      <c r="PKI54"/>
      <c r="PKJ54"/>
      <c r="PKK54"/>
      <c r="PKL54"/>
      <c r="PKM54"/>
      <c r="PKN54"/>
      <c r="PKO54"/>
      <c r="PKP54"/>
      <c r="PKQ54"/>
      <c r="PKR54"/>
      <c r="PKS54"/>
      <c r="PKT54"/>
      <c r="PKU54"/>
      <c r="PKV54"/>
      <c r="PKW54"/>
      <c r="PKX54"/>
      <c r="PKY54"/>
      <c r="PKZ54"/>
      <c r="PLA54"/>
      <c r="PLB54"/>
      <c r="PLC54"/>
      <c r="PLD54"/>
      <c r="PLE54"/>
      <c r="PLF54"/>
      <c r="PLG54"/>
      <c r="PLH54"/>
      <c r="PLI54"/>
      <c r="PLJ54"/>
      <c r="PLK54"/>
      <c r="PLL54"/>
      <c r="PLM54"/>
      <c r="PLN54"/>
      <c r="PLO54"/>
      <c r="PLP54"/>
      <c r="PLQ54"/>
      <c r="PLR54"/>
      <c r="PLS54"/>
      <c r="PLT54"/>
      <c r="PLU54"/>
      <c r="PLV54"/>
      <c r="PLW54"/>
      <c r="PLX54"/>
      <c r="PLY54"/>
      <c r="PLZ54"/>
      <c r="PMA54"/>
      <c r="PMB54"/>
      <c r="PMC54"/>
      <c r="PMD54"/>
      <c r="PME54"/>
      <c r="PMF54"/>
      <c r="PMG54"/>
      <c r="PMH54"/>
      <c r="PMI54"/>
      <c r="PMJ54"/>
      <c r="PMK54"/>
      <c r="PML54"/>
      <c r="PMM54"/>
      <c r="PMN54"/>
      <c r="PMO54"/>
      <c r="PMP54"/>
      <c r="PMQ54"/>
      <c r="PMR54"/>
      <c r="PMS54"/>
      <c r="PMT54"/>
      <c r="PMU54"/>
      <c r="PMV54"/>
      <c r="PMW54"/>
      <c r="PMX54"/>
      <c r="PMY54"/>
      <c r="PMZ54"/>
      <c r="PNA54"/>
      <c r="PNB54"/>
      <c r="PNC54"/>
      <c r="PND54"/>
      <c r="PNE54"/>
      <c r="PNF54"/>
      <c r="PNG54"/>
      <c r="PNH54"/>
      <c r="PNI54"/>
      <c r="PNJ54"/>
      <c r="PNK54"/>
      <c r="PNL54"/>
      <c r="PNM54"/>
      <c r="PNN54"/>
      <c r="PNO54"/>
      <c r="PNP54"/>
      <c r="PNQ54"/>
      <c r="PNR54"/>
      <c r="PNS54"/>
      <c r="PNT54"/>
      <c r="PNU54"/>
      <c r="PNV54"/>
      <c r="PNW54"/>
      <c r="PNX54"/>
      <c r="PNY54"/>
      <c r="PNZ54"/>
      <c r="POA54"/>
      <c r="POB54"/>
      <c r="POC54"/>
      <c r="POD54"/>
      <c r="POE54"/>
      <c r="POF54"/>
      <c r="POG54"/>
      <c r="POH54"/>
      <c r="POI54"/>
      <c r="POJ54"/>
      <c r="POK54"/>
      <c r="POL54"/>
      <c r="POM54"/>
      <c r="PON54"/>
      <c r="POO54"/>
      <c r="POP54"/>
      <c r="POQ54"/>
      <c r="POR54"/>
      <c r="POS54"/>
      <c r="POT54"/>
      <c r="POU54"/>
      <c r="POV54"/>
      <c r="POW54"/>
      <c r="POX54"/>
      <c r="POY54"/>
      <c r="POZ54"/>
      <c r="PPA54"/>
      <c r="PPB54"/>
      <c r="PPC54"/>
      <c r="PPD54"/>
      <c r="PPE54"/>
      <c r="PPF54"/>
      <c r="PPG54"/>
      <c r="PPH54"/>
      <c r="PPI54"/>
      <c r="PPJ54"/>
      <c r="PPK54"/>
      <c r="PPL54"/>
      <c r="PPM54"/>
      <c r="PPN54"/>
      <c r="PPO54"/>
      <c r="PPP54"/>
      <c r="PPQ54"/>
      <c r="PPR54"/>
      <c r="PPS54"/>
      <c r="PPT54"/>
      <c r="PPU54"/>
      <c r="PPV54"/>
      <c r="PPW54"/>
      <c r="PPX54"/>
      <c r="PPY54"/>
      <c r="PPZ54"/>
      <c r="PQA54"/>
      <c r="PQB54"/>
      <c r="PQC54"/>
      <c r="PQD54"/>
      <c r="PQE54"/>
      <c r="PQF54"/>
      <c r="PQG54"/>
      <c r="PQH54"/>
      <c r="PQI54"/>
      <c r="PQJ54"/>
      <c r="PQK54"/>
      <c r="PQL54"/>
      <c r="PQM54"/>
      <c r="PQN54"/>
      <c r="PQO54"/>
      <c r="PQP54"/>
      <c r="PQQ54"/>
      <c r="PQR54"/>
      <c r="PQS54"/>
      <c r="PQT54"/>
      <c r="PQU54"/>
      <c r="PQV54"/>
      <c r="PQW54"/>
      <c r="PQX54"/>
      <c r="PQY54"/>
      <c r="PQZ54"/>
      <c r="PRA54"/>
      <c r="PRB54"/>
      <c r="PRC54"/>
      <c r="PRD54"/>
      <c r="PRE54"/>
      <c r="PRF54"/>
      <c r="PRG54"/>
      <c r="PRH54"/>
      <c r="PRI54"/>
      <c r="PRJ54"/>
      <c r="PRK54"/>
      <c r="PRL54"/>
      <c r="PRM54"/>
      <c r="PRN54"/>
      <c r="PRO54"/>
      <c r="PRP54"/>
      <c r="PRQ54"/>
      <c r="PRR54"/>
      <c r="PRS54"/>
      <c r="PRT54"/>
      <c r="PRU54"/>
      <c r="PRV54"/>
      <c r="PRW54"/>
      <c r="PRX54"/>
      <c r="PRY54"/>
      <c r="PRZ54"/>
      <c r="PSA54"/>
      <c r="PSB54"/>
      <c r="PSC54"/>
      <c r="PSD54"/>
      <c r="PSE54"/>
      <c r="PSF54"/>
      <c r="PSG54"/>
      <c r="PSH54"/>
      <c r="PSI54"/>
      <c r="PSJ54"/>
      <c r="PSK54"/>
      <c r="PSL54"/>
      <c r="PSM54"/>
      <c r="PSN54"/>
      <c r="PSO54"/>
      <c r="PSP54"/>
      <c r="PSQ54"/>
      <c r="PSR54"/>
      <c r="PSS54"/>
      <c r="PST54"/>
      <c r="PSU54"/>
      <c r="PSV54"/>
      <c r="PSW54"/>
      <c r="PSX54"/>
      <c r="PSY54"/>
      <c r="PSZ54"/>
      <c r="PTA54"/>
      <c r="PTB54"/>
      <c r="PTC54"/>
      <c r="PTD54"/>
      <c r="PTE54"/>
      <c r="PTF54"/>
      <c r="PTG54"/>
      <c r="PTH54"/>
      <c r="PTI54"/>
      <c r="PTJ54"/>
      <c r="PTK54"/>
      <c r="PTL54"/>
      <c r="PTM54"/>
      <c r="PTN54"/>
      <c r="PTO54"/>
      <c r="PTP54"/>
      <c r="PTQ54"/>
      <c r="PTR54"/>
      <c r="PTS54"/>
      <c r="PTT54"/>
      <c r="PTU54"/>
      <c r="PTV54"/>
      <c r="PTW54"/>
      <c r="PTX54"/>
      <c r="PTY54"/>
      <c r="PTZ54"/>
      <c r="PUA54"/>
      <c r="PUB54"/>
      <c r="PUC54"/>
      <c r="PUD54"/>
      <c r="PUE54"/>
      <c r="PUF54"/>
      <c r="PUG54"/>
      <c r="PUH54"/>
      <c r="PUI54"/>
      <c r="PUJ54"/>
      <c r="PUK54"/>
      <c r="PUL54"/>
      <c r="PUM54"/>
      <c r="PUN54"/>
      <c r="PUO54"/>
      <c r="PUP54"/>
      <c r="PUQ54"/>
      <c r="PUR54"/>
      <c r="PUS54"/>
      <c r="PUT54"/>
      <c r="PUU54"/>
      <c r="PUV54"/>
      <c r="PUW54"/>
      <c r="PUX54"/>
      <c r="PUY54"/>
      <c r="PUZ54"/>
      <c r="PVA54"/>
      <c r="PVB54"/>
      <c r="PVC54"/>
      <c r="PVD54"/>
      <c r="PVE54"/>
      <c r="PVF54"/>
      <c r="PVG54"/>
      <c r="PVH54"/>
      <c r="PVI54"/>
      <c r="PVJ54"/>
      <c r="PVK54"/>
      <c r="PVL54"/>
      <c r="PVM54"/>
      <c r="PVN54"/>
      <c r="PVO54"/>
      <c r="PVP54"/>
      <c r="PVQ54"/>
      <c r="PVR54"/>
      <c r="PVS54"/>
      <c r="PVT54"/>
      <c r="PVU54"/>
      <c r="PVV54"/>
      <c r="PVW54"/>
      <c r="PVX54"/>
      <c r="PVY54"/>
      <c r="PVZ54"/>
      <c r="PWA54"/>
      <c r="PWB54"/>
      <c r="PWC54"/>
      <c r="PWD54"/>
      <c r="PWE54"/>
      <c r="PWF54"/>
      <c r="PWG54"/>
      <c r="PWH54"/>
      <c r="PWI54"/>
      <c r="PWJ54"/>
      <c r="PWK54"/>
      <c r="PWL54"/>
      <c r="PWM54"/>
      <c r="PWN54"/>
      <c r="PWO54"/>
      <c r="PWP54"/>
      <c r="PWQ54"/>
      <c r="PWR54"/>
      <c r="PWS54"/>
      <c r="PWT54"/>
      <c r="PWU54"/>
      <c r="PWV54"/>
      <c r="PWW54"/>
      <c r="PWX54"/>
      <c r="PWY54"/>
      <c r="PWZ54"/>
      <c r="PXA54"/>
      <c r="PXB54"/>
      <c r="PXC54"/>
      <c r="PXD54"/>
      <c r="PXE54"/>
      <c r="PXF54"/>
      <c r="PXG54"/>
      <c r="PXH54"/>
      <c r="PXI54"/>
      <c r="PXJ54"/>
      <c r="PXK54"/>
      <c r="PXL54"/>
      <c r="PXM54"/>
      <c r="PXN54"/>
      <c r="PXO54"/>
      <c r="PXP54"/>
      <c r="PXQ54"/>
      <c r="PXR54"/>
      <c r="PXS54"/>
      <c r="PXT54"/>
      <c r="PXU54"/>
      <c r="PXV54"/>
      <c r="PXW54"/>
      <c r="PXX54"/>
      <c r="PXY54"/>
      <c r="PXZ54"/>
      <c r="PYA54"/>
      <c r="PYB54"/>
      <c r="PYC54"/>
      <c r="PYD54"/>
      <c r="PYE54"/>
      <c r="PYF54"/>
      <c r="PYG54"/>
      <c r="PYH54"/>
      <c r="PYI54"/>
      <c r="PYJ54"/>
      <c r="PYK54"/>
      <c r="PYL54"/>
      <c r="PYM54"/>
      <c r="PYN54"/>
      <c r="PYO54"/>
      <c r="PYP54"/>
      <c r="PYQ54"/>
      <c r="PYR54"/>
      <c r="PYS54"/>
      <c r="PYT54"/>
      <c r="PYU54"/>
      <c r="PYV54"/>
      <c r="PYW54"/>
      <c r="PYX54"/>
      <c r="PYY54"/>
      <c r="PYZ54"/>
      <c r="PZA54"/>
      <c r="PZB54"/>
      <c r="PZC54"/>
      <c r="PZD54"/>
      <c r="PZE54"/>
      <c r="PZF54"/>
      <c r="PZG54"/>
      <c r="PZH54"/>
      <c r="PZI54"/>
      <c r="PZJ54"/>
      <c r="PZK54"/>
      <c r="PZL54"/>
      <c r="PZM54"/>
      <c r="PZN54"/>
      <c r="PZO54"/>
      <c r="PZP54"/>
      <c r="PZQ54"/>
      <c r="PZR54"/>
      <c r="PZS54"/>
      <c r="PZT54"/>
      <c r="PZU54"/>
      <c r="PZV54"/>
      <c r="PZW54"/>
      <c r="PZX54"/>
      <c r="PZY54"/>
      <c r="PZZ54"/>
      <c r="QAA54"/>
      <c r="QAB54"/>
      <c r="QAC54"/>
      <c r="QAD54"/>
      <c r="QAE54"/>
      <c r="QAF54"/>
      <c r="QAG54"/>
      <c r="QAH54"/>
      <c r="QAI54"/>
      <c r="QAJ54"/>
      <c r="QAK54"/>
      <c r="QAL54"/>
      <c r="QAM54"/>
      <c r="QAN54"/>
      <c r="QAO54"/>
      <c r="QAP54"/>
      <c r="QAQ54"/>
      <c r="QAR54"/>
      <c r="QAS54"/>
      <c r="QAT54"/>
      <c r="QAU54"/>
      <c r="QAV54"/>
      <c r="QAW54"/>
      <c r="QAX54"/>
      <c r="QAY54"/>
      <c r="QAZ54"/>
      <c r="QBA54"/>
      <c r="QBB54"/>
      <c r="QBC54"/>
      <c r="QBD54"/>
      <c r="QBE54"/>
      <c r="QBF54"/>
      <c r="QBG54"/>
      <c r="QBH54"/>
      <c r="QBI54"/>
      <c r="QBJ54"/>
      <c r="QBK54"/>
      <c r="QBL54"/>
      <c r="QBM54"/>
      <c r="QBN54"/>
      <c r="QBO54"/>
      <c r="QBP54"/>
      <c r="QBQ54"/>
      <c r="QBR54"/>
      <c r="QBS54"/>
      <c r="QBT54"/>
      <c r="QBU54"/>
      <c r="QBV54"/>
      <c r="QBW54"/>
      <c r="QBX54"/>
      <c r="QBY54"/>
      <c r="QBZ54"/>
      <c r="QCA54"/>
      <c r="QCB54"/>
      <c r="QCC54"/>
      <c r="QCD54"/>
      <c r="QCE54"/>
      <c r="QCF54"/>
      <c r="QCG54"/>
      <c r="QCH54"/>
      <c r="QCI54"/>
      <c r="QCJ54"/>
      <c r="QCK54"/>
      <c r="QCL54"/>
      <c r="QCM54"/>
      <c r="QCN54"/>
      <c r="QCO54"/>
      <c r="QCP54"/>
      <c r="QCQ54"/>
      <c r="QCR54"/>
      <c r="QCS54"/>
      <c r="QCT54"/>
      <c r="QCU54"/>
      <c r="QCV54"/>
      <c r="QCW54"/>
      <c r="QCX54"/>
      <c r="QCY54"/>
      <c r="QCZ54"/>
      <c r="QDA54"/>
      <c r="QDB54"/>
      <c r="QDC54"/>
      <c r="QDD54"/>
      <c r="QDE54"/>
      <c r="QDF54"/>
      <c r="QDG54"/>
      <c r="QDH54"/>
      <c r="QDI54"/>
      <c r="QDJ54"/>
      <c r="QDK54"/>
      <c r="QDL54"/>
      <c r="QDM54"/>
      <c r="QDN54"/>
      <c r="QDO54"/>
      <c r="QDP54"/>
      <c r="QDQ54"/>
      <c r="QDR54"/>
      <c r="QDS54"/>
      <c r="QDT54"/>
      <c r="QDU54"/>
      <c r="QDV54"/>
      <c r="QDW54"/>
      <c r="QDX54"/>
      <c r="QDY54"/>
      <c r="QDZ54"/>
      <c r="QEA54"/>
      <c r="QEB54"/>
      <c r="QEC54"/>
      <c r="QED54"/>
      <c r="QEE54"/>
      <c r="QEF54"/>
      <c r="QEG54"/>
      <c r="QEH54"/>
      <c r="QEI54"/>
      <c r="QEJ54"/>
      <c r="QEK54"/>
      <c r="QEL54"/>
      <c r="QEM54"/>
      <c r="QEN54"/>
      <c r="QEO54"/>
      <c r="QEP54"/>
      <c r="QEQ54"/>
      <c r="QER54"/>
      <c r="QES54"/>
      <c r="QET54"/>
      <c r="QEU54"/>
      <c r="QEV54"/>
      <c r="QEW54"/>
      <c r="QEX54"/>
      <c r="QEY54"/>
      <c r="QEZ54"/>
      <c r="QFA54"/>
      <c r="QFB54"/>
      <c r="QFC54"/>
      <c r="QFD54"/>
      <c r="QFE54"/>
      <c r="QFF54"/>
      <c r="QFG54"/>
      <c r="QFH54"/>
      <c r="QFI54"/>
      <c r="QFJ54"/>
      <c r="QFK54"/>
      <c r="QFL54"/>
      <c r="QFM54"/>
      <c r="QFN54"/>
      <c r="QFO54"/>
      <c r="QFP54"/>
      <c r="QFQ54"/>
      <c r="QFR54"/>
      <c r="QFS54"/>
      <c r="QFT54"/>
      <c r="QFU54"/>
      <c r="QFV54"/>
      <c r="QFW54"/>
      <c r="QFX54"/>
      <c r="QFY54"/>
      <c r="QFZ54"/>
      <c r="QGA54"/>
      <c r="QGB54"/>
      <c r="QGC54"/>
      <c r="QGD54"/>
      <c r="QGE54"/>
      <c r="QGF54"/>
      <c r="QGG54"/>
      <c r="QGH54"/>
      <c r="QGI54"/>
      <c r="QGJ54"/>
      <c r="QGK54"/>
      <c r="QGL54"/>
      <c r="QGM54"/>
      <c r="QGN54"/>
      <c r="QGO54"/>
      <c r="QGP54"/>
      <c r="QGQ54"/>
      <c r="QGR54"/>
      <c r="QGS54"/>
      <c r="QGT54"/>
      <c r="QGU54"/>
      <c r="QGV54"/>
      <c r="QGW54"/>
      <c r="QGX54"/>
      <c r="QGY54"/>
      <c r="QGZ54"/>
      <c r="QHA54"/>
      <c r="QHB54"/>
      <c r="QHC54"/>
      <c r="QHD54"/>
      <c r="QHE54"/>
      <c r="QHF54"/>
      <c r="QHG54"/>
      <c r="QHH54"/>
      <c r="QHI54"/>
      <c r="QHJ54"/>
      <c r="QHK54"/>
      <c r="QHL54"/>
      <c r="QHM54"/>
      <c r="QHN54"/>
      <c r="QHO54"/>
      <c r="QHP54"/>
      <c r="QHQ54"/>
      <c r="QHR54"/>
      <c r="QHS54"/>
      <c r="QHT54"/>
      <c r="QHU54"/>
      <c r="QHV54"/>
      <c r="QHW54"/>
      <c r="QHX54"/>
      <c r="QHY54"/>
      <c r="QHZ54"/>
      <c r="QIA54"/>
      <c r="QIB54"/>
      <c r="QIC54"/>
      <c r="QID54"/>
      <c r="QIE54"/>
      <c r="QIF54"/>
      <c r="QIG54"/>
      <c r="QIH54"/>
      <c r="QII54"/>
      <c r="QIJ54"/>
      <c r="QIK54"/>
      <c r="QIL54"/>
      <c r="QIM54"/>
      <c r="QIN54"/>
      <c r="QIO54"/>
      <c r="QIP54"/>
      <c r="QIQ54"/>
      <c r="QIR54"/>
      <c r="QIS54"/>
      <c r="QIT54"/>
      <c r="QIU54"/>
      <c r="QIV54"/>
      <c r="QIW54"/>
      <c r="QIX54"/>
      <c r="QIY54"/>
      <c r="QIZ54"/>
      <c r="QJA54"/>
      <c r="QJB54"/>
      <c r="QJC54"/>
      <c r="QJD54"/>
      <c r="QJE54"/>
      <c r="QJF54"/>
      <c r="QJG54"/>
      <c r="QJH54"/>
      <c r="QJI54"/>
      <c r="QJJ54"/>
      <c r="QJK54"/>
      <c r="QJL54"/>
      <c r="QJM54"/>
      <c r="QJN54"/>
      <c r="QJO54"/>
      <c r="QJP54"/>
      <c r="QJQ54"/>
      <c r="QJR54"/>
      <c r="QJS54"/>
      <c r="QJT54"/>
      <c r="QJU54"/>
      <c r="QJV54"/>
      <c r="QJW54"/>
      <c r="QJX54"/>
      <c r="QJY54"/>
      <c r="QJZ54"/>
      <c r="QKA54"/>
      <c r="QKB54"/>
      <c r="QKC54"/>
      <c r="QKD54"/>
      <c r="QKE54"/>
      <c r="QKF54"/>
      <c r="QKG54"/>
      <c r="QKH54"/>
      <c r="QKI54"/>
      <c r="QKJ54"/>
      <c r="QKK54"/>
      <c r="QKL54"/>
      <c r="QKM54"/>
      <c r="QKN54"/>
      <c r="QKO54"/>
      <c r="QKP54"/>
      <c r="QKQ54"/>
      <c r="QKR54"/>
      <c r="QKS54"/>
      <c r="QKT54"/>
      <c r="QKU54"/>
      <c r="QKV54"/>
      <c r="QKW54"/>
      <c r="QKX54"/>
      <c r="QKY54"/>
      <c r="QKZ54"/>
      <c r="QLA54"/>
      <c r="QLB54"/>
      <c r="QLC54"/>
      <c r="QLD54"/>
      <c r="QLE54"/>
      <c r="QLF54"/>
      <c r="QLG54"/>
      <c r="QLH54"/>
      <c r="QLI54"/>
      <c r="QLJ54"/>
      <c r="QLK54"/>
      <c r="QLL54"/>
      <c r="QLM54"/>
      <c r="QLN54"/>
      <c r="QLO54"/>
      <c r="QLP54"/>
      <c r="QLQ54"/>
      <c r="QLR54"/>
      <c r="QLS54"/>
      <c r="QLT54"/>
      <c r="QLU54"/>
      <c r="QLV54"/>
      <c r="QLW54"/>
      <c r="QLX54"/>
      <c r="QLY54"/>
      <c r="QLZ54"/>
      <c r="QMA54"/>
      <c r="QMB54"/>
      <c r="QMC54"/>
      <c r="QMD54"/>
      <c r="QME54"/>
      <c r="QMF54"/>
      <c r="QMG54"/>
      <c r="QMH54"/>
      <c r="QMI54"/>
      <c r="QMJ54"/>
      <c r="QMK54"/>
      <c r="QML54"/>
      <c r="QMM54"/>
      <c r="QMN54"/>
      <c r="QMO54"/>
      <c r="QMP54"/>
      <c r="QMQ54"/>
      <c r="QMR54"/>
      <c r="QMS54"/>
      <c r="QMT54"/>
      <c r="QMU54"/>
      <c r="QMV54"/>
      <c r="QMW54"/>
      <c r="QMX54"/>
      <c r="QMY54"/>
      <c r="QMZ54"/>
      <c r="QNA54"/>
      <c r="QNB54"/>
      <c r="QNC54"/>
      <c r="QND54"/>
      <c r="QNE54"/>
      <c r="QNF54"/>
      <c r="QNG54"/>
      <c r="QNH54"/>
      <c r="QNI54"/>
      <c r="QNJ54"/>
      <c r="QNK54"/>
      <c r="QNL54"/>
      <c r="QNM54"/>
      <c r="QNN54"/>
      <c r="QNO54"/>
      <c r="QNP54"/>
      <c r="QNQ54"/>
      <c r="QNR54"/>
      <c r="QNS54"/>
      <c r="QNT54"/>
      <c r="QNU54"/>
      <c r="QNV54"/>
      <c r="QNW54"/>
      <c r="QNX54"/>
      <c r="QNY54"/>
      <c r="QNZ54"/>
      <c r="QOA54"/>
      <c r="QOB54"/>
      <c r="QOC54"/>
      <c r="QOD54"/>
      <c r="QOE54"/>
      <c r="QOF54"/>
      <c r="QOG54"/>
      <c r="QOH54"/>
      <c r="QOI54"/>
      <c r="QOJ54"/>
      <c r="QOK54"/>
      <c r="QOL54"/>
      <c r="QOM54"/>
      <c r="QON54"/>
      <c r="QOO54"/>
      <c r="QOP54"/>
      <c r="QOQ54"/>
      <c r="QOR54"/>
      <c r="QOS54"/>
      <c r="QOT54"/>
      <c r="QOU54"/>
      <c r="QOV54"/>
      <c r="QOW54"/>
      <c r="QOX54"/>
      <c r="QOY54"/>
      <c r="QOZ54"/>
      <c r="QPA54"/>
      <c r="QPB54"/>
      <c r="QPC54"/>
      <c r="QPD54"/>
      <c r="QPE54"/>
      <c r="QPF54"/>
      <c r="QPG54"/>
      <c r="QPH54"/>
      <c r="QPI54"/>
      <c r="QPJ54"/>
      <c r="QPK54"/>
      <c r="QPL54"/>
      <c r="QPM54"/>
      <c r="QPN54"/>
      <c r="QPO54"/>
      <c r="QPP54"/>
      <c r="QPQ54"/>
      <c r="QPR54"/>
      <c r="QPS54"/>
      <c r="QPT54"/>
      <c r="QPU54"/>
      <c r="QPV54"/>
      <c r="QPW54"/>
      <c r="QPX54"/>
      <c r="QPY54"/>
      <c r="QPZ54"/>
      <c r="QQA54"/>
      <c r="QQB54"/>
      <c r="QQC54"/>
      <c r="QQD54"/>
      <c r="QQE54"/>
      <c r="QQF54"/>
      <c r="QQG54"/>
      <c r="QQH54"/>
      <c r="QQI54"/>
      <c r="QQJ54"/>
      <c r="QQK54"/>
      <c r="QQL54"/>
      <c r="QQM54"/>
      <c r="QQN54"/>
      <c r="QQO54"/>
      <c r="QQP54"/>
      <c r="QQQ54"/>
      <c r="QQR54"/>
      <c r="QQS54"/>
      <c r="QQT54"/>
      <c r="QQU54"/>
      <c r="QQV54"/>
      <c r="QQW54"/>
      <c r="QQX54"/>
      <c r="QQY54"/>
      <c r="QQZ54"/>
      <c r="QRA54"/>
      <c r="QRB54"/>
      <c r="QRC54"/>
      <c r="QRD54"/>
      <c r="QRE54"/>
      <c r="QRF54"/>
      <c r="QRG54"/>
      <c r="QRH54"/>
      <c r="QRI54"/>
      <c r="QRJ54"/>
      <c r="QRK54"/>
      <c r="QRL54"/>
      <c r="QRM54"/>
      <c r="QRN54"/>
      <c r="QRO54"/>
      <c r="QRP54"/>
      <c r="QRQ54"/>
      <c r="QRR54"/>
      <c r="QRS54"/>
      <c r="QRT54"/>
      <c r="QRU54"/>
      <c r="QRV54"/>
      <c r="QRW54"/>
      <c r="QRX54"/>
      <c r="QRY54"/>
      <c r="QRZ54"/>
      <c r="QSA54"/>
      <c r="QSB54"/>
      <c r="QSC54"/>
      <c r="QSD54"/>
      <c r="QSE54"/>
      <c r="QSF54"/>
      <c r="QSG54"/>
      <c r="QSH54"/>
      <c r="QSI54"/>
      <c r="QSJ54"/>
      <c r="QSK54"/>
      <c r="QSL54"/>
      <c r="QSM54"/>
      <c r="QSN54"/>
      <c r="QSO54"/>
      <c r="QSP54"/>
      <c r="QSQ54"/>
      <c r="QSR54"/>
      <c r="QSS54"/>
      <c r="QST54"/>
      <c r="QSU54"/>
      <c r="QSV54"/>
      <c r="QSW54"/>
      <c r="QSX54"/>
      <c r="QSY54"/>
      <c r="QSZ54"/>
      <c r="QTA54"/>
      <c r="QTB54"/>
      <c r="QTC54"/>
      <c r="QTD54"/>
      <c r="QTE54"/>
      <c r="QTF54"/>
      <c r="QTG54"/>
      <c r="QTH54"/>
      <c r="QTI54"/>
      <c r="QTJ54"/>
      <c r="QTK54"/>
      <c r="QTL54"/>
      <c r="QTM54"/>
      <c r="QTN54"/>
      <c r="QTO54"/>
      <c r="QTP54"/>
      <c r="QTQ54"/>
      <c r="QTR54"/>
      <c r="QTS54"/>
      <c r="QTT54"/>
      <c r="QTU54"/>
      <c r="QTV54"/>
      <c r="QTW54"/>
      <c r="QTX54"/>
      <c r="QTY54"/>
      <c r="QTZ54"/>
      <c r="QUA54"/>
      <c r="QUB54"/>
      <c r="QUC54"/>
      <c r="QUD54"/>
      <c r="QUE54"/>
      <c r="QUF54"/>
      <c r="QUG54"/>
      <c r="QUH54"/>
      <c r="QUI54"/>
      <c r="QUJ54"/>
      <c r="QUK54"/>
      <c r="QUL54"/>
      <c r="QUM54"/>
      <c r="QUN54"/>
      <c r="QUO54"/>
      <c r="QUP54"/>
      <c r="QUQ54"/>
      <c r="QUR54"/>
      <c r="QUS54"/>
      <c r="QUT54"/>
      <c r="QUU54"/>
      <c r="QUV54"/>
      <c r="QUW54"/>
      <c r="QUX54"/>
      <c r="QUY54"/>
      <c r="QUZ54"/>
      <c r="QVA54"/>
      <c r="QVB54"/>
      <c r="QVC54"/>
      <c r="QVD54"/>
      <c r="QVE54"/>
      <c r="QVF54"/>
      <c r="QVG54"/>
      <c r="QVH54"/>
      <c r="QVI54"/>
      <c r="QVJ54"/>
      <c r="QVK54"/>
      <c r="QVL54"/>
      <c r="QVM54"/>
      <c r="QVN54"/>
      <c r="QVO54"/>
      <c r="QVP54"/>
      <c r="QVQ54"/>
      <c r="QVR54"/>
      <c r="QVS54"/>
      <c r="QVT54"/>
      <c r="QVU54"/>
      <c r="QVV54"/>
      <c r="QVW54"/>
      <c r="QVX54"/>
      <c r="QVY54"/>
      <c r="QVZ54"/>
      <c r="QWA54"/>
      <c r="QWB54"/>
      <c r="QWC54"/>
      <c r="QWD54"/>
      <c r="QWE54"/>
      <c r="QWF54"/>
      <c r="QWG54"/>
      <c r="QWH54"/>
      <c r="QWI54"/>
      <c r="QWJ54"/>
      <c r="QWK54"/>
      <c r="QWL54"/>
      <c r="QWM54"/>
      <c r="QWN54"/>
      <c r="QWO54"/>
      <c r="QWP54"/>
      <c r="QWQ54"/>
      <c r="QWR54"/>
      <c r="QWS54"/>
      <c r="QWT54"/>
      <c r="QWU54"/>
      <c r="QWV54"/>
      <c r="QWW54"/>
      <c r="QWX54"/>
      <c r="QWY54"/>
      <c r="QWZ54"/>
      <c r="QXA54"/>
      <c r="QXB54"/>
      <c r="QXC54"/>
      <c r="QXD54"/>
      <c r="QXE54"/>
      <c r="QXF54"/>
      <c r="QXG54"/>
      <c r="QXH54"/>
      <c r="QXI54"/>
      <c r="QXJ54"/>
      <c r="QXK54"/>
      <c r="QXL54"/>
      <c r="QXM54"/>
      <c r="QXN54"/>
      <c r="QXO54"/>
      <c r="QXP54"/>
      <c r="QXQ54"/>
      <c r="QXR54"/>
      <c r="QXS54"/>
      <c r="QXT54"/>
      <c r="QXU54"/>
      <c r="QXV54"/>
      <c r="QXW54"/>
      <c r="QXX54"/>
      <c r="QXY54"/>
      <c r="QXZ54"/>
      <c r="QYA54"/>
      <c r="QYB54"/>
      <c r="QYC54"/>
      <c r="QYD54"/>
      <c r="QYE54"/>
      <c r="QYF54"/>
      <c r="QYG54"/>
      <c r="QYH54"/>
      <c r="QYI54"/>
      <c r="QYJ54"/>
      <c r="QYK54"/>
      <c r="QYL54"/>
      <c r="QYM54"/>
      <c r="QYN54"/>
      <c r="QYO54"/>
      <c r="QYP54"/>
      <c r="QYQ54"/>
      <c r="QYR54"/>
      <c r="QYS54"/>
      <c r="QYT54"/>
      <c r="QYU54"/>
      <c r="QYV54"/>
      <c r="QYW54"/>
      <c r="QYX54"/>
      <c r="QYY54"/>
      <c r="QYZ54"/>
      <c r="QZA54"/>
      <c r="QZB54"/>
      <c r="QZC54"/>
      <c r="QZD54"/>
      <c r="QZE54"/>
      <c r="QZF54"/>
      <c r="QZG54"/>
      <c r="QZH54"/>
      <c r="QZI54"/>
      <c r="QZJ54"/>
      <c r="QZK54"/>
      <c r="QZL54"/>
      <c r="QZM54"/>
      <c r="QZN54"/>
      <c r="QZO54"/>
      <c r="QZP54"/>
      <c r="QZQ54"/>
      <c r="QZR54"/>
      <c r="QZS54"/>
      <c r="QZT54"/>
      <c r="QZU54"/>
      <c r="QZV54"/>
      <c r="QZW54"/>
      <c r="QZX54"/>
      <c r="QZY54"/>
      <c r="QZZ54"/>
      <c r="RAA54"/>
      <c r="RAB54"/>
      <c r="RAC54"/>
      <c r="RAD54"/>
      <c r="RAE54"/>
      <c r="RAF54"/>
      <c r="RAG54"/>
      <c r="RAH54"/>
      <c r="RAI54"/>
      <c r="RAJ54"/>
      <c r="RAK54"/>
      <c r="RAL54"/>
      <c r="RAM54"/>
      <c r="RAN54"/>
      <c r="RAO54"/>
      <c r="RAP54"/>
      <c r="RAQ54"/>
      <c r="RAR54"/>
      <c r="RAS54"/>
      <c r="RAT54"/>
      <c r="RAU54"/>
      <c r="RAV54"/>
      <c r="RAW54"/>
      <c r="RAX54"/>
      <c r="RAY54"/>
      <c r="RAZ54"/>
      <c r="RBA54"/>
      <c r="RBB54"/>
      <c r="RBC54"/>
      <c r="RBD54"/>
      <c r="RBE54"/>
      <c r="RBF54"/>
      <c r="RBG54"/>
      <c r="RBH54"/>
      <c r="RBI54"/>
      <c r="RBJ54"/>
      <c r="RBK54"/>
      <c r="RBL54"/>
      <c r="RBM54"/>
      <c r="RBN54"/>
      <c r="RBO54"/>
      <c r="RBP54"/>
      <c r="RBQ54"/>
      <c r="RBR54"/>
      <c r="RBS54"/>
      <c r="RBT54"/>
      <c r="RBU54"/>
      <c r="RBV54"/>
      <c r="RBW54"/>
      <c r="RBX54"/>
      <c r="RBY54"/>
      <c r="RBZ54"/>
      <c r="RCA54"/>
      <c r="RCB54"/>
      <c r="RCC54"/>
      <c r="RCD54"/>
      <c r="RCE54"/>
      <c r="RCF54"/>
      <c r="RCG54"/>
      <c r="RCH54"/>
      <c r="RCI54"/>
      <c r="RCJ54"/>
      <c r="RCK54"/>
      <c r="RCL54"/>
      <c r="RCM54"/>
      <c r="RCN54"/>
      <c r="RCO54"/>
      <c r="RCP54"/>
      <c r="RCQ54"/>
      <c r="RCR54"/>
      <c r="RCS54"/>
      <c r="RCT54"/>
      <c r="RCU54"/>
      <c r="RCV54"/>
      <c r="RCW54"/>
      <c r="RCX54"/>
      <c r="RCY54"/>
      <c r="RCZ54"/>
      <c r="RDA54"/>
      <c r="RDB54"/>
      <c r="RDC54"/>
      <c r="RDD54"/>
      <c r="RDE54"/>
      <c r="RDF54"/>
      <c r="RDG54"/>
      <c r="RDH54"/>
      <c r="RDI54"/>
      <c r="RDJ54"/>
      <c r="RDK54"/>
      <c r="RDL54"/>
      <c r="RDM54"/>
      <c r="RDN54"/>
      <c r="RDO54"/>
      <c r="RDP54"/>
      <c r="RDQ54"/>
      <c r="RDR54"/>
      <c r="RDS54"/>
      <c r="RDT54"/>
      <c r="RDU54"/>
      <c r="RDV54"/>
      <c r="RDW54"/>
      <c r="RDX54"/>
      <c r="RDY54"/>
      <c r="RDZ54"/>
      <c r="REA54"/>
      <c r="REB54"/>
      <c r="REC54"/>
      <c r="RED54"/>
      <c r="REE54"/>
      <c r="REF54"/>
      <c r="REG54"/>
      <c r="REH54"/>
      <c r="REI54"/>
      <c r="REJ54"/>
      <c r="REK54"/>
      <c r="REL54"/>
      <c r="REM54"/>
      <c r="REN54"/>
      <c r="REO54"/>
      <c r="REP54"/>
      <c r="REQ54"/>
      <c r="RER54"/>
      <c r="RES54"/>
      <c r="RET54"/>
      <c r="REU54"/>
      <c r="REV54"/>
      <c r="REW54"/>
      <c r="REX54"/>
      <c r="REY54"/>
      <c r="REZ54"/>
      <c r="RFA54"/>
      <c r="RFB54"/>
      <c r="RFC54"/>
      <c r="RFD54"/>
      <c r="RFE54"/>
      <c r="RFF54"/>
      <c r="RFG54"/>
      <c r="RFH54"/>
      <c r="RFI54"/>
      <c r="RFJ54"/>
      <c r="RFK54"/>
      <c r="RFL54"/>
      <c r="RFM54"/>
      <c r="RFN54"/>
      <c r="RFO54"/>
      <c r="RFP54"/>
      <c r="RFQ54"/>
      <c r="RFR54"/>
      <c r="RFS54"/>
      <c r="RFT54"/>
      <c r="RFU54"/>
      <c r="RFV54"/>
      <c r="RFW54"/>
      <c r="RFX54"/>
      <c r="RFY54"/>
      <c r="RFZ54"/>
      <c r="RGA54"/>
      <c r="RGB54"/>
      <c r="RGC54"/>
      <c r="RGD54"/>
      <c r="RGE54"/>
      <c r="RGF54"/>
      <c r="RGG54"/>
      <c r="RGH54"/>
      <c r="RGI54"/>
      <c r="RGJ54"/>
      <c r="RGK54"/>
      <c r="RGL54"/>
      <c r="RGM54"/>
      <c r="RGN54"/>
      <c r="RGO54"/>
      <c r="RGP54"/>
      <c r="RGQ54"/>
      <c r="RGR54"/>
      <c r="RGS54"/>
      <c r="RGT54"/>
      <c r="RGU54"/>
      <c r="RGV54"/>
      <c r="RGW54"/>
      <c r="RGX54"/>
      <c r="RGY54"/>
      <c r="RGZ54"/>
      <c r="RHA54"/>
      <c r="RHB54"/>
      <c r="RHC54"/>
      <c r="RHD54"/>
      <c r="RHE54"/>
      <c r="RHF54"/>
      <c r="RHG54"/>
      <c r="RHH54"/>
      <c r="RHI54"/>
      <c r="RHJ54"/>
      <c r="RHK54"/>
      <c r="RHL54"/>
      <c r="RHM54"/>
      <c r="RHN54"/>
      <c r="RHO54"/>
      <c r="RHP54"/>
      <c r="RHQ54"/>
      <c r="RHR54"/>
      <c r="RHS54"/>
      <c r="RHT54"/>
      <c r="RHU54"/>
      <c r="RHV54"/>
      <c r="RHW54"/>
      <c r="RHX54"/>
      <c r="RHY54"/>
      <c r="RHZ54"/>
      <c r="RIA54"/>
      <c r="RIB54"/>
      <c r="RIC54"/>
      <c r="RID54"/>
      <c r="RIE54"/>
      <c r="RIF54"/>
      <c r="RIG54"/>
      <c r="RIH54"/>
      <c r="RII54"/>
      <c r="RIJ54"/>
      <c r="RIK54"/>
      <c r="RIL54"/>
      <c r="RIM54"/>
      <c r="RIN54"/>
      <c r="RIO54"/>
      <c r="RIP54"/>
      <c r="RIQ54"/>
      <c r="RIR54"/>
      <c r="RIS54"/>
      <c r="RIT54"/>
      <c r="RIU54"/>
      <c r="RIV54"/>
      <c r="RIW54"/>
      <c r="RIX54"/>
      <c r="RIY54"/>
      <c r="RIZ54"/>
      <c r="RJA54"/>
      <c r="RJB54"/>
      <c r="RJC54"/>
      <c r="RJD54"/>
      <c r="RJE54"/>
      <c r="RJF54"/>
      <c r="RJG54"/>
      <c r="RJH54"/>
      <c r="RJI54"/>
      <c r="RJJ54"/>
      <c r="RJK54"/>
      <c r="RJL54"/>
      <c r="RJM54"/>
      <c r="RJN54"/>
      <c r="RJO54"/>
      <c r="RJP54"/>
      <c r="RJQ54"/>
      <c r="RJR54"/>
      <c r="RJS54"/>
      <c r="RJT54"/>
      <c r="RJU54"/>
      <c r="RJV54"/>
      <c r="RJW54"/>
      <c r="RJX54"/>
      <c r="RJY54"/>
      <c r="RJZ54"/>
      <c r="RKA54"/>
      <c r="RKB54"/>
      <c r="RKC54"/>
      <c r="RKD54"/>
      <c r="RKE54"/>
      <c r="RKF54"/>
      <c r="RKG54"/>
      <c r="RKH54"/>
      <c r="RKI54"/>
      <c r="RKJ54"/>
      <c r="RKK54"/>
      <c r="RKL54"/>
      <c r="RKM54"/>
      <c r="RKN54"/>
      <c r="RKO54"/>
      <c r="RKP54"/>
      <c r="RKQ54"/>
      <c r="RKR54"/>
      <c r="RKS54"/>
      <c r="RKT54"/>
      <c r="RKU54"/>
      <c r="RKV54"/>
      <c r="RKW54"/>
      <c r="RKX54"/>
      <c r="RKY54"/>
      <c r="RKZ54"/>
      <c r="RLA54"/>
      <c r="RLB54"/>
      <c r="RLC54"/>
      <c r="RLD54"/>
      <c r="RLE54"/>
      <c r="RLF54"/>
      <c r="RLG54"/>
      <c r="RLH54"/>
      <c r="RLI54"/>
      <c r="RLJ54"/>
      <c r="RLK54"/>
      <c r="RLL54"/>
      <c r="RLM54"/>
      <c r="RLN54"/>
      <c r="RLO54"/>
      <c r="RLP54"/>
      <c r="RLQ54"/>
      <c r="RLR54"/>
      <c r="RLS54"/>
      <c r="RLT54"/>
      <c r="RLU54"/>
      <c r="RLV54"/>
      <c r="RLW54"/>
      <c r="RLX54"/>
      <c r="RLY54"/>
      <c r="RLZ54"/>
      <c r="RMA54"/>
      <c r="RMB54"/>
      <c r="RMC54"/>
      <c r="RMD54"/>
      <c r="RME54"/>
      <c r="RMF54"/>
      <c r="RMG54"/>
      <c r="RMH54"/>
      <c r="RMI54"/>
      <c r="RMJ54"/>
      <c r="RMK54"/>
      <c r="RML54"/>
      <c r="RMM54"/>
      <c r="RMN54"/>
      <c r="RMO54"/>
      <c r="RMP54"/>
      <c r="RMQ54"/>
      <c r="RMR54"/>
      <c r="RMS54"/>
      <c r="RMT54"/>
      <c r="RMU54"/>
      <c r="RMV54"/>
      <c r="RMW54"/>
      <c r="RMX54"/>
      <c r="RMY54"/>
      <c r="RMZ54"/>
      <c r="RNA54"/>
      <c r="RNB54"/>
      <c r="RNC54"/>
      <c r="RND54"/>
      <c r="RNE54"/>
      <c r="RNF54"/>
      <c r="RNG54"/>
      <c r="RNH54"/>
      <c r="RNI54"/>
      <c r="RNJ54"/>
      <c r="RNK54"/>
      <c r="RNL54"/>
      <c r="RNM54"/>
      <c r="RNN54"/>
      <c r="RNO54"/>
      <c r="RNP54"/>
      <c r="RNQ54"/>
      <c r="RNR54"/>
      <c r="RNS54"/>
      <c r="RNT54"/>
      <c r="RNU54"/>
      <c r="RNV54"/>
      <c r="RNW54"/>
      <c r="RNX54"/>
      <c r="RNY54"/>
      <c r="RNZ54"/>
      <c r="ROA54"/>
      <c r="ROB54"/>
      <c r="ROC54"/>
      <c r="ROD54"/>
      <c r="ROE54"/>
      <c r="ROF54"/>
      <c r="ROG54"/>
      <c r="ROH54"/>
      <c r="ROI54"/>
      <c r="ROJ54"/>
      <c r="ROK54"/>
      <c r="ROL54"/>
      <c r="ROM54"/>
      <c r="RON54"/>
      <c r="ROO54"/>
      <c r="ROP54"/>
      <c r="ROQ54"/>
      <c r="ROR54"/>
      <c r="ROS54"/>
      <c r="ROT54"/>
      <c r="ROU54"/>
      <c r="ROV54"/>
      <c r="ROW54"/>
      <c r="ROX54"/>
      <c r="ROY54"/>
      <c r="ROZ54"/>
      <c r="RPA54"/>
      <c r="RPB54"/>
      <c r="RPC54"/>
      <c r="RPD54"/>
      <c r="RPE54"/>
      <c r="RPF54"/>
      <c r="RPG54"/>
      <c r="RPH54"/>
      <c r="RPI54"/>
      <c r="RPJ54"/>
      <c r="RPK54"/>
      <c r="RPL54"/>
      <c r="RPM54"/>
      <c r="RPN54"/>
      <c r="RPO54"/>
      <c r="RPP54"/>
      <c r="RPQ54"/>
      <c r="RPR54"/>
      <c r="RPS54"/>
      <c r="RPT54"/>
      <c r="RPU54"/>
      <c r="RPV54"/>
      <c r="RPW54"/>
      <c r="RPX54"/>
      <c r="RPY54"/>
      <c r="RPZ54"/>
      <c r="RQA54"/>
      <c r="RQB54"/>
      <c r="RQC54"/>
      <c r="RQD54"/>
      <c r="RQE54"/>
      <c r="RQF54"/>
      <c r="RQG54"/>
      <c r="RQH54"/>
      <c r="RQI54"/>
      <c r="RQJ54"/>
      <c r="RQK54"/>
      <c r="RQL54"/>
      <c r="RQM54"/>
      <c r="RQN54"/>
      <c r="RQO54"/>
      <c r="RQP54"/>
      <c r="RQQ54"/>
      <c r="RQR54"/>
      <c r="RQS54"/>
      <c r="RQT54"/>
      <c r="RQU54"/>
      <c r="RQV54"/>
      <c r="RQW54"/>
      <c r="RQX54"/>
      <c r="RQY54"/>
      <c r="RQZ54"/>
      <c r="RRA54"/>
      <c r="RRB54"/>
      <c r="RRC54"/>
      <c r="RRD54"/>
      <c r="RRE54"/>
      <c r="RRF54"/>
      <c r="RRG54"/>
      <c r="RRH54"/>
      <c r="RRI54"/>
      <c r="RRJ54"/>
      <c r="RRK54"/>
      <c r="RRL54"/>
      <c r="RRM54"/>
      <c r="RRN54"/>
      <c r="RRO54"/>
      <c r="RRP54"/>
      <c r="RRQ54"/>
      <c r="RRR54"/>
      <c r="RRS54"/>
      <c r="RRT54"/>
      <c r="RRU54"/>
      <c r="RRV54"/>
      <c r="RRW54"/>
      <c r="RRX54"/>
      <c r="RRY54"/>
      <c r="RRZ54"/>
      <c r="RSA54"/>
      <c r="RSB54"/>
      <c r="RSC54"/>
      <c r="RSD54"/>
      <c r="RSE54"/>
      <c r="RSF54"/>
      <c r="RSG54"/>
      <c r="RSH54"/>
      <c r="RSI54"/>
      <c r="RSJ54"/>
      <c r="RSK54"/>
      <c r="RSL54"/>
      <c r="RSM54"/>
      <c r="RSN54"/>
      <c r="RSO54"/>
      <c r="RSP54"/>
      <c r="RSQ54"/>
      <c r="RSR54"/>
      <c r="RSS54"/>
      <c r="RST54"/>
      <c r="RSU54"/>
      <c r="RSV54"/>
      <c r="RSW54"/>
      <c r="RSX54"/>
      <c r="RSY54"/>
      <c r="RSZ54"/>
      <c r="RTA54"/>
      <c r="RTB54"/>
      <c r="RTC54"/>
      <c r="RTD54"/>
      <c r="RTE54"/>
      <c r="RTF54"/>
      <c r="RTG54"/>
      <c r="RTH54"/>
      <c r="RTI54"/>
      <c r="RTJ54"/>
      <c r="RTK54"/>
      <c r="RTL54"/>
      <c r="RTM54"/>
      <c r="RTN54"/>
      <c r="RTO54"/>
      <c r="RTP54"/>
      <c r="RTQ54"/>
      <c r="RTR54"/>
      <c r="RTS54"/>
      <c r="RTT54"/>
      <c r="RTU54"/>
      <c r="RTV54"/>
      <c r="RTW54"/>
      <c r="RTX54"/>
      <c r="RTY54"/>
      <c r="RTZ54"/>
      <c r="RUA54"/>
      <c r="RUB54"/>
      <c r="RUC54"/>
      <c r="RUD54"/>
      <c r="RUE54"/>
      <c r="RUF54"/>
      <c r="RUG54"/>
      <c r="RUH54"/>
      <c r="RUI54"/>
      <c r="RUJ54"/>
      <c r="RUK54"/>
      <c r="RUL54"/>
      <c r="RUM54"/>
      <c r="RUN54"/>
      <c r="RUO54"/>
      <c r="RUP54"/>
      <c r="RUQ54"/>
      <c r="RUR54"/>
      <c r="RUS54"/>
      <c r="RUT54"/>
      <c r="RUU54"/>
      <c r="RUV54"/>
      <c r="RUW54"/>
      <c r="RUX54"/>
      <c r="RUY54"/>
      <c r="RUZ54"/>
      <c r="RVA54"/>
      <c r="RVB54"/>
      <c r="RVC54"/>
      <c r="RVD54"/>
      <c r="RVE54"/>
      <c r="RVF54"/>
      <c r="RVG54"/>
      <c r="RVH54"/>
      <c r="RVI54"/>
      <c r="RVJ54"/>
      <c r="RVK54"/>
      <c r="RVL54"/>
      <c r="RVM54"/>
      <c r="RVN54"/>
      <c r="RVO54"/>
      <c r="RVP54"/>
      <c r="RVQ54"/>
      <c r="RVR54"/>
      <c r="RVS54"/>
      <c r="RVT54"/>
      <c r="RVU54"/>
      <c r="RVV54"/>
      <c r="RVW54"/>
      <c r="RVX54"/>
      <c r="RVY54"/>
      <c r="RVZ54"/>
      <c r="RWA54"/>
      <c r="RWB54"/>
      <c r="RWC54"/>
      <c r="RWD54"/>
      <c r="RWE54"/>
      <c r="RWF54"/>
      <c r="RWG54"/>
      <c r="RWH54"/>
      <c r="RWI54"/>
      <c r="RWJ54"/>
      <c r="RWK54"/>
      <c r="RWL54"/>
      <c r="RWM54"/>
      <c r="RWN54"/>
      <c r="RWO54"/>
      <c r="RWP54"/>
      <c r="RWQ54"/>
      <c r="RWR54"/>
      <c r="RWS54"/>
      <c r="RWT54"/>
      <c r="RWU54"/>
      <c r="RWV54"/>
      <c r="RWW54"/>
      <c r="RWX54"/>
      <c r="RWY54"/>
      <c r="RWZ54"/>
      <c r="RXA54"/>
      <c r="RXB54"/>
      <c r="RXC54"/>
      <c r="RXD54"/>
      <c r="RXE54"/>
      <c r="RXF54"/>
      <c r="RXG54"/>
      <c r="RXH54"/>
      <c r="RXI54"/>
      <c r="RXJ54"/>
      <c r="RXK54"/>
      <c r="RXL54"/>
      <c r="RXM54"/>
      <c r="RXN54"/>
      <c r="RXO54"/>
      <c r="RXP54"/>
      <c r="RXQ54"/>
      <c r="RXR54"/>
      <c r="RXS54"/>
      <c r="RXT54"/>
      <c r="RXU54"/>
      <c r="RXV54"/>
      <c r="RXW54"/>
      <c r="RXX54"/>
      <c r="RXY54"/>
      <c r="RXZ54"/>
      <c r="RYA54"/>
      <c r="RYB54"/>
      <c r="RYC54"/>
      <c r="RYD54"/>
      <c r="RYE54"/>
      <c r="RYF54"/>
      <c r="RYG54"/>
      <c r="RYH54"/>
      <c r="RYI54"/>
      <c r="RYJ54"/>
      <c r="RYK54"/>
      <c r="RYL54"/>
      <c r="RYM54"/>
      <c r="RYN54"/>
      <c r="RYO54"/>
      <c r="RYP54"/>
      <c r="RYQ54"/>
      <c r="RYR54"/>
      <c r="RYS54"/>
      <c r="RYT54"/>
      <c r="RYU54"/>
      <c r="RYV54"/>
      <c r="RYW54"/>
      <c r="RYX54"/>
      <c r="RYY54"/>
      <c r="RYZ54"/>
      <c r="RZA54"/>
      <c r="RZB54"/>
      <c r="RZC54"/>
      <c r="RZD54"/>
      <c r="RZE54"/>
      <c r="RZF54"/>
      <c r="RZG54"/>
      <c r="RZH54"/>
      <c r="RZI54"/>
      <c r="RZJ54"/>
      <c r="RZK54"/>
      <c r="RZL54"/>
      <c r="RZM54"/>
      <c r="RZN54"/>
      <c r="RZO54"/>
      <c r="RZP54"/>
      <c r="RZQ54"/>
      <c r="RZR54"/>
      <c r="RZS54"/>
      <c r="RZT54"/>
      <c r="RZU54"/>
      <c r="RZV54"/>
      <c r="RZW54"/>
      <c r="RZX54"/>
      <c r="RZY54"/>
      <c r="RZZ54"/>
      <c r="SAA54"/>
      <c r="SAB54"/>
      <c r="SAC54"/>
      <c r="SAD54"/>
      <c r="SAE54"/>
      <c r="SAF54"/>
      <c r="SAG54"/>
      <c r="SAH54"/>
      <c r="SAI54"/>
      <c r="SAJ54"/>
      <c r="SAK54"/>
      <c r="SAL54"/>
      <c r="SAM54"/>
      <c r="SAN54"/>
      <c r="SAO54"/>
      <c r="SAP54"/>
      <c r="SAQ54"/>
      <c r="SAR54"/>
      <c r="SAS54"/>
      <c r="SAT54"/>
      <c r="SAU54"/>
      <c r="SAV54"/>
      <c r="SAW54"/>
      <c r="SAX54"/>
      <c r="SAY54"/>
      <c r="SAZ54"/>
      <c r="SBA54"/>
      <c r="SBB54"/>
      <c r="SBC54"/>
      <c r="SBD54"/>
      <c r="SBE54"/>
      <c r="SBF54"/>
      <c r="SBG54"/>
      <c r="SBH54"/>
      <c r="SBI54"/>
      <c r="SBJ54"/>
      <c r="SBK54"/>
      <c r="SBL54"/>
      <c r="SBM54"/>
      <c r="SBN54"/>
      <c r="SBO54"/>
      <c r="SBP54"/>
      <c r="SBQ54"/>
      <c r="SBR54"/>
      <c r="SBS54"/>
      <c r="SBT54"/>
      <c r="SBU54"/>
      <c r="SBV54"/>
      <c r="SBW54"/>
      <c r="SBX54"/>
      <c r="SBY54"/>
      <c r="SBZ54"/>
      <c r="SCA54"/>
      <c r="SCB54"/>
      <c r="SCC54"/>
      <c r="SCD54"/>
      <c r="SCE54"/>
      <c r="SCF54"/>
      <c r="SCG54"/>
      <c r="SCH54"/>
      <c r="SCI54"/>
      <c r="SCJ54"/>
      <c r="SCK54"/>
      <c r="SCL54"/>
      <c r="SCM54"/>
      <c r="SCN54"/>
      <c r="SCO54"/>
      <c r="SCP54"/>
      <c r="SCQ54"/>
      <c r="SCR54"/>
      <c r="SCS54"/>
      <c r="SCT54"/>
      <c r="SCU54"/>
      <c r="SCV54"/>
      <c r="SCW54"/>
      <c r="SCX54"/>
      <c r="SCY54"/>
      <c r="SCZ54"/>
      <c r="SDA54"/>
      <c r="SDB54"/>
      <c r="SDC54"/>
      <c r="SDD54"/>
      <c r="SDE54"/>
      <c r="SDF54"/>
      <c r="SDG54"/>
      <c r="SDH54"/>
      <c r="SDI54"/>
      <c r="SDJ54"/>
      <c r="SDK54"/>
      <c r="SDL54"/>
      <c r="SDM54"/>
      <c r="SDN54"/>
      <c r="SDO54"/>
      <c r="SDP54"/>
      <c r="SDQ54"/>
      <c r="SDR54"/>
      <c r="SDS54"/>
      <c r="SDT54"/>
      <c r="SDU54"/>
      <c r="SDV54"/>
      <c r="SDW54"/>
      <c r="SDX54"/>
      <c r="SDY54"/>
      <c r="SDZ54"/>
      <c r="SEA54"/>
      <c r="SEB54"/>
      <c r="SEC54"/>
      <c r="SED54"/>
      <c r="SEE54"/>
      <c r="SEF54"/>
      <c r="SEG54"/>
      <c r="SEH54"/>
      <c r="SEI54"/>
      <c r="SEJ54"/>
      <c r="SEK54"/>
      <c r="SEL54"/>
      <c r="SEM54"/>
      <c r="SEN54"/>
      <c r="SEO54"/>
      <c r="SEP54"/>
      <c r="SEQ54"/>
      <c r="SER54"/>
      <c r="SES54"/>
      <c r="SET54"/>
      <c r="SEU54"/>
      <c r="SEV54"/>
      <c r="SEW54"/>
      <c r="SEX54"/>
      <c r="SEY54"/>
      <c r="SEZ54"/>
      <c r="SFA54"/>
      <c r="SFB54"/>
      <c r="SFC54"/>
      <c r="SFD54"/>
      <c r="SFE54"/>
      <c r="SFF54"/>
      <c r="SFG54"/>
      <c r="SFH54"/>
      <c r="SFI54"/>
      <c r="SFJ54"/>
      <c r="SFK54"/>
      <c r="SFL54"/>
      <c r="SFM54"/>
      <c r="SFN54"/>
      <c r="SFO54"/>
      <c r="SFP54"/>
      <c r="SFQ54"/>
      <c r="SFR54"/>
      <c r="SFS54"/>
      <c r="SFT54"/>
      <c r="SFU54"/>
      <c r="SFV54"/>
      <c r="SFW54"/>
      <c r="SFX54"/>
      <c r="SFY54"/>
      <c r="SFZ54"/>
      <c r="SGA54"/>
      <c r="SGB54"/>
      <c r="SGC54"/>
      <c r="SGD54"/>
      <c r="SGE54"/>
      <c r="SGF54"/>
      <c r="SGG54"/>
      <c r="SGH54"/>
      <c r="SGI54"/>
      <c r="SGJ54"/>
      <c r="SGK54"/>
      <c r="SGL54"/>
      <c r="SGM54"/>
      <c r="SGN54"/>
      <c r="SGO54"/>
      <c r="SGP54"/>
      <c r="SGQ54"/>
      <c r="SGR54"/>
      <c r="SGS54"/>
      <c r="SGT54"/>
      <c r="SGU54"/>
      <c r="SGV54"/>
      <c r="SGW54"/>
      <c r="SGX54"/>
      <c r="SGY54"/>
      <c r="SGZ54"/>
      <c r="SHA54"/>
      <c r="SHB54"/>
      <c r="SHC54"/>
      <c r="SHD54"/>
      <c r="SHE54"/>
      <c r="SHF54"/>
      <c r="SHG54"/>
      <c r="SHH54"/>
      <c r="SHI54"/>
      <c r="SHJ54"/>
      <c r="SHK54"/>
      <c r="SHL54"/>
      <c r="SHM54"/>
      <c r="SHN54"/>
      <c r="SHO54"/>
      <c r="SHP54"/>
      <c r="SHQ54"/>
      <c r="SHR54"/>
      <c r="SHS54"/>
      <c r="SHT54"/>
      <c r="SHU54"/>
      <c r="SHV54"/>
      <c r="SHW54"/>
      <c r="SHX54"/>
      <c r="SHY54"/>
      <c r="SHZ54"/>
      <c r="SIA54"/>
      <c r="SIB54"/>
      <c r="SIC54"/>
      <c r="SID54"/>
      <c r="SIE54"/>
      <c r="SIF54"/>
      <c r="SIG54"/>
      <c r="SIH54"/>
      <c r="SII54"/>
      <c r="SIJ54"/>
      <c r="SIK54"/>
      <c r="SIL54"/>
      <c r="SIM54"/>
      <c r="SIN54"/>
      <c r="SIO54"/>
      <c r="SIP54"/>
      <c r="SIQ54"/>
      <c r="SIR54"/>
      <c r="SIS54"/>
      <c r="SIT54"/>
      <c r="SIU54"/>
      <c r="SIV54"/>
      <c r="SIW54"/>
      <c r="SIX54"/>
      <c r="SIY54"/>
      <c r="SIZ54"/>
      <c r="SJA54"/>
      <c r="SJB54"/>
      <c r="SJC54"/>
      <c r="SJD54"/>
      <c r="SJE54"/>
      <c r="SJF54"/>
      <c r="SJG54"/>
      <c r="SJH54"/>
      <c r="SJI54"/>
      <c r="SJJ54"/>
      <c r="SJK54"/>
      <c r="SJL54"/>
      <c r="SJM54"/>
      <c r="SJN54"/>
      <c r="SJO54"/>
      <c r="SJP54"/>
      <c r="SJQ54"/>
      <c r="SJR54"/>
      <c r="SJS54"/>
      <c r="SJT54"/>
      <c r="SJU54"/>
      <c r="SJV54"/>
      <c r="SJW54"/>
      <c r="SJX54"/>
      <c r="SJY54"/>
      <c r="SJZ54"/>
      <c r="SKA54"/>
      <c r="SKB54"/>
      <c r="SKC54"/>
      <c r="SKD54"/>
      <c r="SKE54"/>
      <c r="SKF54"/>
      <c r="SKG54"/>
      <c r="SKH54"/>
      <c r="SKI54"/>
      <c r="SKJ54"/>
      <c r="SKK54"/>
      <c r="SKL54"/>
      <c r="SKM54"/>
      <c r="SKN54"/>
      <c r="SKO54"/>
      <c r="SKP54"/>
      <c r="SKQ54"/>
      <c r="SKR54"/>
      <c r="SKS54"/>
      <c r="SKT54"/>
      <c r="SKU54"/>
      <c r="SKV54"/>
      <c r="SKW54"/>
      <c r="SKX54"/>
      <c r="SKY54"/>
      <c r="SKZ54"/>
      <c r="SLA54"/>
      <c r="SLB54"/>
      <c r="SLC54"/>
      <c r="SLD54"/>
      <c r="SLE54"/>
      <c r="SLF54"/>
      <c r="SLG54"/>
      <c r="SLH54"/>
      <c r="SLI54"/>
      <c r="SLJ54"/>
      <c r="SLK54"/>
      <c r="SLL54"/>
      <c r="SLM54"/>
      <c r="SLN54"/>
      <c r="SLO54"/>
      <c r="SLP54"/>
      <c r="SLQ54"/>
      <c r="SLR54"/>
      <c r="SLS54"/>
      <c r="SLT54"/>
      <c r="SLU54"/>
      <c r="SLV54"/>
      <c r="SLW54"/>
      <c r="SLX54"/>
      <c r="SLY54"/>
      <c r="SLZ54"/>
      <c r="SMA54"/>
      <c r="SMB54"/>
      <c r="SMC54"/>
      <c r="SMD54"/>
      <c r="SME54"/>
      <c r="SMF54"/>
      <c r="SMG54"/>
      <c r="SMH54"/>
      <c r="SMI54"/>
      <c r="SMJ54"/>
      <c r="SMK54"/>
      <c r="SML54"/>
      <c r="SMM54"/>
      <c r="SMN54"/>
      <c r="SMO54"/>
      <c r="SMP54"/>
      <c r="SMQ54"/>
      <c r="SMR54"/>
      <c r="SMS54"/>
      <c r="SMT54"/>
      <c r="SMU54"/>
      <c r="SMV54"/>
      <c r="SMW54"/>
      <c r="SMX54"/>
      <c r="SMY54"/>
      <c r="SMZ54"/>
      <c r="SNA54"/>
      <c r="SNB54"/>
      <c r="SNC54"/>
      <c r="SND54"/>
      <c r="SNE54"/>
      <c r="SNF54"/>
      <c r="SNG54"/>
      <c r="SNH54"/>
      <c r="SNI54"/>
      <c r="SNJ54"/>
      <c r="SNK54"/>
      <c r="SNL54"/>
      <c r="SNM54"/>
      <c r="SNN54"/>
      <c r="SNO54"/>
      <c r="SNP54"/>
      <c r="SNQ54"/>
      <c r="SNR54"/>
      <c r="SNS54"/>
      <c r="SNT54"/>
      <c r="SNU54"/>
      <c r="SNV54"/>
      <c r="SNW54"/>
      <c r="SNX54"/>
      <c r="SNY54"/>
      <c r="SNZ54"/>
      <c r="SOA54"/>
      <c r="SOB54"/>
      <c r="SOC54"/>
      <c r="SOD54"/>
      <c r="SOE54"/>
      <c r="SOF54"/>
      <c r="SOG54"/>
      <c r="SOH54"/>
      <c r="SOI54"/>
      <c r="SOJ54"/>
      <c r="SOK54"/>
      <c r="SOL54"/>
      <c r="SOM54"/>
      <c r="SON54"/>
      <c r="SOO54"/>
      <c r="SOP54"/>
      <c r="SOQ54"/>
      <c r="SOR54"/>
      <c r="SOS54"/>
      <c r="SOT54"/>
      <c r="SOU54"/>
      <c r="SOV54"/>
      <c r="SOW54"/>
      <c r="SOX54"/>
      <c r="SOY54"/>
      <c r="SOZ54"/>
      <c r="SPA54"/>
      <c r="SPB54"/>
      <c r="SPC54"/>
      <c r="SPD54"/>
      <c r="SPE54"/>
      <c r="SPF54"/>
      <c r="SPG54"/>
      <c r="SPH54"/>
      <c r="SPI54"/>
      <c r="SPJ54"/>
      <c r="SPK54"/>
      <c r="SPL54"/>
      <c r="SPM54"/>
      <c r="SPN54"/>
      <c r="SPO54"/>
      <c r="SPP54"/>
      <c r="SPQ54"/>
      <c r="SPR54"/>
      <c r="SPS54"/>
      <c r="SPT54"/>
      <c r="SPU54"/>
      <c r="SPV54"/>
      <c r="SPW54"/>
      <c r="SPX54"/>
      <c r="SPY54"/>
      <c r="SPZ54"/>
      <c r="SQA54"/>
      <c r="SQB54"/>
      <c r="SQC54"/>
      <c r="SQD54"/>
      <c r="SQE54"/>
      <c r="SQF54"/>
      <c r="SQG54"/>
      <c r="SQH54"/>
      <c r="SQI54"/>
      <c r="SQJ54"/>
      <c r="SQK54"/>
      <c r="SQL54"/>
      <c r="SQM54"/>
      <c r="SQN54"/>
      <c r="SQO54"/>
      <c r="SQP54"/>
      <c r="SQQ54"/>
      <c r="SQR54"/>
      <c r="SQS54"/>
      <c r="SQT54"/>
      <c r="SQU54"/>
      <c r="SQV54"/>
      <c r="SQW54"/>
      <c r="SQX54"/>
      <c r="SQY54"/>
      <c r="SQZ54"/>
      <c r="SRA54"/>
      <c r="SRB54"/>
      <c r="SRC54"/>
      <c r="SRD54"/>
      <c r="SRE54"/>
      <c r="SRF54"/>
      <c r="SRG54"/>
      <c r="SRH54"/>
      <c r="SRI54"/>
      <c r="SRJ54"/>
      <c r="SRK54"/>
      <c r="SRL54"/>
      <c r="SRM54"/>
      <c r="SRN54"/>
      <c r="SRO54"/>
      <c r="SRP54"/>
      <c r="SRQ54"/>
      <c r="SRR54"/>
      <c r="SRS54"/>
      <c r="SRT54"/>
      <c r="SRU54"/>
      <c r="SRV54"/>
      <c r="SRW54"/>
      <c r="SRX54"/>
      <c r="SRY54"/>
      <c r="SRZ54"/>
      <c r="SSA54"/>
      <c r="SSB54"/>
      <c r="SSC54"/>
      <c r="SSD54"/>
      <c r="SSE54"/>
      <c r="SSF54"/>
      <c r="SSG54"/>
      <c r="SSH54"/>
      <c r="SSI54"/>
      <c r="SSJ54"/>
      <c r="SSK54"/>
      <c r="SSL54"/>
      <c r="SSM54"/>
      <c r="SSN54"/>
      <c r="SSO54"/>
      <c r="SSP54"/>
      <c r="SSQ54"/>
      <c r="SSR54"/>
      <c r="SSS54"/>
      <c r="SST54"/>
      <c r="SSU54"/>
      <c r="SSV54"/>
      <c r="SSW54"/>
      <c r="SSX54"/>
      <c r="SSY54"/>
      <c r="SSZ54"/>
      <c r="STA54"/>
      <c r="STB54"/>
      <c r="STC54"/>
      <c r="STD54"/>
      <c r="STE54"/>
      <c r="STF54"/>
      <c r="STG54"/>
      <c r="STH54"/>
      <c r="STI54"/>
      <c r="STJ54"/>
      <c r="STK54"/>
      <c r="STL54"/>
      <c r="STM54"/>
      <c r="STN54"/>
      <c r="STO54"/>
      <c r="STP54"/>
      <c r="STQ54"/>
      <c r="STR54"/>
      <c r="STS54"/>
      <c r="STT54"/>
      <c r="STU54"/>
      <c r="STV54"/>
      <c r="STW54"/>
      <c r="STX54"/>
      <c r="STY54"/>
      <c r="STZ54"/>
      <c r="SUA54"/>
      <c r="SUB54"/>
      <c r="SUC54"/>
      <c r="SUD54"/>
      <c r="SUE54"/>
      <c r="SUF54"/>
      <c r="SUG54"/>
      <c r="SUH54"/>
      <c r="SUI54"/>
      <c r="SUJ54"/>
      <c r="SUK54"/>
      <c r="SUL54"/>
      <c r="SUM54"/>
      <c r="SUN54"/>
      <c r="SUO54"/>
      <c r="SUP54"/>
      <c r="SUQ54"/>
      <c r="SUR54"/>
      <c r="SUS54"/>
      <c r="SUT54"/>
      <c r="SUU54"/>
      <c r="SUV54"/>
      <c r="SUW54"/>
      <c r="SUX54"/>
      <c r="SUY54"/>
      <c r="SUZ54"/>
      <c r="SVA54"/>
      <c r="SVB54"/>
      <c r="SVC54"/>
      <c r="SVD54"/>
      <c r="SVE54"/>
      <c r="SVF54"/>
      <c r="SVG54"/>
      <c r="SVH54"/>
      <c r="SVI54"/>
      <c r="SVJ54"/>
      <c r="SVK54"/>
      <c r="SVL54"/>
      <c r="SVM54"/>
      <c r="SVN54"/>
      <c r="SVO54"/>
      <c r="SVP54"/>
      <c r="SVQ54"/>
      <c r="SVR54"/>
      <c r="SVS54"/>
      <c r="SVT54"/>
      <c r="SVU54"/>
      <c r="SVV54"/>
      <c r="SVW54"/>
      <c r="SVX54"/>
      <c r="SVY54"/>
      <c r="SVZ54"/>
      <c r="SWA54"/>
      <c r="SWB54"/>
      <c r="SWC54"/>
      <c r="SWD54"/>
      <c r="SWE54"/>
      <c r="SWF54"/>
      <c r="SWG54"/>
      <c r="SWH54"/>
      <c r="SWI54"/>
      <c r="SWJ54"/>
      <c r="SWK54"/>
      <c r="SWL54"/>
      <c r="SWM54"/>
      <c r="SWN54"/>
      <c r="SWO54"/>
      <c r="SWP54"/>
      <c r="SWQ54"/>
      <c r="SWR54"/>
      <c r="SWS54"/>
      <c r="SWT54"/>
      <c r="SWU54"/>
      <c r="SWV54"/>
      <c r="SWW54"/>
      <c r="SWX54"/>
      <c r="SWY54"/>
      <c r="SWZ54"/>
      <c r="SXA54"/>
      <c r="SXB54"/>
      <c r="SXC54"/>
      <c r="SXD54"/>
      <c r="SXE54"/>
      <c r="SXF54"/>
      <c r="SXG54"/>
      <c r="SXH54"/>
      <c r="SXI54"/>
      <c r="SXJ54"/>
      <c r="SXK54"/>
      <c r="SXL54"/>
      <c r="SXM54"/>
      <c r="SXN54"/>
      <c r="SXO54"/>
      <c r="SXP54"/>
      <c r="SXQ54"/>
      <c r="SXR54"/>
      <c r="SXS54"/>
      <c r="SXT54"/>
      <c r="SXU54"/>
      <c r="SXV54"/>
      <c r="SXW54"/>
      <c r="SXX54"/>
      <c r="SXY54"/>
      <c r="SXZ54"/>
      <c r="SYA54"/>
      <c r="SYB54"/>
      <c r="SYC54"/>
      <c r="SYD54"/>
      <c r="SYE54"/>
      <c r="SYF54"/>
      <c r="SYG54"/>
      <c r="SYH54"/>
      <c r="SYI54"/>
      <c r="SYJ54"/>
      <c r="SYK54"/>
      <c r="SYL54"/>
      <c r="SYM54"/>
      <c r="SYN54"/>
      <c r="SYO54"/>
      <c r="SYP54"/>
      <c r="SYQ54"/>
      <c r="SYR54"/>
      <c r="SYS54"/>
      <c r="SYT54"/>
      <c r="SYU54"/>
      <c r="SYV54"/>
      <c r="SYW54"/>
      <c r="SYX54"/>
      <c r="SYY54"/>
      <c r="SYZ54"/>
      <c r="SZA54"/>
      <c r="SZB54"/>
      <c r="SZC54"/>
      <c r="SZD54"/>
      <c r="SZE54"/>
      <c r="SZF54"/>
      <c r="SZG54"/>
      <c r="SZH54"/>
      <c r="SZI54"/>
      <c r="SZJ54"/>
      <c r="SZK54"/>
      <c r="SZL54"/>
      <c r="SZM54"/>
      <c r="SZN54"/>
      <c r="SZO54"/>
      <c r="SZP54"/>
      <c r="SZQ54"/>
      <c r="SZR54"/>
      <c r="SZS54"/>
      <c r="SZT54"/>
      <c r="SZU54"/>
      <c r="SZV54"/>
      <c r="SZW54"/>
      <c r="SZX54"/>
      <c r="SZY54"/>
      <c r="SZZ54"/>
      <c r="TAA54"/>
      <c r="TAB54"/>
      <c r="TAC54"/>
      <c r="TAD54"/>
      <c r="TAE54"/>
      <c r="TAF54"/>
      <c r="TAG54"/>
      <c r="TAH54"/>
      <c r="TAI54"/>
      <c r="TAJ54"/>
      <c r="TAK54"/>
      <c r="TAL54"/>
      <c r="TAM54"/>
      <c r="TAN54"/>
      <c r="TAO54"/>
      <c r="TAP54"/>
      <c r="TAQ54"/>
      <c r="TAR54"/>
      <c r="TAS54"/>
      <c r="TAT54"/>
      <c r="TAU54"/>
      <c r="TAV54"/>
      <c r="TAW54"/>
      <c r="TAX54"/>
      <c r="TAY54"/>
      <c r="TAZ54"/>
      <c r="TBA54"/>
      <c r="TBB54"/>
      <c r="TBC54"/>
      <c r="TBD54"/>
      <c r="TBE54"/>
      <c r="TBF54"/>
      <c r="TBG54"/>
      <c r="TBH54"/>
      <c r="TBI54"/>
      <c r="TBJ54"/>
      <c r="TBK54"/>
      <c r="TBL54"/>
      <c r="TBM54"/>
      <c r="TBN54"/>
      <c r="TBO54"/>
      <c r="TBP54"/>
      <c r="TBQ54"/>
      <c r="TBR54"/>
      <c r="TBS54"/>
      <c r="TBT54"/>
      <c r="TBU54"/>
      <c r="TBV54"/>
      <c r="TBW54"/>
      <c r="TBX54"/>
      <c r="TBY54"/>
      <c r="TBZ54"/>
      <c r="TCA54"/>
      <c r="TCB54"/>
      <c r="TCC54"/>
      <c r="TCD54"/>
      <c r="TCE54"/>
      <c r="TCF54"/>
      <c r="TCG54"/>
      <c r="TCH54"/>
      <c r="TCI54"/>
      <c r="TCJ54"/>
      <c r="TCK54"/>
      <c r="TCL54"/>
      <c r="TCM54"/>
      <c r="TCN54"/>
      <c r="TCO54"/>
      <c r="TCP54"/>
      <c r="TCQ54"/>
      <c r="TCR54"/>
      <c r="TCS54"/>
      <c r="TCT54"/>
      <c r="TCU54"/>
      <c r="TCV54"/>
      <c r="TCW54"/>
      <c r="TCX54"/>
      <c r="TCY54"/>
      <c r="TCZ54"/>
      <c r="TDA54"/>
      <c r="TDB54"/>
      <c r="TDC54"/>
      <c r="TDD54"/>
      <c r="TDE54"/>
      <c r="TDF54"/>
      <c r="TDG54"/>
      <c r="TDH54"/>
      <c r="TDI54"/>
      <c r="TDJ54"/>
      <c r="TDK54"/>
      <c r="TDL54"/>
      <c r="TDM54"/>
      <c r="TDN54"/>
      <c r="TDO54"/>
      <c r="TDP54"/>
      <c r="TDQ54"/>
      <c r="TDR54"/>
      <c r="TDS54"/>
      <c r="TDT54"/>
      <c r="TDU54"/>
      <c r="TDV54"/>
      <c r="TDW54"/>
      <c r="TDX54"/>
      <c r="TDY54"/>
      <c r="TDZ54"/>
      <c r="TEA54"/>
      <c r="TEB54"/>
      <c r="TEC54"/>
      <c r="TED54"/>
      <c r="TEE54"/>
      <c r="TEF54"/>
      <c r="TEG54"/>
      <c r="TEH54"/>
      <c r="TEI54"/>
      <c r="TEJ54"/>
      <c r="TEK54"/>
      <c r="TEL54"/>
      <c r="TEM54"/>
      <c r="TEN54"/>
      <c r="TEO54"/>
      <c r="TEP54"/>
      <c r="TEQ54"/>
      <c r="TER54"/>
      <c r="TES54"/>
      <c r="TET54"/>
      <c r="TEU54"/>
      <c r="TEV54"/>
      <c r="TEW54"/>
      <c r="TEX54"/>
      <c r="TEY54"/>
      <c r="TEZ54"/>
      <c r="TFA54"/>
      <c r="TFB54"/>
      <c r="TFC54"/>
      <c r="TFD54"/>
      <c r="TFE54"/>
      <c r="TFF54"/>
      <c r="TFG54"/>
      <c r="TFH54"/>
      <c r="TFI54"/>
      <c r="TFJ54"/>
      <c r="TFK54"/>
      <c r="TFL54"/>
      <c r="TFM54"/>
      <c r="TFN54"/>
      <c r="TFO54"/>
      <c r="TFP54"/>
      <c r="TFQ54"/>
      <c r="TFR54"/>
      <c r="TFS54"/>
      <c r="TFT54"/>
      <c r="TFU54"/>
      <c r="TFV54"/>
      <c r="TFW54"/>
      <c r="TFX54"/>
      <c r="TFY54"/>
      <c r="TFZ54"/>
      <c r="TGA54"/>
      <c r="TGB54"/>
      <c r="TGC54"/>
      <c r="TGD54"/>
      <c r="TGE54"/>
      <c r="TGF54"/>
      <c r="TGG54"/>
      <c r="TGH54"/>
      <c r="TGI54"/>
      <c r="TGJ54"/>
      <c r="TGK54"/>
      <c r="TGL54"/>
      <c r="TGM54"/>
      <c r="TGN54"/>
      <c r="TGO54"/>
      <c r="TGP54"/>
      <c r="TGQ54"/>
      <c r="TGR54"/>
      <c r="TGS54"/>
      <c r="TGT54"/>
      <c r="TGU54"/>
      <c r="TGV54"/>
      <c r="TGW54"/>
      <c r="TGX54"/>
      <c r="TGY54"/>
      <c r="TGZ54"/>
      <c r="THA54"/>
      <c r="THB54"/>
      <c r="THC54"/>
      <c r="THD54"/>
      <c r="THE54"/>
      <c r="THF54"/>
      <c r="THG54"/>
      <c r="THH54"/>
      <c r="THI54"/>
      <c r="THJ54"/>
      <c r="THK54"/>
      <c r="THL54"/>
      <c r="THM54"/>
      <c r="THN54"/>
      <c r="THO54"/>
      <c r="THP54"/>
      <c r="THQ54"/>
      <c r="THR54"/>
      <c r="THS54"/>
      <c r="THT54"/>
      <c r="THU54"/>
      <c r="THV54"/>
      <c r="THW54"/>
      <c r="THX54"/>
      <c r="THY54"/>
      <c r="THZ54"/>
      <c r="TIA54"/>
      <c r="TIB54"/>
      <c r="TIC54"/>
      <c r="TID54"/>
      <c r="TIE54"/>
      <c r="TIF54"/>
      <c r="TIG54"/>
      <c r="TIH54"/>
      <c r="TII54"/>
      <c r="TIJ54"/>
      <c r="TIK54"/>
      <c r="TIL54"/>
      <c r="TIM54"/>
      <c r="TIN54"/>
      <c r="TIO54"/>
      <c r="TIP54"/>
      <c r="TIQ54"/>
      <c r="TIR54"/>
      <c r="TIS54"/>
      <c r="TIT54"/>
      <c r="TIU54"/>
      <c r="TIV54"/>
      <c r="TIW54"/>
      <c r="TIX54"/>
      <c r="TIY54"/>
      <c r="TIZ54"/>
      <c r="TJA54"/>
      <c r="TJB54"/>
      <c r="TJC54"/>
      <c r="TJD54"/>
      <c r="TJE54"/>
      <c r="TJF54"/>
      <c r="TJG54"/>
      <c r="TJH54"/>
      <c r="TJI54"/>
      <c r="TJJ54"/>
      <c r="TJK54"/>
      <c r="TJL54"/>
      <c r="TJM54"/>
      <c r="TJN54"/>
      <c r="TJO54"/>
      <c r="TJP54"/>
      <c r="TJQ54"/>
      <c r="TJR54"/>
      <c r="TJS54"/>
      <c r="TJT54"/>
      <c r="TJU54"/>
      <c r="TJV54"/>
      <c r="TJW54"/>
      <c r="TJX54"/>
      <c r="TJY54"/>
      <c r="TJZ54"/>
      <c r="TKA54"/>
      <c r="TKB54"/>
      <c r="TKC54"/>
      <c r="TKD54"/>
      <c r="TKE54"/>
      <c r="TKF54"/>
      <c r="TKG54"/>
      <c r="TKH54"/>
      <c r="TKI54"/>
      <c r="TKJ54"/>
      <c r="TKK54"/>
      <c r="TKL54"/>
      <c r="TKM54"/>
      <c r="TKN54"/>
      <c r="TKO54"/>
      <c r="TKP54"/>
      <c r="TKQ54"/>
      <c r="TKR54"/>
      <c r="TKS54"/>
      <c r="TKT54"/>
      <c r="TKU54"/>
      <c r="TKV54"/>
      <c r="TKW54"/>
      <c r="TKX54"/>
      <c r="TKY54"/>
      <c r="TKZ54"/>
      <c r="TLA54"/>
      <c r="TLB54"/>
      <c r="TLC54"/>
      <c r="TLD54"/>
      <c r="TLE54"/>
      <c r="TLF54"/>
      <c r="TLG54"/>
      <c r="TLH54"/>
      <c r="TLI54"/>
      <c r="TLJ54"/>
      <c r="TLK54"/>
      <c r="TLL54"/>
      <c r="TLM54"/>
      <c r="TLN54"/>
      <c r="TLO54"/>
      <c r="TLP54"/>
      <c r="TLQ54"/>
      <c r="TLR54"/>
      <c r="TLS54"/>
      <c r="TLT54"/>
      <c r="TLU54"/>
      <c r="TLV54"/>
      <c r="TLW54"/>
      <c r="TLX54"/>
      <c r="TLY54"/>
      <c r="TLZ54"/>
      <c r="TMA54"/>
      <c r="TMB54"/>
      <c r="TMC54"/>
      <c r="TMD54"/>
      <c r="TME54"/>
      <c r="TMF54"/>
      <c r="TMG54"/>
      <c r="TMH54"/>
      <c r="TMI54"/>
      <c r="TMJ54"/>
      <c r="TMK54"/>
      <c r="TML54"/>
      <c r="TMM54"/>
      <c r="TMN54"/>
      <c r="TMO54"/>
      <c r="TMP54"/>
      <c r="TMQ54"/>
      <c r="TMR54"/>
      <c r="TMS54"/>
      <c r="TMT54"/>
      <c r="TMU54"/>
      <c r="TMV54"/>
      <c r="TMW54"/>
      <c r="TMX54"/>
      <c r="TMY54"/>
      <c r="TMZ54"/>
      <c r="TNA54"/>
      <c r="TNB54"/>
      <c r="TNC54"/>
      <c r="TND54"/>
      <c r="TNE54"/>
      <c r="TNF54"/>
      <c r="TNG54"/>
      <c r="TNH54"/>
      <c r="TNI54"/>
      <c r="TNJ54"/>
      <c r="TNK54"/>
      <c r="TNL54"/>
      <c r="TNM54"/>
      <c r="TNN54"/>
      <c r="TNO54"/>
      <c r="TNP54"/>
      <c r="TNQ54"/>
      <c r="TNR54"/>
      <c r="TNS54"/>
      <c r="TNT54"/>
      <c r="TNU54"/>
      <c r="TNV54"/>
      <c r="TNW54"/>
      <c r="TNX54"/>
      <c r="TNY54"/>
      <c r="TNZ54"/>
      <c r="TOA54"/>
      <c r="TOB54"/>
      <c r="TOC54"/>
      <c r="TOD54"/>
      <c r="TOE54"/>
      <c r="TOF54"/>
      <c r="TOG54"/>
      <c r="TOH54"/>
      <c r="TOI54"/>
      <c r="TOJ54"/>
      <c r="TOK54"/>
      <c r="TOL54"/>
      <c r="TOM54"/>
      <c r="TON54"/>
      <c r="TOO54"/>
      <c r="TOP54"/>
      <c r="TOQ54"/>
      <c r="TOR54"/>
      <c r="TOS54"/>
      <c r="TOT54"/>
      <c r="TOU54"/>
      <c r="TOV54"/>
      <c r="TOW54"/>
      <c r="TOX54"/>
      <c r="TOY54"/>
      <c r="TOZ54"/>
      <c r="TPA54"/>
      <c r="TPB54"/>
      <c r="TPC54"/>
      <c r="TPD54"/>
      <c r="TPE54"/>
      <c r="TPF54"/>
      <c r="TPG54"/>
      <c r="TPH54"/>
      <c r="TPI54"/>
      <c r="TPJ54"/>
      <c r="TPK54"/>
      <c r="TPL54"/>
      <c r="TPM54"/>
      <c r="TPN54"/>
      <c r="TPO54"/>
      <c r="TPP54"/>
      <c r="TPQ54"/>
      <c r="TPR54"/>
      <c r="TPS54"/>
      <c r="TPT54"/>
      <c r="TPU54"/>
      <c r="TPV54"/>
      <c r="TPW54"/>
      <c r="TPX54"/>
      <c r="TPY54"/>
      <c r="TPZ54"/>
      <c r="TQA54"/>
      <c r="TQB54"/>
      <c r="TQC54"/>
      <c r="TQD54"/>
      <c r="TQE54"/>
      <c r="TQF54"/>
      <c r="TQG54"/>
      <c r="TQH54"/>
      <c r="TQI54"/>
      <c r="TQJ54"/>
      <c r="TQK54"/>
      <c r="TQL54"/>
      <c r="TQM54"/>
      <c r="TQN54"/>
      <c r="TQO54"/>
      <c r="TQP54"/>
      <c r="TQQ54"/>
      <c r="TQR54"/>
      <c r="TQS54"/>
      <c r="TQT54"/>
      <c r="TQU54"/>
      <c r="TQV54"/>
      <c r="TQW54"/>
      <c r="TQX54"/>
      <c r="TQY54"/>
      <c r="TQZ54"/>
      <c r="TRA54"/>
      <c r="TRB54"/>
      <c r="TRC54"/>
      <c r="TRD54"/>
      <c r="TRE54"/>
      <c r="TRF54"/>
      <c r="TRG54"/>
      <c r="TRH54"/>
      <c r="TRI54"/>
      <c r="TRJ54"/>
      <c r="TRK54"/>
      <c r="TRL54"/>
      <c r="TRM54"/>
      <c r="TRN54"/>
      <c r="TRO54"/>
      <c r="TRP54"/>
      <c r="TRQ54"/>
      <c r="TRR54"/>
      <c r="TRS54"/>
      <c r="TRT54"/>
      <c r="TRU54"/>
      <c r="TRV54"/>
      <c r="TRW54"/>
      <c r="TRX54"/>
      <c r="TRY54"/>
      <c r="TRZ54"/>
      <c r="TSA54"/>
      <c r="TSB54"/>
      <c r="TSC54"/>
      <c r="TSD54"/>
      <c r="TSE54"/>
      <c r="TSF54"/>
      <c r="TSG54"/>
      <c r="TSH54"/>
      <c r="TSI54"/>
      <c r="TSJ54"/>
      <c r="TSK54"/>
      <c r="TSL54"/>
      <c r="TSM54"/>
      <c r="TSN54"/>
      <c r="TSO54"/>
      <c r="TSP54"/>
      <c r="TSQ54"/>
      <c r="TSR54"/>
      <c r="TSS54"/>
      <c r="TST54"/>
      <c r="TSU54"/>
      <c r="TSV54"/>
      <c r="TSW54"/>
      <c r="TSX54"/>
      <c r="TSY54"/>
      <c r="TSZ54"/>
      <c r="TTA54"/>
      <c r="TTB54"/>
      <c r="TTC54"/>
      <c r="TTD54"/>
      <c r="TTE54"/>
      <c r="TTF54"/>
      <c r="TTG54"/>
      <c r="TTH54"/>
      <c r="TTI54"/>
      <c r="TTJ54"/>
      <c r="TTK54"/>
      <c r="TTL54"/>
      <c r="TTM54"/>
      <c r="TTN54"/>
      <c r="TTO54"/>
      <c r="TTP54"/>
      <c r="TTQ54"/>
      <c r="TTR54"/>
      <c r="TTS54"/>
      <c r="TTT54"/>
      <c r="TTU54"/>
      <c r="TTV54"/>
      <c r="TTW54"/>
      <c r="TTX54"/>
      <c r="TTY54"/>
      <c r="TTZ54"/>
      <c r="TUA54"/>
      <c r="TUB54"/>
      <c r="TUC54"/>
      <c r="TUD54"/>
      <c r="TUE54"/>
      <c r="TUF54"/>
      <c r="TUG54"/>
      <c r="TUH54"/>
      <c r="TUI54"/>
      <c r="TUJ54"/>
      <c r="TUK54"/>
      <c r="TUL54"/>
      <c r="TUM54"/>
      <c r="TUN54"/>
      <c r="TUO54"/>
      <c r="TUP54"/>
      <c r="TUQ54"/>
      <c r="TUR54"/>
      <c r="TUS54"/>
      <c r="TUT54"/>
      <c r="TUU54"/>
      <c r="TUV54"/>
      <c r="TUW54"/>
      <c r="TUX54"/>
      <c r="TUY54"/>
      <c r="TUZ54"/>
      <c r="TVA54"/>
      <c r="TVB54"/>
      <c r="TVC54"/>
      <c r="TVD54"/>
      <c r="TVE54"/>
      <c r="TVF54"/>
      <c r="TVG54"/>
      <c r="TVH54"/>
      <c r="TVI54"/>
      <c r="TVJ54"/>
      <c r="TVK54"/>
      <c r="TVL54"/>
      <c r="TVM54"/>
      <c r="TVN54"/>
      <c r="TVO54"/>
      <c r="TVP54"/>
      <c r="TVQ54"/>
      <c r="TVR54"/>
      <c r="TVS54"/>
      <c r="TVT54"/>
      <c r="TVU54"/>
      <c r="TVV54"/>
      <c r="TVW54"/>
      <c r="TVX54"/>
      <c r="TVY54"/>
      <c r="TVZ54"/>
      <c r="TWA54"/>
      <c r="TWB54"/>
      <c r="TWC54"/>
      <c r="TWD54"/>
      <c r="TWE54"/>
      <c r="TWF54"/>
      <c r="TWG54"/>
      <c r="TWH54"/>
      <c r="TWI54"/>
      <c r="TWJ54"/>
      <c r="TWK54"/>
      <c r="TWL54"/>
      <c r="TWM54"/>
      <c r="TWN54"/>
      <c r="TWO54"/>
      <c r="TWP54"/>
      <c r="TWQ54"/>
      <c r="TWR54"/>
      <c r="TWS54"/>
      <c r="TWT54"/>
      <c r="TWU54"/>
      <c r="TWV54"/>
      <c r="TWW54"/>
      <c r="TWX54"/>
      <c r="TWY54"/>
      <c r="TWZ54"/>
      <c r="TXA54"/>
      <c r="TXB54"/>
      <c r="TXC54"/>
      <c r="TXD54"/>
      <c r="TXE54"/>
      <c r="TXF54"/>
      <c r="TXG54"/>
      <c r="TXH54"/>
      <c r="TXI54"/>
      <c r="TXJ54"/>
      <c r="TXK54"/>
      <c r="TXL54"/>
      <c r="TXM54"/>
      <c r="TXN54"/>
      <c r="TXO54"/>
      <c r="TXP54"/>
      <c r="TXQ54"/>
      <c r="TXR54"/>
      <c r="TXS54"/>
      <c r="TXT54"/>
      <c r="TXU54"/>
      <c r="TXV54"/>
      <c r="TXW54"/>
      <c r="TXX54"/>
      <c r="TXY54"/>
      <c r="TXZ54"/>
      <c r="TYA54"/>
      <c r="TYB54"/>
      <c r="TYC54"/>
      <c r="TYD54"/>
      <c r="TYE54"/>
      <c r="TYF54"/>
      <c r="TYG54"/>
      <c r="TYH54"/>
      <c r="TYI54"/>
      <c r="TYJ54"/>
      <c r="TYK54"/>
      <c r="TYL54"/>
      <c r="TYM54"/>
      <c r="TYN54"/>
      <c r="TYO54"/>
      <c r="TYP54"/>
      <c r="TYQ54"/>
      <c r="TYR54"/>
      <c r="TYS54"/>
      <c r="TYT54"/>
      <c r="TYU54"/>
      <c r="TYV54"/>
      <c r="TYW54"/>
      <c r="TYX54"/>
      <c r="TYY54"/>
      <c r="TYZ54"/>
      <c r="TZA54"/>
      <c r="TZB54"/>
      <c r="TZC54"/>
      <c r="TZD54"/>
      <c r="TZE54"/>
      <c r="TZF54"/>
      <c r="TZG54"/>
      <c r="TZH54"/>
      <c r="TZI54"/>
      <c r="TZJ54"/>
      <c r="TZK54"/>
      <c r="TZL54"/>
      <c r="TZM54"/>
      <c r="TZN54"/>
      <c r="TZO54"/>
      <c r="TZP54"/>
      <c r="TZQ54"/>
      <c r="TZR54"/>
      <c r="TZS54"/>
      <c r="TZT54"/>
      <c r="TZU54"/>
      <c r="TZV54"/>
      <c r="TZW54"/>
      <c r="TZX54"/>
      <c r="TZY54"/>
      <c r="TZZ54"/>
      <c r="UAA54"/>
      <c r="UAB54"/>
      <c r="UAC54"/>
      <c r="UAD54"/>
      <c r="UAE54"/>
      <c r="UAF54"/>
      <c r="UAG54"/>
      <c r="UAH54"/>
      <c r="UAI54"/>
      <c r="UAJ54"/>
      <c r="UAK54"/>
      <c r="UAL54"/>
      <c r="UAM54"/>
      <c r="UAN54"/>
      <c r="UAO54"/>
      <c r="UAP54"/>
      <c r="UAQ54"/>
      <c r="UAR54"/>
      <c r="UAS54"/>
      <c r="UAT54"/>
      <c r="UAU54"/>
      <c r="UAV54"/>
      <c r="UAW54"/>
      <c r="UAX54"/>
      <c r="UAY54"/>
      <c r="UAZ54"/>
      <c r="UBA54"/>
      <c r="UBB54"/>
      <c r="UBC54"/>
      <c r="UBD54"/>
      <c r="UBE54"/>
      <c r="UBF54"/>
      <c r="UBG54"/>
      <c r="UBH54"/>
      <c r="UBI54"/>
      <c r="UBJ54"/>
      <c r="UBK54"/>
      <c r="UBL54"/>
      <c r="UBM54"/>
      <c r="UBN54"/>
      <c r="UBO54"/>
      <c r="UBP54"/>
      <c r="UBQ54"/>
      <c r="UBR54"/>
      <c r="UBS54"/>
      <c r="UBT54"/>
      <c r="UBU54"/>
      <c r="UBV54"/>
      <c r="UBW54"/>
      <c r="UBX54"/>
      <c r="UBY54"/>
      <c r="UBZ54"/>
      <c r="UCA54"/>
      <c r="UCB54"/>
      <c r="UCC54"/>
      <c r="UCD54"/>
      <c r="UCE54"/>
      <c r="UCF54"/>
      <c r="UCG54"/>
      <c r="UCH54"/>
      <c r="UCI54"/>
      <c r="UCJ54"/>
      <c r="UCK54"/>
      <c r="UCL54"/>
      <c r="UCM54"/>
      <c r="UCN54"/>
      <c r="UCO54"/>
      <c r="UCP54"/>
      <c r="UCQ54"/>
      <c r="UCR54"/>
      <c r="UCS54"/>
      <c r="UCT54"/>
      <c r="UCU54"/>
      <c r="UCV54"/>
      <c r="UCW54"/>
      <c r="UCX54"/>
      <c r="UCY54"/>
      <c r="UCZ54"/>
      <c r="UDA54"/>
      <c r="UDB54"/>
      <c r="UDC54"/>
      <c r="UDD54"/>
      <c r="UDE54"/>
      <c r="UDF54"/>
      <c r="UDG54"/>
      <c r="UDH54"/>
      <c r="UDI54"/>
      <c r="UDJ54"/>
      <c r="UDK54"/>
      <c r="UDL54"/>
      <c r="UDM54"/>
      <c r="UDN54"/>
      <c r="UDO54"/>
      <c r="UDP54"/>
      <c r="UDQ54"/>
      <c r="UDR54"/>
      <c r="UDS54"/>
      <c r="UDT54"/>
      <c r="UDU54"/>
      <c r="UDV54"/>
      <c r="UDW54"/>
      <c r="UDX54"/>
      <c r="UDY54"/>
      <c r="UDZ54"/>
      <c r="UEA54"/>
      <c r="UEB54"/>
      <c r="UEC54"/>
      <c r="UED54"/>
      <c r="UEE54"/>
      <c r="UEF54"/>
      <c r="UEG54"/>
      <c r="UEH54"/>
      <c r="UEI54"/>
      <c r="UEJ54"/>
      <c r="UEK54"/>
      <c r="UEL54"/>
      <c r="UEM54"/>
      <c r="UEN54"/>
      <c r="UEO54"/>
      <c r="UEP54"/>
      <c r="UEQ54"/>
      <c r="UER54"/>
      <c r="UES54"/>
      <c r="UET54"/>
      <c r="UEU54"/>
      <c r="UEV54"/>
      <c r="UEW54"/>
      <c r="UEX54"/>
      <c r="UEY54"/>
      <c r="UEZ54"/>
      <c r="UFA54"/>
      <c r="UFB54"/>
      <c r="UFC54"/>
      <c r="UFD54"/>
      <c r="UFE54"/>
      <c r="UFF54"/>
      <c r="UFG54"/>
      <c r="UFH54"/>
      <c r="UFI54"/>
      <c r="UFJ54"/>
      <c r="UFK54"/>
      <c r="UFL54"/>
      <c r="UFM54"/>
      <c r="UFN54"/>
      <c r="UFO54"/>
      <c r="UFP54"/>
      <c r="UFQ54"/>
      <c r="UFR54"/>
      <c r="UFS54"/>
      <c r="UFT54"/>
      <c r="UFU54"/>
      <c r="UFV54"/>
      <c r="UFW54"/>
      <c r="UFX54"/>
      <c r="UFY54"/>
      <c r="UFZ54"/>
      <c r="UGA54"/>
      <c r="UGB54"/>
      <c r="UGC54"/>
      <c r="UGD54"/>
      <c r="UGE54"/>
      <c r="UGF54"/>
      <c r="UGG54"/>
      <c r="UGH54"/>
      <c r="UGI54"/>
      <c r="UGJ54"/>
      <c r="UGK54"/>
      <c r="UGL54"/>
      <c r="UGM54"/>
      <c r="UGN54"/>
      <c r="UGO54"/>
      <c r="UGP54"/>
      <c r="UGQ54"/>
      <c r="UGR54"/>
      <c r="UGS54"/>
      <c r="UGT54"/>
      <c r="UGU54"/>
      <c r="UGV54"/>
      <c r="UGW54"/>
      <c r="UGX54"/>
      <c r="UGY54"/>
      <c r="UGZ54"/>
      <c r="UHA54"/>
      <c r="UHB54"/>
      <c r="UHC54"/>
      <c r="UHD54"/>
      <c r="UHE54"/>
      <c r="UHF54"/>
      <c r="UHG54"/>
      <c r="UHH54"/>
      <c r="UHI54"/>
      <c r="UHJ54"/>
      <c r="UHK54"/>
      <c r="UHL54"/>
      <c r="UHM54"/>
      <c r="UHN54"/>
      <c r="UHO54"/>
      <c r="UHP54"/>
      <c r="UHQ54"/>
      <c r="UHR54"/>
      <c r="UHS54"/>
      <c r="UHT54"/>
      <c r="UHU54"/>
      <c r="UHV54"/>
      <c r="UHW54"/>
      <c r="UHX54"/>
      <c r="UHY54"/>
      <c r="UHZ54"/>
      <c r="UIA54"/>
      <c r="UIB54"/>
      <c r="UIC54"/>
      <c r="UID54"/>
      <c r="UIE54"/>
      <c r="UIF54"/>
      <c r="UIG54"/>
      <c r="UIH54"/>
      <c r="UII54"/>
      <c r="UIJ54"/>
      <c r="UIK54"/>
      <c r="UIL54"/>
      <c r="UIM54"/>
      <c r="UIN54"/>
      <c r="UIO54"/>
      <c r="UIP54"/>
      <c r="UIQ54"/>
      <c r="UIR54"/>
      <c r="UIS54"/>
      <c r="UIT54"/>
      <c r="UIU54"/>
      <c r="UIV54"/>
      <c r="UIW54"/>
      <c r="UIX54"/>
      <c r="UIY54"/>
      <c r="UIZ54"/>
      <c r="UJA54"/>
      <c r="UJB54"/>
      <c r="UJC54"/>
      <c r="UJD54"/>
      <c r="UJE54"/>
      <c r="UJF54"/>
      <c r="UJG54"/>
      <c r="UJH54"/>
      <c r="UJI54"/>
      <c r="UJJ54"/>
      <c r="UJK54"/>
      <c r="UJL54"/>
      <c r="UJM54"/>
      <c r="UJN54"/>
      <c r="UJO54"/>
      <c r="UJP54"/>
      <c r="UJQ54"/>
      <c r="UJR54"/>
      <c r="UJS54"/>
      <c r="UJT54"/>
      <c r="UJU54"/>
      <c r="UJV54"/>
      <c r="UJW54"/>
      <c r="UJX54"/>
      <c r="UJY54"/>
      <c r="UJZ54"/>
      <c r="UKA54"/>
      <c r="UKB54"/>
      <c r="UKC54"/>
      <c r="UKD54"/>
      <c r="UKE54"/>
      <c r="UKF54"/>
      <c r="UKG54"/>
      <c r="UKH54"/>
      <c r="UKI54"/>
      <c r="UKJ54"/>
      <c r="UKK54"/>
      <c r="UKL54"/>
      <c r="UKM54"/>
      <c r="UKN54"/>
      <c r="UKO54"/>
      <c r="UKP54"/>
      <c r="UKQ54"/>
      <c r="UKR54"/>
      <c r="UKS54"/>
      <c r="UKT54"/>
      <c r="UKU54"/>
      <c r="UKV54"/>
      <c r="UKW54"/>
      <c r="UKX54"/>
      <c r="UKY54"/>
      <c r="UKZ54"/>
      <c r="ULA54"/>
      <c r="ULB54"/>
      <c r="ULC54"/>
      <c r="ULD54"/>
      <c r="ULE54"/>
      <c r="ULF54"/>
      <c r="ULG54"/>
      <c r="ULH54"/>
      <c r="ULI54"/>
      <c r="ULJ54"/>
      <c r="ULK54"/>
      <c r="ULL54"/>
      <c r="ULM54"/>
      <c r="ULN54"/>
      <c r="ULO54"/>
      <c r="ULP54"/>
      <c r="ULQ54"/>
      <c r="ULR54"/>
      <c r="ULS54"/>
      <c r="ULT54"/>
      <c r="ULU54"/>
      <c r="ULV54"/>
      <c r="ULW54"/>
      <c r="ULX54"/>
      <c r="ULY54"/>
      <c r="ULZ54"/>
      <c r="UMA54"/>
      <c r="UMB54"/>
      <c r="UMC54"/>
      <c r="UMD54"/>
      <c r="UME54"/>
      <c r="UMF54"/>
      <c r="UMG54"/>
      <c r="UMH54"/>
      <c r="UMI54"/>
      <c r="UMJ54"/>
      <c r="UMK54"/>
      <c r="UML54"/>
      <c r="UMM54"/>
      <c r="UMN54"/>
      <c r="UMO54"/>
      <c r="UMP54"/>
      <c r="UMQ54"/>
      <c r="UMR54"/>
      <c r="UMS54"/>
      <c r="UMT54"/>
      <c r="UMU54"/>
      <c r="UMV54"/>
      <c r="UMW54"/>
      <c r="UMX54"/>
      <c r="UMY54"/>
      <c r="UMZ54"/>
      <c r="UNA54"/>
      <c r="UNB54"/>
      <c r="UNC54"/>
      <c r="UND54"/>
      <c r="UNE54"/>
      <c r="UNF54"/>
      <c r="UNG54"/>
      <c r="UNH54"/>
      <c r="UNI54"/>
      <c r="UNJ54"/>
      <c r="UNK54"/>
      <c r="UNL54"/>
      <c r="UNM54"/>
      <c r="UNN54"/>
      <c r="UNO54"/>
      <c r="UNP54"/>
      <c r="UNQ54"/>
      <c r="UNR54"/>
      <c r="UNS54"/>
      <c r="UNT54"/>
      <c r="UNU54"/>
      <c r="UNV54"/>
      <c r="UNW54"/>
      <c r="UNX54"/>
      <c r="UNY54"/>
      <c r="UNZ54"/>
      <c r="UOA54"/>
      <c r="UOB54"/>
      <c r="UOC54"/>
      <c r="UOD54"/>
      <c r="UOE54"/>
      <c r="UOF54"/>
      <c r="UOG54"/>
      <c r="UOH54"/>
      <c r="UOI54"/>
      <c r="UOJ54"/>
      <c r="UOK54"/>
      <c r="UOL54"/>
      <c r="UOM54"/>
      <c r="UON54"/>
      <c r="UOO54"/>
      <c r="UOP54"/>
      <c r="UOQ54"/>
      <c r="UOR54"/>
      <c r="UOS54"/>
      <c r="UOT54"/>
      <c r="UOU54"/>
      <c r="UOV54"/>
      <c r="UOW54"/>
      <c r="UOX54"/>
      <c r="UOY54"/>
      <c r="UOZ54"/>
      <c r="UPA54"/>
      <c r="UPB54"/>
      <c r="UPC54"/>
      <c r="UPD54"/>
      <c r="UPE54"/>
      <c r="UPF54"/>
      <c r="UPG54"/>
      <c r="UPH54"/>
      <c r="UPI54"/>
      <c r="UPJ54"/>
      <c r="UPK54"/>
      <c r="UPL54"/>
      <c r="UPM54"/>
      <c r="UPN54"/>
      <c r="UPO54"/>
      <c r="UPP54"/>
      <c r="UPQ54"/>
      <c r="UPR54"/>
      <c r="UPS54"/>
      <c r="UPT54"/>
      <c r="UPU54"/>
      <c r="UPV54"/>
      <c r="UPW54"/>
      <c r="UPX54"/>
      <c r="UPY54"/>
      <c r="UPZ54"/>
      <c r="UQA54"/>
      <c r="UQB54"/>
      <c r="UQC54"/>
      <c r="UQD54"/>
      <c r="UQE54"/>
      <c r="UQF54"/>
      <c r="UQG54"/>
      <c r="UQH54"/>
      <c r="UQI54"/>
      <c r="UQJ54"/>
      <c r="UQK54"/>
      <c r="UQL54"/>
      <c r="UQM54"/>
      <c r="UQN54"/>
      <c r="UQO54"/>
      <c r="UQP54"/>
      <c r="UQQ54"/>
      <c r="UQR54"/>
      <c r="UQS54"/>
      <c r="UQT54"/>
      <c r="UQU54"/>
      <c r="UQV54"/>
      <c r="UQW54"/>
      <c r="UQX54"/>
      <c r="UQY54"/>
      <c r="UQZ54"/>
      <c r="URA54"/>
      <c r="URB54"/>
      <c r="URC54"/>
      <c r="URD54"/>
      <c r="URE54"/>
      <c r="URF54"/>
      <c r="URG54"/>
      <c r="URH54"/>
      <c r="URI54"/>
      <c r="URJ54"/>
      <c r="URK54"/>
      <c r="URL54"/>
      <c r="URM54"/>
      <c r="URN54"/>
      <c r="URO54"/>
      <c r="URP54"/>
      <c r="URQ54"/>
      <c r="URR54"/>
      <c r="URS54"/>
      <c r="URT54"/>
      <c r="URU54"/>
      <c r="URV54"/>
      <c r="URW54"/>
      <c r="URX54"/>
      <c r="URY54"/>
      <c r="URZ54"/>
      <c r="USA54"/>
      <c r="USB54"/>
      <c r="USC54"/>
      <c r="USD54"/>
      <c r="USE54"/>
      <c r="USF54"/>
      <c r="USG54"/>
      <c r="USH54"/>
      <c r="USI54"/>
      <c r="USJ54"/>
      <c r="USK54"/>
      <c r="USL54"/>
      <c r="USM54"/>
      <c r="USN54"/>
      <c r="USO54"/>
      <c r="USP54"/>
      <c r="USQ54"/>
      <c r="USR54"/>
      <c r="USS54"/>
      <c r="UST54"/>
      <c r="USU54"/>
      <c r="USV54"/>
      <c r="USW54"/>
      <c r="USX54"/>
      <c r="USY54"/>
      <c r="USZ54"/>
      <c r="UTA54"/>
      <c r="UTB54"/>
      <c r="UTC54"/>
      <c r="UTD54"/>
      <c r="UTE54"/>
      <c r="UTF54"/>
      <c r="UTG54"/>
      <c r="UTH54"/>
      <c r="UTI54"/>
      <c r="UTJ54"/>
      <c r="UTK54"/>
      <c r="UTL54"/>
      <c r="UTM54"/>
      <c r="UTN54"/>
      <c r="UTO54"/>
      <c r="UTP54"/>
      <c r="UTQ54"/>
      <c r="UTR54"/>
      <c r="UTS54"/>
      <c r="UTT54"/>
      <c r="UTU54"/>
      <c r="UTV54"/>
      <c r="UTW54"/>
      <c r="UTX54"/>
      <c r="UTY54"/>
      <c r="UTZ54"/>
      <c r="UUA54"/>
      <c r="UUB54"/>
      <c r="UUC54"/>
      <c r="UUD54"/>
      <c r="UUE54"/>
      <c r="UUF54"/>
      <c r="UUG54"/>
      <c r="UUH54"/>
      <c r="UUI54"/>
      <c r="UUJ54"/>
      <c r="UUK54"/>
      <c r="UUL54"/>
      <c r="UUM54"/>
      <c r="UUN54"/>
      <c r="UUO54"/>
      <c r="UUP54"/>
      <c r="UUQ54"/>
      <c r="UUR54"/>
      <c r="UUS54"/>
      <c r="UUT54"/>
      <c r="UUU54"/>
      <c r="UUV54"/>
      <c r="UUW54"/>
      <c r="UUX54"/>
      <c r="UUY54"/>
      <c r="UUZ54"/>
      <c r="UVA54"/>
      <c r="UVB54"/>
      <c r="UVC54"/>
      <c r="UVD54"/>
      <c r="UVE54"/>
      <c r="UVF54"/>
      <c r="UVG54"/>
      <c r="UVH54"/>
      <c r="UVI54"/>
      <c r="UVJ54"/>
      <c r="UVK54"/>
      <c r="UVL54"/>
      <c r="UVM54"/>
      <c r="UVN54"/>
      <c r="UVO54"/>
      <c r="UVP54"/>
      <c r="UVQ54"/>
      <c r="UVR54"/>
      <c r="UVS54"/>
      <c r="UVT54"/>
      <c r="UVU54"/>
      <c r="UVV54"/>
      <c r="UVW54"/>
      <c r="UVX54"/>
      <c r="UVY54"/>
      <c r="UVZ54"/>
      <c r="UWA54"/>
      <c r="UWB54"/>
      <c r="UWC54"/>
      <c r="UWD54"/>
      <c r="UWE54"/>
      <c r="UWF54"/>
      <c r="UWG54"/>
      <c r="UWH54"/>
      <c r="UWI54"/>
      <c r="UWJ54"/>
      <c r="UWK54"/>
      <c r="UWL54"/>
      <c r="UWM54"/>
      <c r="UWN54"/>
      <c r="UWO54"/>
      <c r="UWP54"/>
      <c r="UWQ54"/>
      <c r="UWR54"/>
      <c r="UWS54"/>
      <c r="UWT54"/>
      <c r="UWU54"/>
      <c r="UWV54"/>
      <c r="UWW54"/>
      <c r="UWX54"/>
      <c r="UWY54"/>
      <c r="UWZ54"/>
      <c r="UXA54"/>
      <c r="UXB54"/>
      <c r="UXC54"/>
      <c r="UXD54"/>
      <c r="UXE54"/>
      <c r="UXF54"/>
      <c r="UXG54"/>
      <c r="UXH54"/>
      <c r="UXI54"/>
      <c r="UXJ54"/>
      <c r="UXK54"/>
      <c r="UXL54"/>
      <c r="UXM54"/>
      <c r="UXN54"/>
      <c r="UXO54"/>
      <c r="UXP54"/>
      <c r="UXQ54"/>
      <c r="UXR54"/>
      <c r="UXS54"/>
      <c r="UXT54"/>
      <c r="UXU54"/>
      <c r="UXV54"/>
      <c r="UXW54"/>
      <c r="UXX54"/>
      <c r="UXY54"/>
      <c r="UXZ54"/>
      <c r="UYA54"/>
      <c r="UYB54"/>
      <c r="UYC54"/>
      <c r="UYD54"/>
      <c r="UYE54"/>
      <c r="UYF54"/>
      <c r="UYG54"/>
      <c r="UYH54"/>
      <c r="UYI54"/>
      <c r="UYJ54"/>
      <c r="UYK54"/>
      <c r="UYL54"/>
      <c r="UYM54"/>
      <c r="UYN54"/>
      <c r="UYO54"/>
      <c r="UYP54"/>
      <c r="UYQ54"/>
      <c r="UYR54"/>
      <c r="UYS54"/>
      <c r="UYT54"/>
      <c r="UYU54"/>
      <c r="UYV54"/>
      <c r="UYW54"/>
      <c r="UYX54"/>
      <c r="UYY54"/>
      <c r="UYZ54"/>
      <c r="UZA54"/>
      <c r="UZB54"/>
      <c r="UZC54"/>
      <c r="UZD54"/>
      <c r="UZE54"/>
      <c r="UZF54"/>
      <c r="UZG54"/>
      <c r="UZH54"/>
      <c r="UZI54"/>
      <c r="UZJ54"/>
      <c r="UZK54"/>
      <c r="UZL54"/>
      <c r="UZM54"/>
      <c r="UZN54"/>
      <c r="UZO54"/>
      <c r="UZP54"/>
      <c r="UZQ54"/>
      <c r="UZR54"/>
      <c r="UZS54"/>
      <c r="UZT54"/>
      <c r="UZU54"/>
      <c r="UZV54"/>
      <c r="UZW54"/>
      <c r="UZX54"/>
      <c r="UZY54"/>
      <c r="UZZ54"/>
      <c r="VAA54"/>
      <c r="VAB54"/>
      <c r="VAC54"/>
      <c r="VAD54"/>
      <c r="VAE54"/>
      <c r="VAF54"/>
      <c r="VAG54"/>
      <c r="VAH54"/>
      <c r="VAI54"/>
      <c r="VAJ54"/>
      <c r="VAK54"/>
      <c r="VAL54"/>
      <c r="VAM54"/>
      <c r="VAN54"/>
      <c r="VAO54"/>
      <c r="VAP54"/>
      <c r="VAQ54"/>
      <c r="VAR54"/>
      <c r="VAS54"/>
      <c r="VAT54"/>
      <c r="VAU54"/>
      <c r="VAV54"/>
      <c r="VAW54"/>
      <c r="VAX54"/>
      <c r="VAY54"/>
      <c r="VAZ54"/>
      <c r="VBA54"/>
      <c r="VBB54"/>
      <c r="VBC54"/>
      <c r="VBD54"/>
      <c r="VBE54"/>
      <c r="VBF54"/>
      <c r="VBG54"/>
      <c r="VBH54"/>
      <c r="VBI54"/>
      <c r="VBJ54"/>
      <c r="VBK54"/>
      <c r="VBL54"/>
      <c r="VBM54"/>
      <c r="VBN54"/>
      <c r="VBO54"/>
      <c r="VBP54"/>
      <c r="VBQ54"/>
      <c r="VBR54"/>
      <c r="VBS54"/>
      <c r="VBT54"/>
      <c r="VBU54"/>
      <c r="VBV54"/>
      <c r="VBW54"/>
      <c r="VBX54"/>
      <c r="VBY54"/>
      <c r="VBZ54"/>
      <c r="VCA54"/>
      <c r="VCB54"/>
      <c r="VCC54"/>
      <c r="VCD54"/>
      <c r="VCE54"/>
      <c r="VCF54"/>
      <c r="VCG54"/>
      <c r="VCH54"/>
      <c r="VCI54"/>
      <c r="VCJ54"/>
      <c r="VCK54"/>
      <c r="VCL54"/>
      <c r="VCM54"/>
      <c r="VCN54"/>
      <c r="VCO54"/>
      <c r="VCP54"/>
      <c r="VCQ54"/>
      <c r="VCR54"/>
      <c r="VCS54"/>
      <c r="VCT54"/>
      <c r="VCU54"/>
      <c r="VCV54"/>
      <c r="VCW54"/>
      <c r="VCX54"/>
      <c r="VCY54"/>
      <c r="VCZ54"/>
      <c r="VDA54"/>
      <c r="VDB54"/>
      <c r="VDC54"/>
      <c r="VDD54"/>
      <c r="VDE54"/>
      <c r="VDF54"/>
      <c r="VDG54"/>
      <c r="VDH54"/>
      <c r="VDI54"/>
      <c r="VDJ54"/>
      <c r="VDK54"/>
      <c r="VDL54"/>
      <c r="VDM54"/>
      <c r="VDN54"/>
      <c r="VDO54"/>
      <c r="VDP54"/>
      <c r="VDQ54"/>
      <c r="VDR54"/>
      <c r="VDS54"/>
      <c r="VDT54"/>
      <c r="VDU54"/>
      <c r="VDV54"/>
      <c r="VDW54"/>
      <c r="VDX54"/>
      <c r="VDY54"/>
      <c r="VDZ54"/>
      <c r="VEA54"/>
      <c r="VEB54"/>
      <c r="VEC54"/>
      <c r="VED54"/>
      <c r="VEE54"/>
      <c r="VEF54"/>
      <c r="VEG54"/>
      <c r="VEH54"/>
      <c r="VEI54"/>
      <c r="VEJ54"/>
      <c r="VEK54"/>
      <c r="VEL54"/>
      <c r="VEM54"/>
      <c r="VEN54"/>
      <c r="VEO54"/>
      <c r="VEP54"/>
      <c r="VEQ54"/>
      <c r="VER54"/>
      <c r="VES54"/>
      <c r="VET54"/>
      <c r="VEU54"/>
      <c r="VEV54"/>
      <c r="VEW54"/>
      <c r="VEX54"/>
      <c r="VEY54"/>
      <c r="VEZ54"/>
      <c r="VFA54"/>
      <c r="VFB54"/>
      <c r="VFC54"/>
      <c r="VFD54"/>
      <c r="VFE54"/>
      <c r="VFF54"/>
      <c r="VFG54"/>
      <c r="VFH54"/>
      <c r="VFI54"/>
      <c r="VFJ54"/>
      <c r="VFK54"/>
      <c r="VFL54"/>
      <c r="VFM54"/>
      <c r="VFN54"/>
      <c r="VFO54"/>
      <c r="VFP54"/>
      <c r="VFQ54"/>
      <c r="VFR54"/>
      <c r="VFS54"/>
      <c r="VFT54"/>
      <c r="VFU54"/>
      <c r="VFV54"/>
      <c r="VFW54"/>
      <c r="VFX54"/>
      <c r="VFY54"/>
      <c r="VFZ54"/>
      <c r="VGA54"/>
      <c r="VGB54"/>
      <c r="VGC54"/>
      <c r="VGD54"/>
      <c r="VGE54"/>
      <c r="VGF54"/>
      <c r="VGG54"/>
      <c r="VGH54"/>
      <c r="VGI54"/>
      <c r="VGJ54"/>
      <c r="VGK54"/>
      <c r="VGL54"/>
      <c r="VGM54"/>
      <c r="VGN54"/>
      <c r="VGO54"/>
      <c r="VGP54"/>
      <c r="VGQ54"/>
      <c r="VGR54"/>
      <c r="VGS54"/>
      <c r="VGT54"/>
      <c r="VGU54"/>
      <c r="VGV54"/>
      <c r="VGW54"/>
      <c r="VGX54"/>
      <c r="VGY54"/>
      <c r="VGZ54"/>
      <c r="VHA54"/>
      <c r="VHB54"/>
      <c r="VHC54"/>
      <c r="VHD54"/>
      <c r="VHE54"/>
      <c r="VHF54"/>
      <c r="VHG54"/>
      <c r="VHH54"/>
      <c r="VHI54"/>
      <c r="VHJ54"/>
      <c r="VHK54"/>
      <c r="VHL54"/>
      <c r="VHM54"/>
      <c r="VHN54"/>
      <c r="VHO54"/>
      <c r="VHP54"/>
      <c r="VHQ54"/>
      <c r="VHR54"/>
      <c r="VHS54"/>
      <c r="VHT54"/>
      <c r="VHU54"/>
      <c r="VHV54"/>
      <c r="VHW54"/>
      <c r="VHX54"/>
      <c r="VHY54"/>
      <c r="VHZ54"/>
      <c r="VIA54"/>
      <c r="VIB54"/>
      <c r="VIC54"/>
      <c r="VID54"/>
      <c r="VIE54"/>
      <c r="VIF54"/>
      <c r="VIG54"/>
      <c r="VIH54"/>
      <c r="VII54"/>
      <c r="VIJ54"/>
      <c r="VIK54"/>
      <c r="VIL54"/>
      <c r="VIM54"/>
      <c r="VIN54"/>
      <c r="VIO54"/>
      <c r="VIP54"/>
      <c r="VIQ54"/>
      <c r="VIR54"/>
      <c r="VIS54"/>
      <c r="VIT54"/>
      <c r="VIU54"/>
      <c r="VIV54"/>
      <c r="VIW54"/>
      <c r="VIX54"/>
      <c r="VIY54"/>
      <c r="VIZ54"/>
      <c r="VJA54"/>
      <c r="VJB54"/>
      <c r="VJC54"/>
      <c r="VJD54"/>
      <c r="VJE54"/>
      <c r="VJF54"/>
      <c r="VJG54"/>
      <c r="VJH54"/>
      <c r="VJI54"/>
      <c r="VJJ54"/>
      <c r="VJK54"/>
      <c r="VJL54"/>
      <c r="VJM54"/>
      <c r="VJN54"/>
      <c r="VJO54"/>
      <c r="VJP54"/>
      <c r="VJQ54"/>
      <c r="VJR54"/>
      <c r="VJS54"/>
      <c r="VJT54"/>
      <c r="VJU54"/>
      <c r="VJV54"/>
      <c r="VJW54"/>
      <c r="VJX54"/>
      <c r="VJY54"/>
      <c r="VJZ54"/>
      <c r="VKA54"/>
      <c r="VKB54"/>
      <c r="VKC54"/>
      <c r="VKD54"/>
      <c r="VKE54"/>
      <c r="VKF54"/>
      <c r="VKG54"/>
      <c r="VKH54"/>
      <c r="VKI54"/>
      <c r="VKJ54"/>
      <c r="VKK54"/>
      <c r="VKL54"/>
      <c r="VKM54"/>
      <c r="VKN54"/>
      <c r="VKO54"/>
      <c r="VKP54"/>
      <c r="VKQ54"/>
      <c r="VKR54"/>
      <c r="VKS54"/>
      <c r="VKT54"/>
      <c r="VKU54"/>
      <c r="VKV54"/>
      <c r="VKW54"/>
      <c r="VKX54"/>
      <c r="VKY54"/>
      <c r="VKZ54"/>
      <c r="VLA54"/>
      <c r="VLB54"/>
      <c r="VLC54"/>
      <c r="VLD54"/>
      <c r="VLE54"/>
      <c r="VLF54"/>
      <c r="VLG54"/>
      <c r="VLH54"/>
      <c r="VLI54"/>
      <c r="VLJ54"/>
      <c r="VLK54"/>
      <c r="VLL54"/>
      <c r="VLM54"/>
      <c r="VLN54"/>
      <c r="VLO54"/>
      <c r="VLP54"/>
      <c r="VLQ54"/>
      <c r="VLR54"/>
      <c r="VLS54"/>
      <c r="VLT54"/>
      <c r="VLU54"/>
      <c r="VLV54"/>
      <c r="VLW54"/>
      <c r="VLX54"/>
      <c r="VLY54"/>
      <c r="VLZ54"/>
      <c r="VMA54"/>
      <c r="VMB54"/>
      <c r="VMC54"/>
      <c r="VMD54"/>
      <c r="VME54"/>
      <c r="VMF54"/>
      <c r="VMG54"/>
      <c r="VMH54"/>
      <c r="VMI54"/>
      <c r="VMJ54"/>
      <c r="VMK54"/>
      <c r="VML54"/>
      <c r="VMM54"/>
      <c r="VMN54"/>
      <c r="VMO54"/>
      <c r="VMP54"/>
      <c r="VMQ54"/>
      <c r="VMR54"/>
      <c r="VMS54"/>
      <c r="VMT54"/>
      <c r="VMU54"/>
      <c r="VMV54"/>
      <c r="VMW54"/>
      <c r="VMX54"/>
      <c r="VMY54"/>
      <c r="VMZ54"/>
      <c r="VNA54"/>
      <c r="VNB54"/>
      <c r="VNC54"/>
      <c r="VND54"/>
      <c r="VNE54"/>
      <c r="VNF54"/>
      <c r="VNG54"/>
      <c r="VNH54"/>
      <c r="VNI54"/>
      <c r="VNJ54"/>
      <c r="VNK54"/>
      <c r="VNL54"/>
      <c r="VNM54"/>
      <c r="VNN54"/>
      <c r="VNO54"/>
      <c r="VNP54"/>
      <c r="VNQ54"/>
      <c r="VNR54"/>
      <c r="VNS54"/>
      <c r="VNT54"/>
      <c r="VNU54"/>
      <c r="VNV54"/>
      <c r="VNW54"/>
      <c r="VNX54"/>
      <c r="VNY54"/>
      <c r="VNZ54"/>
      <c r="VOA54"/>
      <c r="VOB54"/>
      <c r="VOC54"/>
      <c r="VOD54"/>
      <c r="VOE54"/>
      <c r="VOF54"/>
      <c r="VOG54"/>
      <c r="VOH54"/>
      <c r="VOI54"/>
      <c r="VOJ54"/>
      <c r="VOK54"/>
      <c r="VOL54"/>
      <c r="VOM54"/>
      <c r="VON54"/>
      <c r="VOO54"/>
      <c r="VOP54"/>
      <c r="VOQ54"/>
      <c r="VOR54"/>
      <c r="VOS54"/>
      <c r="VOT54"/>
      <c r="VOU54"/>
      <c r="VOV54"/>
      <c r="VOW54"/>
      <c r="VOX54"/>
      <c r="VOY54"/>
      <c r="VOZ54"/>
      <c r="VPA54"/>
      <c r="VPB54"/>
      <c r="VPC54"/>
      <c r="VPD54"/>
      <c r="VPE54"/>
      <c r="VPF54"/>
      <c r="VPG54"/>
      <c r="VPH54"/>
      <c r="VPI54"/>
      <c r="VPJ54"/>
      <c r="VPK54"/>
      <c r="VPL54"/>
      <c r="VPM54"/>
      <c r="VPN54"/>
      <c r="VPO54"/>
      <c r="VPP54"/>
      <c r="VPQ54"/>
      <c r="VPR54"/>
      <c r="VPS54"/>
      <c r="VPT54"/>
      <c r="VPU54"/>
      <c r="VPV54"/>
      <c r="VPW54"/>
      <c r="VPX54"/>
      <c r="VPY54"/>
      <c r="VPZ54"/>
      <c r="VQA54"/>
      <c r="VQB54"/>
      <c r="VQC54"/>
      <c r="VQD54"/>
      <c r="VQE54"/>
      <c r="VQF54"/>
      <c r="VQG54"/>
      <c r="VQH54"/>
      <c r="VQI54"/>
      <c r="VQJ54"/>
      <c r="VQK54"/>
      <c r="VQL54"/>
      <c r="VQM54"/>
      <c r="VQN54"/>
      <c r="VQO54"/>
      <c r="VQP54"/>
      <c r="VQQ54"/>
      <c r="VQR54"/>
      <c r="VQS54"/>
      <c r="VQT54"/>
      <c r="VQU54"/>
      <c r="VQV54"/>
      <c r="VQW54"/>
      <c r="VQX54"/>
      <c r="VQY54"/>
      <c r="VQZ54"/>
      <c r="VRA54"/>
      <c r="VRB54"/>
      <c r="VRC54"/>
      <c r="VRD54"/>
      <c r="VRE54"/>
      <c r="VRF54"/>
      <c r="VRG54"/>
      <c r="VRH54"/>
      <c r="VRI54"/>
      <c r="VRJ54"/>
      <c r="VRK54"/>
      <c r="VRL54"/>
      <c r="VRM54"/>
      <c r="VRN54"/>
      <c r="VRO54"/>
      <c r="VRP54"/>
      <c r="VRQ54"/>
      <c r="VRR54"/>
      <c r="VRS54"/>
      <c r="VRT54"/>
      <c r="VRU54"/>
      <c r="VRV54"/>
      <c r="VRW54"/>
      <c r="VRX54"/>
      <c r="VRY54"/>
      <c r="VRZ54"/>
      <c r="VSA54"/>
      <c r="VSB54"/>
      <c r="VSC54"/>
      <c r="VSD54"/>
      <c r="VSE54"/>
      <c r="VSF54"/>
      <c r="VSG54"/>
      <c r="VSH54"/>
      <c r="VSI54"/>
      <c r="VSJ54"/>
      <c r="VSK54"/>
      <c r="VSL54"/>
      <c r="VSM54"/>
      <c r="VSN54"/>
      <c r="VSO54"/>
      <c r="VSP54"/>
      <c r="VSQ54"/>
      <c r="VSR54"/>
      <c r="VSS54"/>
      <c r="VST54"/>
      <c r="VSU54"/>
      <c r="VSV54"/>
      <c r="VSW54"/>
      <c r="VSX54"/>
      <c r="VSY54"/>
      <c r="VSZ54"/>
      <c r="VTA54"/>
      <c r="VTB54"/>
      <c r="VTC54"/>
      <c r="VTD54"/>
      <c r="VTE54"/>
      <c r="VTF54"/>
      <c r="VTG54"/>
      <c r="VTH54"/>
      <c r="VTI54"/>
      <c r="VTJ54"/>
      <c r="VTK54"/>
      <c r="VTL54"/>
      <c r="VTM54"/>
      <c r="VTN54"/>
      <c r="VTO54"/>
      <c r="VTP54"/>
      <c r="VTQ54"/>
      <c r="VTR54"/>
      <c r="VTS54"/>
      <c r="VTT54"/>
      <c r="VTU54"/>
      <c r="VTV54"/>
      <c r="VTW54"/>
      <c r="VTX54"/>
      <c r="VTY54"/>
      <c r="VTZ54"/>
      <c r="VUA54"/>
      <c r="VUB54"/>
      <c r="VUC54"/>
      <c r="VUD54"/>
      <c r="VUE54"/>
      <c r="VUF54"/>
      <c r="VUG54"/>
      <c r="VUH54"/>
      <c r="VUI54"/>
      <c r="VUJ54"/>
      <c r="VUK54"/>
      <c r="VUL54"/>
      <c r="VUM54"/>
      <c r="VUN54"/>
      <c r="VUO54"/>
      <c r="VUP54"/>
      <c r="VUQ54"/>
      <c r="VUR54"/>
      <c r="VUS54"/>
      <c r="VUT54"/>
      <c r="VUU54"/>
      <c r="VUV54"/>
      <c r="VUW54"/>
      <c r="VUX54"/>
      <c r="VUY54"/>
      <c r="VUZ54"/>
      <c r="VVA54"/>
      <c r="VVB54"/>
      <c r="VVC54"/>
      <c r="VVD54"/>
      <c r="VVE54"/>
      <c r="VVF54"/>
      <c r="VVG54"/>
      <c r="VVH54"/>
      <c r="VVI54"/>
      <c r="VVJ54"/>
      <c r="VVK54"/>
      <c r="VVL54"/>
      <c r="VVM54"/>
      <c r="VVN54"/>
      <c r="VVO54"/>
      <c r="VVP54"/>
      <c r="VVQ54"/>
      <c r="VVR54"/>
      <c r="VVS54"/>
      <c r="VVT54"/>
      <c r="VVU54"/>
      <c r="VVV54"/>
      <c r="VVW54"/>
      <c r="VVX54"/>
      <c r="VVY54"/>
      <c r="VVZ54"/>
      <c r="VWA54"/>
      <c r="VWB54"/>
      <c r="VWC54"/>
      <c r="VWD54"/>
      <c r="VWE54"/>
      <c r="VWF54"/>
      <c r="VWG54"/>
      <c r="VWH54"/>
      <c r="VWI54"/>
      <c r="VWJ54"/>
      <c r="VWK54"/>
      <c r="VWL54"/>
      <c r="VWM54"/>
      <c r="VWN54"/>
      <c r="VWO54"/>
      <c r="VWP54"/>
      <c r="VWQ54"/>
      <c r="VWR54"/>
      <c r="VWS54"/>
      <c r="VWT54"/>
      <c r="VWU54"/>
      <c r="VWV54"/>
      <c r="VWW54"/>
      <c r="VWX54"/>
      <c r="VWY54"/>
      <c r="VWZ54"/>
      <c r="VXA54"/>
      <c r="VXB54"/>
      <c r="VXC54"/>
      <c r="VXD54"/>
      <c r="VXE54"/>
      <c r="VXF54"/>
      <c r="VXG54"/>
      <c r="VXH54"/>
      <c r="VXI54"/>
      <c r="VXJ54"/>
      <c r="VXK54"/>
      <c r="VXL54"/>
      <c r="VXM54"/>
      <c r="VXN54"/>
      <c r="VXO54"/>
      <c r="VXP54"/>
      <c r="VXQ54"/>
      <c r="VXR54"/>
      <c r="VXS54"/>
      <c r="VXT54"/>
      <c r="VXU54"/>
      <c r="VXV54"/>
      <c r="VXW54"/>
      <c r="VXX54"/>
      <c r="VXY54"/>
      <c r="VXZ54"/>
      <c r="VYA54"/>
      <c r="VYB54"/>
      <c r="VYC54"/>
      <c r="VYD54"/>
      <c r="VYE54"/>
      <c r="VYF54"/>
      <c r="VYG54"/>
      <c r="VYH54"/>
      <c r="VYI54"/>
      <c r="VYJ54"/>
      <c r="VYK54"/>
      <c r="VYL54"/>
      <c r="VYM54"/>
      <c r="VYN54"/>
      <c r="VYO54"/>
      <c r="VYP54"/>
      <c r="VYQ54"/>
      <c r="VYR54"/>
      <c r="VYS54"/>
      <c r="VYT54"/>
      <c r="VYU54"/>
      <c r="VYV54"/>
      <c r="VYW54"/>
      <c r="VYX54"/>
      <c r="VYY54"/>
      <c r="VYZ54"/>
      <c r="VZA54"/>
      <c r="VZB54"/>
      <c r="VZC54"/>
      <c r="VZD54"/>
      <c r="VZE54"/>
      <c r="VZF54"/>
      <c r="VZG54"/>
      <c r="VZH54"/>
      <c r="VZI54"/>
      <c r="VZJ54"/>
      <c r="VZK54"/>
      <c r="VZL54"/>
      <c r="VZM54"/>
      <c r="VZN54"/>
      <c r="VZO54"/>
      <c r="VZP54"/>
      <c r="VZQ54"/>
      <c r="VZR54"/>
      <c r="VZS54"/>
      <c r="VZT54"/>
      <c r="VZU54"/>
      <c r="VZV54"/>
      <c r="VZW54"/>
      <c r="VZX54"/>
      <c r="VZY54"/>
      <c r="VZZ54"/>
      <c r="WAA54"/>
      <c r="WAB54"/>
      <c r="WAC54"/>
      <c r="WAD54"/>
      <c r="WAE54"/>
      <c r="WAF54"/>
      <c r="WAG54"/>
      <c r="WAH54"/>
      <c r="WAI54"/>
      <c r="WAJ54"/>
      <c r="WAK54"/>
      <c r="WAL54"/>
      <c r="WAM54"/>
      <c r="WAN54"/>
      <c r="WAO54"/>
      <c r="WAP54"/>
      <c r="WAQ54"/>
      <c r="WAR54"/>
      <c r="WAS54"/>
      <c r="WAT54"/>
      <c r="WAU54"/>
      <c r="WAV54"/>
      <c r="WAW54"/>
      <c r="WAX54"/>
      <c r="WAY54"/>
      <c r="WAZ54"/>
      <c r="WBA54"/>
      <c r="WBB54"/>
      <c r="WBC54"/>
      <c r="WBD54"/>
      <c r="WBE54"/>
      <c r="WBF54"/>
      <c r="WBG54"/>
      <c r="WBH54"/>
      <c r="WBI54"/>
      <c r="WBJ54"/>
      <c r="WBK54"/>
      <c r="WBL54"/>
      <c r="WBM54"/>
      <c r="WBN54"/>
      <c r="WBO54"/>
      <c r="WBP54"/>
      <c r="WBQ54"/>
      <c r="WBR54"/>
      <c r="WBS54"/>
      <c r="WBT54"/>
      <c r="WBU54"/>
      <c r="WBV54"/>
      <c r="WBW54"/>
      <c r="WBX54"/>
      <c r="WBY54"/>
      <c r="WBZ54"/>
      <c r="WCA54"/>
      <c r="WCB54"/>
      <c r="WCC54"/>
      <c r="WCD54"/>
      <c r="WCE54"/>
      <c r="WCF54"/>
      <c r="WCG54"/>
      <c r="WCH54"/>
      <c r="WCI54"/>
      <c r="WCJ54"/>
      <c r="WCK54"/>
      <c r="WCL54"/>
      <c r="WCM54"/>
      <c r="WCN54"/>
      <c r="WCO54"/>
      <c r="WCP54"/>
      <c r="WCQ54"/>
      <c r="WCR54"/>
      <c r="WCS54"/>
      <c r="WCT54"/>
      <c r="WCU54"/>
      <c r="WCV54"/>
      <c r="WCW54"/>
      <c r="WCX54"/>
      <c r="WCY54"/>
      <c r="WCZ54"/>
      <c r="WDA54"/>
      <c r="WDB54"/>
      <c r="WDC54"/>
      <c r="WDD54"/>
      <c r="WDE54"/>
      <c r="WDF54"/>
      <c r="WDG54"/>
      <c r="WDH54"/>
      <c r="WDI54"/>
      <c r="WDJ54"/>
      <c r="WDK54"/>
      <c r="WDL54"/>
      <c r="WDM54"/>
      <c r="WDN54"/>
      <c r="WDO54"/>
      <c r="WDP54"/>
      <c r="WDQ54"/>
      <c r="WDR54"/>
      <c r="WDS54"/>
      <c r="WDT54"/>
      <c r="WDU54"/>
      <c r="WDV54"/>
      <c r="WDW54"/>
      <c r="WDX54"/>
      <c r="WDY54"/>
      <c r="WDZ54"/>
      <c r="WEA54"/>
      <c r="WEB54"/>
      <c r="WEC54"/>
      <c r="WED54"/>
      <c r="WEE54"/>
      <c r="WEF54"/>
      <c r="WEG54"/>
      <c r="WEH54"/>
      <c r="WEI54"/>
      <c r="WEJ54"/>
      <c r="WEK54"/>
      <c r="WEL54"/>
      <c r="WEM54"/>
      <c r="WEN54"/>
      <c r="WEO54"/>
      <c r="WEP54"/>
      <c r="WEQ54"/>
      <c r="WER54"/>
      <c r="WES54"/>
      <c r="WET54"/>
      <c r="WEU54"/>
      <c r="WEV54"/>
      <c r="WEW54"/>
      <c r="WEX54"/>
      <c r="WEY54"/>
      <c r="WEZ54"/>
      <c r="WFA54"/>
      <c r="WFB54"/>
      <c r="WFC54"/>
      <c r="WFD54"/>
      <c r="WFE54"/>
      <c r="WFF54"/>
      <c r="WFG54"/>
      <c r="WFH54"/>
      <c r="WFI54"/>
      <c r="WFJ54"/>
      <c r="WFK54"/>
      <c r="WFL54"/>
      <c r="WFM54"/>
      <c r="WFN54"/>
      <c r="WFO54"/>
      <c r="WFP54"/>
      <c r="WFQ54"/>
      <c r="WFR54"/>
      <c r="WFS54"/>
      <c r="WFT54"/>
      <c r="WFU54"/>
      <c r="WFV54"/>
      <c r="WFW54"/>
      <c r="WFX54"/>
      <c r="WFY54"/>
      <c r="WFZ54"/>
      <c r="WGA54"/>
      <c r="WGB54"/>
      <c r="WGC54"/>
      <c r="WGD54"/>
      <c r="WGE54"/>
      <c r="WGF54"/>
      <c r="WGG54"/>
      <c r="WGH54"/>
      <c r="WGI54"/>
      <c r="WGJ54"/>
      <c r="WGK54"/>
      <c r="WGL54"/>
      <c r="WGM54"/>
      <c r="WGN54"/>
      <c r="WGO54"/>
      <c r="WGP54"/>
      <c r="WGQ54"/>
      <c r="WGR54"/>
      <c r="WGS54"/>
      <c r="WGT54"/>
      <c r="WGU54"/>
      <c r="WGV54"/>
      <c r="WGW54"/>
      <c r="WGX54"/>
      <c r="WGY54"/>
      <c r="WGZ54"/>
      <c r="WHA54"/>
      <c r="WHB54"/>
      <c r="WHC54"/>
      <c r="WHD54"/>
      <c r="WHE54"/>
      <c r="WHF54"/>
      <c r="WHG54"/>
      <c r="WHH54"/>
      <c r="WHI54"/>
      <c r="WHJ54"/>
      <c r="WHK54"/>
      <c r="WHL54"/>
      <c r="WHM54"/>
      <c r="WHN54"/>
      <c r="WHO54"/>
      <c r="WHP54"/>
      <c r="WHQ54"/>
      <c r="WHR54"/>
      <c r="WHS54"/>
      <c r="WHT54"/>
      <c r="WHU54"/>
      <c r="WHV54"/>
      <c r="WHW54"/>
      <c r="WHX54"/>
      <c r="WHY54"/>
      <c r="WHZ54"/>
      <c r="WIA54"/>
      <c r="WIB54"/>
      <c r="WIC54"/>
      <c r="WID54"/>
      <c r="WIE54"/>
      <c r="WIF54"/>
      <c r="WIG54"/>
      <c r="WIH54"/>
      <c r="WII54"/>
      <c r="WIJ54"/>
      <c r="WIK54"/>
      <c r="WIL54"/>
      <c r="WIM54"/>
      <c r="WIN54"/>
      <c r="WIO54"/>
      <c r="WIP54"/>
      <c r="WIQ54"/>
      <c r="WIR54"/>
      <c r="WIS54"/>
      <c r="WIT54"/>
      <c r="WIU54"/>
      <c r="WIV54"/>
      <c r="WIW54"/>
      <c r="WIX54"/>
      <c r="WIY54"/>
      <c r="WIZ54"/>
      <c r="WJA54"/>
      <c r="WJB54"/>
      <c r="WJC54"/>
      <c r="WJD54"/>
      <c r="WJE54"/>
      <c r="WJF54"/>
      <c r="WJG54"/>
      <c r="WJH54"/>
      <c r="WJI54"/>
      <c r="WJJ54"/>
      <c r="WJK54"/>
      <c r="WJL54"/>
      <c r="WJM54"/>
      <c r="WJN54"/>
      <c r="WJO54"/>
      <c r="WJP54"/>
      <c r="WJQ54"/>
      <c r="WJR54"/>
      <c r="WJS54"/>
      <c r="WJT54"/>
      <c r="WJU54"/>
      <c r="WJV54"/>
      <c r="WJW54"/>
      <c r="WJX54"/>
      <c r="WJY54"/>
      <c r="WJZ54"/>
      <c r="WKA54"/>
      <c r="WKB54"/>
      <c r="WKC54"/>
      <c r="WKD54"/>
      <c r="WKE54"/>
      <c r="WKF54"/>
      <c r="WKG54"/>
      <c r="WKH54"/>
      <c r="WKI54"/>
      <c r="WKJ54"/>
      <c r="WKK54"/>
      <c r="WKL54"/>
      <c r="WKM54"/>
      <c r="WKN54"/>
      <c r="WKO54"/>
      <c r="WKP54"/>
      <c r="WKQ54"/>
      <c r="WKR54"/>
      <c r="WKS54"/>
      <c r="WKT54"/>
      <c r="WKU54"/>
      <c r="WKV54"/>
      <c r="WKW54"/>
      <c r="WKX54"/>
      <c r="WKY54"/>
      <c r="WKZ54"/>
      <c r="WLA54"/>
      <c r="WLB54"/>
      <c r="WLC54"/>
      <c r="WLD54"/>
      <c r="WLE54"/>
      <c r="WLF54"/>
      <c r="WLG54"/>
      <c r="WLH54"/>
      <c r="WLI54"/>
      <c r="WLJ54"/>
      <c r="WLK54"/>
      <c r="WLL54"/>
      <c r="WLM54"/>
      <c r="WLN54"/>
      <c r="WLO54"/>
      <c r="WLP54"/>
      <c r="WLQ54"/>
      <c r="WLR54"/>
      <c r="WLS54"/>
      <c r="WLT54"/>
      <c r="WLU54"/>
      <c r="WLV54"/>
      <c r="WLW54"/>
      <c r="WLX54"/>
      <c r="WLY54"/>
      <c r="WLZ54"/>
      <c r="WMA54"/>
      <c r="WMB54"/>
      <c r="WMC54"/>
      <c r="WMD54"/>
      <c r="WME54"/>
      <c r="WMF54"/>
      <c r="WMG54"/>
      <c r="WMH54"/>
      <c r="WMI54"/>
      <c r="WMJ54"/>
      <c r="WMK54"/>
      <c r="WML54"/>
      <c r="WMM54"/>
      <c r="WMN54"/>
      <c r="WMO54"/>
      <c r="WMP54"/>
      <c r="WMQ54"/>
      <c r="WMR54"/>
      <c r="WMS54"/>
      <c r="WMT54"/>
      <c r="WMU54"/>
      <c r="WMV54"/>
      <c r="WMW54"/>
      <c r="WMX54"/>
      <c r="WMY54"/>
      <c r="WMZ54"/>
      <c r="WNA54"/>
      <c r="WNB54"/>
      <c r="WNC54"/>
      <c r="WND54"/>
      <c r="WNE54"/>
      <c r="WNF54"/>
      <c r="WNG54"/>
      <c r="WNH54"/>
      <c r="WNI54"/>
      <c r="WNJ54"/>
      <c r="WNK54"/>
      <c r="WNL54"/>
      <c r="WNM54"/>
      <c r="WNN54"/>
      <c r="WNO54"/>
      <c r="WNP54"/>
      <c r="WNQ54"/>
      <c r="WNR54"/>
      <c r="WNS54"/>
      <c r="WNT54"/>
      <c r="WNU54"/>
      <c r="WNV54"/>
      <c r="WNW54"/>
      <c r="WNX54"/>
      <c r="WNY54"/>
      <c r="WNZ54"/>
      <c r="WOA54"/>
      <c r="WOB54"/>
      <c r="WOC54"/>
      <c r="WOD54"/>
      <c r="WOE54"/>
      <c r="WOF54"/>
      <c r="WOG54"/>
      <c r="WOH54"/>
      <c r="WOI54"/>
      <c r="WOJ54"/>
      <c r="WOK54"/>
      <c r="WOL54"/>
      <c r="WOM54"/>
      <c r="WON54"/>
      <c r="WOO54"/>
      <c r="WOP54"/>
      <c r="WOQ54"/>
      <c r="WOR54"/>
      <c r="WOS54"/>
      <c r="WOT54"/>
      <c r="WOU54"/>
      <c r="WOV54"/>
      <c r="WOW54"/>
      <c r="WOX54"/>
      <c r="WOY54"/>
      <c r="WOZ54"/>
      <c r="WPA54"/>
      <c r="WPB54"/>
      <c r="WPC54"/>
      <c r="WPD54"/>
      <c r="WPE54"/>
      <c r="WPF54"/>
      <c r="WPG54"/>
      <c r="WPH54"/>
      <c r="WPI54"/>
      <c r="WPJ54"/>
      <c r="WPK54"/>
      <c r="WPL54"/>
      <c r="WPM54"/>
      <c r="WPN54"/>
      <c r="WPO54"/>
      <c r="WPP54"/>
      <c r="WPQ54"/>
      <c r="WPR54"/>
      <c r="WPS54"/>
      <c r="WPT54"/>
      <c r="WPU54"/>
      <c r="WPV54"/>
      <c r="WPW54"/>
      <c r="WPX54"/>
      <c r="WPY54"/>
      <c r="WPZ54"/>
      <c r="WQA54"/>
      <c r="WQB54"/>
      <c r="WQC54"/>
      <c r="WQD54"/>
      <c r="WQE54"/>
      <c r="WQF54"/>
      <c r="WQG54"/>
      <c r="WQH54"/>
      <c r="WQI54"/>
      <c r="WQJ54"/>
      <c r="WQK54"/>
      <c r="WQL54"/>
      <c r="WQM54"/>
      <c r="WQN54"/>
      <c r="WQO54"/>
      <c r="WQP54"/>
      <c r="WQQ54"/>
      <c r="WQR54"/>
      <c r="WQS54"/>
      <c r="WQT54"/>
      <c r="WQU54"/>
      <c r="WQV54"/>
      <c r="WQW54"/>
      <c r="WQX54"/>
      <c r="WQY54"/>
      <c r="WQZ54"/>
      <c r="WRA54"/>
      <c r="WRB54"/>
      <c r="WRC54"/>
      <c r="WRD54"/>
      <c r="WRE54"/>
      <c r="WRF54"/>
      <c r="WRG54"/>
      <c r="WRH54"/>
      <c r="WRI54"/>
      <c r="WRJ54"/>
      <c r="WRK54"/>
      <c r="WRL54"/>
      <c r="WRM54"/>
      <c r="WRN54"/>
      <c r="WRO54"/>
      <c r="WRP54"/>
      <c r="WRQ54"/>
      <c r="WRR54"/>
      <c r="WRS54"/>
      <c r="WRT54"/>
      <c r="WRU54"/>
      <c r="WRV54"/>
      <c r="WRW54"/>
      <c r="WRX54"/>
      <c r="WRY54"/>
      <c r="WRZ54"/>
      <c r="WSA54"/>
      <c r="WSB54"/>
      <c r="WSC54"/>
      <c r="WSD54"/>
      <c r="WSE54"/>
      <c r="WSF54"/>
      <c r="WSG54"/>
      <c r="WSH54"/>
      <c r="WSI54"/>
      <c r="WSJ54"/>
      <c r="WSK54"/>
      <c r="WSL54"/>
      <c r="WSM54"/>
      <c r="WSN54"/>
      <c r="WSO54"/>
      <c r="WSP54"/>
      <c r="WSQ54"/>
      <c r="WSR54"/>
      <c r="WSS54"/>
      <c r="WST54"/>
      <c r="WSU54"/>
      <c r="WSV54"/>
      <c r="WSW54"/>
      <c r="WSX54"/>
      <c r="WSY54"/>
      <c r="WSZ54"/>
      <c r="WTA54"/>
      <c r="WTB54"/>
      <c r="WTC54"/>
      <c r="WTD54"/>
      <c r="WTE54"/>
      <c r="WTF54"/>
      <c r="WTG54"/>
      <c r="WTH54"/>
      <c r="WTI54"/>
      <c r="WTJ54"/>
      <c r="WTK54"/>
      <c r="WTL54"/>
      <c r="WTM54"/>
      <c r="WTN54"/>
      <c r="WTO54"/>
      <c r="WTP54"/>
      <c r="WTQ54"/>
      <c r="WTR54"/>
      <c r="WTS54"/>
      <c r="WTT54"/>
      <c r="WTU54"/>
      <c r="WTV54"/>
      <c r="WTW54"/>
      <c r="WTX54"/>
      <c r="WTY54"/>
      <c r="WTZ54"/>
      <c r="WUA54"/>
      <c r="WUB54"/>
      <c r="WUC54"/>
      <c r="WUD54"/>
      <c r="WUE54"/>
      <c r="WUF54"/>
      <c r="WUG54"/>
      <c r="WUH54"/>
      <c r="WUI54"/>
      <c r="WUJ54"/>
      <c r="WUK54"/>
      <c r="WUL54"/>
      <c r="WUM54"/>
      <c r="WUN54"/>
      <c r="WUO54"/>
      <c r="WUP54"/>
      <c r="WUQ54"/>
      <c r="WUR54"/>
      <c r="WUS54"/>
      <c r="WUT54"/>
      <c r="WUU54"/>
      <c r="WUV54"/>
      <c r="WUW54"/>
      <c r="WUX54"/>
      <c r="WUY54"/>
      <c r="WUZ54"/>
      <c r="WVA54"/>
      <c r="WVB54"/>
      <c r="WVC54"/>
      <c r="WVD54"/>
      <c r="WVE54"/>
      <c r="WVF54"/>
      <c r="WVG54"/>
      <c r="WVH54"/>
      <c r="WVI54"/>
      <c r="WVJ54"/>
      <c r="WVK54"/>
      <c r="WVL54"/>
      <c r="WVM54"/>
      <c r="WVN54"/>
      <c r="WVO54"/>
      <c r="WVP54"/>
      <c r="WVQ54"/>
      <c r="WVR54"/>
      <c r="WVS54"/>
      <c r="WVT54"/>
      <c r="WVU54"/>
      <c r="WVV54"/>
      <c r="WVW54"/>
      <c r="WVX54"/>
      <c r="WVY54"/>
      <c r="WVZ54"/>
      <c r="WWA54"/>
      <c r="WWB54"/>
      <c r="WWC54"/>
      <c r="WWD54"/>
      <c r="WWE54"/>
      <c r="WWF54"/>
      <c r="WWG54"/>
      <c r="WWH54"/>
      <c r="WWI54"/>
      <c r="WWJ54"/>
      <c r="WWK54"/>
      <c r="WWL54"/>
      <c r="WWM54"/>
      <c r="WWN54"/>
      <c r="WWO54"/>
      <c r="WWP54"/>
      <c r="WWQ54"/>
      <c r="WWR54"/>
      <c r="WWS54"/>
      <c r="WWT54"/>
      <c r="WWU54"/>
      <c r="WWV54"/>
      <c r="WWW54"/>
      <c r="WWX54"/>
      <c r="WWY54"/>
      <c r="WWZ54"/>
      <c r="WXA54"/>
      <c r="WXB54"/>
      <c r="WXC54"/>
      <c r="WXD54"/>
      <c r="WXE54"/>
      <c r="WXF54"/>
      <c r="WXG54"/>
      <c r="WXH54"/>
      <c r="WXI54"/>
      <c r="WXJ54"/>
      <c r="WXK54"/>
      <c r="WXL54"/>
      <c r="WXM54"/>
      <c r="WXN54"/>
      <c r="WXO54"/>
      <c r="WXP54"/>
      <c r="WXQ54"/>
      <c r="WXR54"/>
      <c r="WXS54"/>
      <c r="WXT54"/>
      <c r="WXU54"/>
      <c r="WXV54"/>
      <c r="WXW54"/>
      <c r="WXX54"/>
      <c r="WXY54"/>
      <c r="WXZ54"/>
      <c r="WYA54"/>
      <c r="WYB54"/>
      <c r="WYC54"/>
      <c r="WYD54"/>
      <c r="WYE54"/>
      <c r="WYF54"/>
      <c r="WYG54"/>
      <c r="WYH54"/>
      <c r="WYI54"/>
      <c r="WYJ54"/>
      <c r="WYK54"/>
      <c r="WYL54"/>
      <c r="WYM54"/>
      <c r="WYN54"/>
      <c r="WYO54"/>
      <c r="WYP54"/>
      <c r="WYQ54"/>
      <c r="WYR54"/>
      <c r="WYS54"/>
      <c r="WYT54"/>
      <c r="WYU54"/>
      <c r="WYV54"/>
      <c r="WYW54"/>
      <c r="WYX54"/>
      <c r="WYY54"/>
      <c r="WYZ54"/>
      <c r="WZA54"/>
      <c r="WZB54"/>
      <c r="WZC54"/>
      <c r="WZD54"/>
      <c r="WZE54"/>
      <c r="WZF54"/>
      <c r="WZG54"/>
      <c r="WZH54"/>
      <c r="WZI54"/>
      <c r="WZJ54"/>
      <c r="WZK54"/>
      <c r="WZL54"/>
      <c r="WZM54"/>
      <c r="WZN54"/>
      <c r="WZO54"/>
      <c r="WZP54"/>
      <c r="WZQ54"/>
      <c r="WZR54"/>
      <c r="WZS54"/>
      <c r="WZT54"/>
      <c r="WZU54"/>
      <c r="WZV54"/>
      <c r="WZW54"/>
      <c r="WZX54"/>
      <c r="WZY54"/>
      <c r="WZZ54"/>
      <c r="XAA54"/>
      <c r="XAB54"/>
      <c r="XAC54"/>
      <c r="XAD54"/>
      <c r="XAE54"/>
      <c r="XAF54"/>
      <c r="XAG54"/>
      <c r="XAH54"/>
      <c r="XAI54"/>
      <c r="XAJ54"/>
      <c r="XAK54"/>
      <c r="XAL54"/>
      <c r="XAM54"/>
      <c r="XAN54"/>
      <c r="XAO54"/>
      <c r="XAP54"/>
      <c r="XAQ54"/>
      <c r="XAR54"/>
      <c r="XAS54"/>
      <c r="XAT54"/>
      <c r="XAU54"/>
      <c r="XAV54"/>
      <c r="XAW54"/>
      <c r="XAX54"/>
      <c r="XAY54"/>
      <c r="XAZ54"/>
      <c r="XBA54"/>
      <c r="XBB54"/>
      <c r="XBC54"/>
      <c r="XBD54"/>
      <c r="XBE54"/>
      <c r="XBF54"/>
      <c r="XBG54"/>
      <c r="XBH54"/>
      <c r="XBI54"/>
      <c r="XBJ54"/>
      <c r="XBK54"/>
      <c r="XBL54"/>
      <c r="XBM54"/>
      <c r="XBN54"/>
      <c r="XBO54"/>
      <c r="XBP54"/>
      <c r="XBQ54"/>
      <c r="XBR54"/>
      <c r="XBS54"/>
      <c r="XBT54"/>
      <c r="XBU54"/>
      <c r="XBV54"/>
      <c r="XBW54"/>
      <c r="XBX54"/>
      <c r="XBY54"/>
      <c r="XBZ54"/>
      <c r="XCA54"/>
      <c r="XCB54"/>
      <c r="XCC54"/>
      <c r="XCD54"/>
      <c r="XCE54"/>
      <c r="XCF54"/>
      <c r="XCG54"/>
      <c r="XCH54"/>
      <c r="XCI54"/>
      <c r="XCJ54"/>
      <c r="XCK54"/>
      <c r="XCL54"/>
      <c r="XCM54"/>
      <c r="XCN54"/>
      <c r="XCO54"/>
      <c r="XCP54"/>
      <c r="XCQ54"/>
      <c r="XCR54"/>
      <c r="XCS54"/>
      <c r="XCT54"/>
      <c r="XCU54"/>
      <c r="XCV54"/>
      <c r="XCW54"/>
      <c r="XCX54"/>
      <c r="XCY54"/>
      <c r="XCZ54"/>
      <c r="XDA54"/>
      <c r="XDB54"/>
      <c r="XDC54"/>
      <c r="XDD54"/>
      <c r="XDE54"/>
      <c r="XDF54"/>
      <c r="XDG54"/>
      <c r="XDH54"/>
      <c r="XDI54"/>
      <c r="XDJ54"/>
      <c r="XDK54"/>
      <c r="XDL54"/>
      <c r="XDM54"/>
      <c r="XDN54"/>
      <c r="XDO54"/>
      <c r="XDP54"/>
      <c r="XDQ54"/>
      <c r="XDR54"/>
      <c r="XDS54"/>
      <c r="XDT54"/>
      <c r="XDU54"/>
      <c r="XDV54"/>
      <c r="XDW54"/>
      <c r="XDX54"/>
      <c r="XDY54"/>
      <c r="XDZ54"/>
      <c r="XEA54"/>
      <c r="XEB54"/>
      <c r="XEC54"/>
      <c r="XED54"/>
      <c r="XEE54"/>
      <c r="XEF54"/>
      <c r="XEG54"/>
      <c r="XEH54"/>
      <c r="XEI54"/>
      <c r="XEJ54"/>
      <c r="XEK54"/>
      <c r="XEL54"/>
      <c r="XEM54"/>
      <c r="XEN54"/>
      <c r="XEO54"/>
      <c r="XEP54"/>
      <c r="XEQ54"/>
      <c r="XER54"/>
      <c r="XES54"/>
      <c r="XET54"/>
      <c r="XEU54"/>
      <c r="XEV54"/>
      <c r="XEW54"/>
      <c r="XEX54"/>
      <c r="XEY54"/>
      <c r="XEZ54"/>
      <c r="XFA54"/>
      <c r="XFB54"/>
      <c r="XFC54"/>
      <c r="XFD54"/>
    </row>
  </sheetData>
  <sheetProtection algorithmName="SHA-512" hashValue="VHsrWARPROrOwg8NIi1Y2/5+50KRBjboLlJoEqyAV1cmXLKYbY64g/LRKy0NxfbdeX0CFjMrNETgMwWDYdWzyw==" saltValue="zfDcdmmqMAPoVeXCPFLowg==" spinCount="100000" sheet="1" objects="1" scenarios="1"/>
  <mergeCells count="46">
    <mergeCell ref="B50:AE50"/>
    <mergeCell ref="B45:AE45"/>
    <mergeCell ref="B46:AE46"/>
    <mergeCell ref="B47:AE47"/>
    <mergeCell ref="B48:AE48"/>
    <mergeCell ref="B49:AE49"/>
    <mergeCell ref="C26:L26"/>
    <mergeCell ref="M26:U26"/>
    <mergeCell ref="V26:AD26"/>
    <mergeCell ref="C41:F41"/>
    <mergeCell ref="C28:AD28"/>
    <mergeCell ref="C29:AD29"/>
    <mergeCell ref="B30:AE30"/>
    <mergeCell ref="B31:AE31"/>
    <mergeCell ref="B32:AE32"/>
    <mergeCell ref="B33:AE33"/>
    <mergeCell ref="B34:AE34"/>
    <mergeCell ref="B35:AE35"/>
    <mergeCell ref="C43:AD43"/>
    <mergeCell ref="C44:AD44"/>
    <mergeCell ref="B36:AD36"/>
    <mergeCell ref="C37:AD37"/>
    <mergeCell ref="C38:AD38"/>
    <mergeCell ref="C39:AD39"/>
    <mergeCell ref="C23:AD23"/>
    <mergeCell ref="C25:L25"/>
    <mergeCell ref="M25:U25"/>
    <mergeCell ref="C16:AD16"/>
    <mergeCell ref="C17:AD17"/>
    <mergeCell ref="C18:AD18"/>
    <mergeCell ref="B20:AD20"/>
    <mergeCell ref="C21:AD21"/>
    <mergeCell ref="C22:AD22"/>
    <mergeCell ref="V25:AD25"/>
    <mergeCell ref="C15:AD15"/>
    <mergeCell ref="B1:AD1"/>
    <mergeCell ref="B3:AD3"/>
    <mergeCell ref="B5:AD5"/>
    <mergeCell ref="AA7:AD7"/>
    <mergeCell ref="B8:L8"/>
    <mergeCell ref="N8:O8"/>
    <mergeCell ref="B10:AD10"/>
    <mergeCell ref="B11:AD11"/>
    <mergeCell ref="C12:AD12"/>
    <mergeCell ref="C13:AD13"/>
    <mergeCell ref="C14:AD14"/>
  </mergeCells>
  <conditionalFormatting sqref="C41:F41">
    <cfRule type="expression" dxfId="8" priority="3">
      <formula>$C$26&lt;&gt;1</formula>
    </cfRule>
    <cfRule type="expression" dxfId="7" priority="4">
      <formula>$AF$21&lt;&gt;1</formula>
    </cfRule>
  </conditionalFormatting>
  <conditionalFormatting sqref="C15:AD15">
    <cfRule type="expression" dxfId="6" priority="7">
      <formula>C15&lt;&gt;#REF!</formula>
    </cfRule>
  </conditionalFormatting>
  <conditionalFormatting sqref="M26:AD26">
    <cfRule type="expression" dxfId="5" priority="6">
      <formula>$C$26&gt;1</formula>
    </cfRule>
  </conditionalFormatting>
  <dataValidations count="1">
    <dataValidation type="list" allowBlank="1" showInputMessage="1" showErrorMessage="1" sqref="C26:L26" xr:uid="{F4A8BC18-A144-4C49-9A7A-D98FE5A9846E}">
      <formula1>"1,2,9"</formula1>
    </dataValidation>
  </dataValidations>
  <hyperlinks>
    <hyperlink ref="AA7:AD7" location="Índice!C25" display="Índice" xr:uid="{5FDD91CC-695D-4444-9F38-8CC6B378BF7C}"/>
  </hyperlinks>
  <printOptions horizontalCentered="1" verticalCentered="1"/>
  <pageMargins left="0.70866141732283472" right="0.70866141732283472" top="0.74803149606299213" bottom="0.74803149606299213" header="0.31496062992125984" footer="0.31496062992125984"/>
  <pageSetup scale="75" orientation="portrait" r:id="rId1"/>
  <headerFooter>
    <oddHeader>&amp;CMódulo 1 Sección X
Cuestionario</oddHeader>
    <oddFooter>&amp;LCenso Nacional de Gobiernos Estatales 2025&amp;R&amp;P de &amp;N</oddFooter>
  </headerFooter>
  <drawing r:id="rId2"/>
  <extLst>
    <ext xmlns:x14="http://schemas.microsoft.com/office/spreadsheetml/2009/9/main" uri="{78C0D931-6437-407d-A8EE-F0AAD7539E65}">
      <x14:conditionalFormattings>
        <x14:conditionalFormatting xmlns:xm="http://schemas.microsoft.com/office/excel/2006/main">
          <x14:cfRule type="expression" priority="5" id="{3103BA5E-65BE-4FA8-B689-8F5CE4897308}">
            <xm:f>OR($AF$21&lt;&gt;1,CNGE_2025_M1_Secc10_Sub2!$Y$115=0,CNGE_2025_M1_Secc10_Sub2!$Y$115="NS",CNGE_2025_M1_Secc10_Sub2!$Y$115="NA")</xm:f>
            <x14:dxf>
              <fill>
                <patternFill patternType="mediumGray"/>
              </fill>
            </x14:dxf>
          </x14:cfRule>
          <xm:sqref>C26:AD26</xm:sqref>
        </x14:conditionalFormatting>
      </x14:conditionalFormatting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D63D2D-B911-4F52-BFFE-7BE0448DAA52}">
  <dimension ref="A1:DU608"/>
  <sheetViews>
    <sheetView showGridLines="0" workbookViewId="0"/>
  </sheetViews>
  <sheetFormatPr baseColWidth="10" defaultColWidth="0" defaultRowHeight="15" customHeight="1" zeroHeight="1"/>
  <cols>
    <col min="1" max="1" width="5.75" customWidth="1"/>
    <col min="2" max="63" width="3.75" customWidth="1"/>
    <col min="64" max="64" width="5.75" customWidth="1"/>
    <col min="65" max="125" width="0" hidden="1" customWidth="1"/>
    <col min="126" max="16384" width="11.375" hidden="1"/>
  </cols>
  <sheetData>
    <row r="1" spans="1:63" ht="173.25" customHeight="1">
      <c r="A1" s="196"/>
      <c r="B1" s="518" t="s">
        <v>0</v>
      </c>
      <c r="C1" s="518"/>
      <c r="D1" s="518"/>
      <c r="E1" s="518"/>
      <c r="F1" s="518"/>
      <c r="G1" s="518"/>
      <c r="H1" s="518"/>
      <c r="I1" s="518"/>
      <c r="J1" s="518"/>
      <c r="K1" s="518"/>
      <c r="L1" s="518"/>
      <c r="M1" s="518"/>
      <c r="N1" s="518"/>
      <c r="O1" s="518"/>
      <c r="P1" s="518"/>
      <c r="Q1" s="518"/>
      <c r="R1" s="518"/>
      <c r="S1" s="518"/>
      <c r="T1" s="518"/>
      <c r="U1" s="518"/>
      <c r="V1" s="518"/>
      <c r="W1" s="518"/>
      <c r="X1" s="518"/>
      <c r="Y1" s="518"/>
      <c r="Z1" s="518"/>
      <c r="AA1" s="518"/>
      <c r="AB1" s="518"/>
      <c r="AC1" s="518"/>
      <c r="AD1" s="518"/>
      <c r="AE1" s="518"/>
      <c r="AF1" s="518"/>
      <c r="AG1" s="518"/>
      <c r="AH1" s="518"/>
      <c r="AI1" s="518"/>
      <c r="AJ1" s="518"/>
      <c r="AK1" s="518"/>
      <c r="AL1" s="519"/>
      <c r="AM1" s="519"/>
      <c r="AN1" s="519"/>
      <c r="AO1" s="519"/>
      <c r="AP1" s="519"/>
      <c r="AQ1" s="519"/>
      <c r="AR1" s="519"/>
      <c r="AS1" s="519"/>
      <c r="AT1" s="519"/>
      <c r="AU1" s="519"/>
      <c r="AV1" s="519"/>
      <c r="AW1" s="519"/>
      <c r="AX1" s="519"/>
      <c r="AY1" s="519"/>
      <c r="AZ1" s="519"/>
      <c r="BA1" s="519"/>
      <c r="BB1" s="519"/>
      <c r="BC1" s="519"/>
      <c r="BD1" s="519"/>
      <c r="BE1" s="519"/>
      <c r="BF1" s="519"/>
      <c r="BG1" s="519"/>
      <c r="BH1" s="519"/>
      <c r="BI1" s="519"/>
      <c r="BJ1" s="519"/>
      <c r="BK1" s="519"/>
    </row>
    <row r="2" spans="1:63" ht="15" customHeight="1">
      <c r="A2" s="196"/>
      <c r="B2" s="196"/>
      <c r="C2" s="196"/>
      <c r="D2" s="196"/>
      <c r="E2" s="196"/>
      <c r="F2" s="196"/>
      <c r="G2" s="196"/>
      <c r="H2" s="196"/>
      <c r="I2" s="196"/>
      <c r="J2" s="196"/>
      <c r="K2" s="196"/>
      <c r="L2" s="196"/>
      <c r="M2" s="196"/>
      <c r="N2" s="196"/>
      <c r="O2" s="196"/>
      <c r="P2" s="196"/>
      <c r="Q2" s="196"/>
      <c r="R2" s="196"/>
      <c r="S2" s="196"/>
      <c r="T2" s="196"/>
      <c r="U2" s="196"/>
      <c r="V2" s="196"/>
      <c r="W2" s="196"/>
      <c r="X2" s="196"/>
      <c r="Y2" s="196"/>
      <c r="Z2" s="196"/>
      <c r="AA2" s="196"/>
      <c r="AB2" s="196"/>
      <c r="AC2" s="196"/>
      <c r="AD2" s="196"/>
      <c r="AE2" s="196"/>
      <c r="AF2" s="196"/>
      <c r="AG2" s="196"/>
      <c r="AH2" s="196"/>
      <c r="AI2" s="196"/>
      <c r="AJ2" s="196"/>
      <c r="AK2" s="196"/>
      <c r="AL2" s="196"/>
      <c r="AM2" s="196"/>
      <c r="AN2" s="196"/>
      <c r="AO2" s="196"/>
      <c r="AP2" s="196"/>
      <c r="AQ2" s="196"/>
      <c r="AR2" s="196"/>
      <c r="AS2" s="196"/>
      <c r="AT2" s="196"/>
      <c r="AU2" s="196"/>
      <c r="AV2" s="196"/>
      <c r="AW2" s="196"/>
      <c r="AX2" s="196"/>
      <c r="AY2" s="196"/>
      <c r="AZ2" s="196"/>
      <c r="BA2" s="196"/>
      <c r="BB2" s="196"/>
      <c r="BC2" s="196"/>
      <c r="BD2" s="196"/>
      <c r="BE2" s="196"/>
      <c r="BF2" s="196"/>
      <c r="BG2" s="196"/>
      <c r="BH2" s="196"/>
      <c r="BI2" s="196"/>
      <c r="BJ2" s="196"/>
      <c r="BK2" s="196"/>
    </row>
    <row r="3" spans="1:63" ht="45" customHeight="1">
      <c r="A3" s="196"/>
      <c r="B3" s="346" t="s">
        <v>1</v>
      </c>
      <c r="C3" s="346"/>
      <c r="D3" s="346"/>
      <c r="E3" s="346"/>
      <c r="F3" s="346"/>
      <c r="G3" s="346"/>
      <c r="H3" s="346"/>
      <c r="I3" s="346"/>
      <c r="J3" s="346"/>
      <c r="K3" s="346"/>
      <c r="L3" s="346"/>
      <c r="M3" s="346"/>
      <c r="N3" s="346"/>
      <c r="O3" s="346"/>
      <c r="P3" s="346"/>
      <c r="Q3" s="346"/>
      <c r="R3" s="346"/>
      <c r="S3" s="346"/>
      <c r="T3" s="346"/>
      <c r="U3" s="346"/>
      <c r="V3" s="346"/>
      <c r="W3" s="346"/>
      <c r="X3" s="346"/>
      <c r="Y3" s="346"/>
      <c r="Z3" s="346"/>
      <c r="AA3" s="346"/>
      <c r="AB3" s="346"/>
      <c r="AC3" s="346"/>
      <c r="AD3" s="346"/>
      <c r="AE3" s="346"/>
      <c r="AF3" s="346"/>
      <c r="AG3" s="346"/>
      <c r="AH3" s="346"/>
      <c r="AI3" s="346"/>
      <c r="AJ3" s="346"/>
      <c r="AK3" s="346"/>
      <c r="AL3" s="520"/>
      <c r="AM3" s="520"/>
      <c r="AN3" s="520"/>
      <c r="AO3" s="520"/>
      <c r="AP3" s="520"/>
      <c r="AQ3" s="520"/>
      <c r="AR3" s="520"/>
      <c r="AS3" s="520"/>
      <c r="AT3" s="520"/>
      <c r="AU3" s="520"/>
      <c r="AV3" s="520"/>
      <c r="AW3" s="520"/>
      <c r="AX3" s="520"/>
      <c r="AY3" s="520"/>
      <c r="AZ3" s="520"/>
      <c r="BA3" s="520"/>
      <c r="BB3" s="520"/>
      <c r="BC3" s="520"/>
      <c r="BD3" s="520"/>
      <c r="BE3" s="520"/>
      <c r="BF3" s="520"/>
      <c r="BG3" s="520"/>
      <c r="BH3" s="520"/>
      <c r="BI3" s="520"/>
      <c r="BJ3" s="520"/>
      <c r="BK3" s="520"/>
    </row>
    <row r="4" spans="1:63" ht="15" customHeight="1">
      <c r="A4" s="196"/>
      <c r="B4" s="196"/>
      <c r="C4" s="196"/>
      <c r="D4" s="196"/>
      <c r="E4" s="196"/>
      <c r="F4" s="196"/>
      <c r="G4" s="196"/>
      <c r="H4" s="196"/>
      <c r="I4" s="196"/>
      <c r="J4" s="196"/>
      <c r="K4" s="196"/>
      <c r="L4" s="196"/>
      <c r="M4" s="196"/>
      <c r="N4" s="196"/>
      <c r="O4" s="196"/>
      <c r="P4" s="196"/>
      <c r="Q4" s="196"/>
      <c r="R4" s="196"/>
      <c r="S4" s="196"/>
      <c r="T4" s="196"/>
      <c r="U4" s="196"/>
      <c r="V4" s="196"/>
      <c r="W4" s="196"/>
      <c r="X4" s="196"/>
      <c r="Y4" s="196"/>
      <c r="Z4" s="196"/>
      <c r="AA4" s="196"/>
      <c r="AB4" s="196"/>
      <c r="AC4" s="196"/>
      <c r="AD4" s="196"/>
      <c r="AE4" s="196"/>
      <c r="AF4" s="196"/>
      <c r="AG4" s="196"/>
      <c r="AH4" s="196"/>
      <c r="AI4" s="196"/>
      <c r="AJ4" s="196"/>
      <c r="AK4" s="196"/>
      <c r="AL4" s="196"/>
      <c r="AM4" s="196"/>
      <c r="AN4" s="196"/>
      <c r="AO4" s="196"/>
      <c r="AP4" s="196"/>
      <c r="AQ4" s="196"/>
      <c r="AR4" s="196"/>
      <c r="AS4" s="196"/>
      <c r="AT4" s="196"/>
      <c r="AU4" s="196"/>
      <c r="AV4" s="196"/>
      <c r="AW4" s="196"/>
      <c r="AX4" s="196"/>
      <c r="AY4" s="196"/>
      <c r="AZ4" s="196"/>
      <c r="BA4" s="196"/>
      <c r="BB4" s="196"/>
      <c r="BC4" s="196"/>
      <c r="BD4" s="196"/>
      <c r="BE4" s="196"/>
      <c r="BF4" s="196"/>
      <c r="BG4" s="196"/>
      <c r="BH4" s="196"/>
      <c r="BI4" s="196"/>
      <c r="BJ4" s="196"/>
      <c r="BK4" s="196"/>
    </row>
    <row r="5" spans="1:63" ht="45" customHeight="1">
      <c r="A5" s="196"/>
      <c r="B5" s="346" t="s">
        <v>2</v>
      </c>
      <c r="C5" s="346"/>
      <c r="D5" s="346"/>
      <c r="E5" s="346"/>
      <c r="F5" s="346"/>
      <c r="G5" s="346"/>
      <c r="H5" s="346"/>
      <c r="I5" s="346"/>
      <c r="J5" s="346"/>
      <c r="K5" s="346"/>
      <c r="L5" s="346"/>
      <c r="M5" s="346"/>
      <c r="N5" s="346"/>
      <c r="O5" s="346"/>
      <c r="P5" s="346"/>
      <c r="Q5" s="346"/>
      <c r="R5" s="346"/>
      <c r="S5" s="346"/>
      <c r="T5" s="346"/>
      <c r="U5" s="346"/>
      <c r="V5" s="346"/>
      <c r="W5" s="346"/>
      <c r="X5" s="346"/>
      <c r="Y5" s="346"/>
      <c r="Z5" s="346"/>
      <c r="AA5" s="346"/>
      <c r="AB5" s="346"/>
      <c r="AC5" s="346"/>
      <c r="AD5" s="346"/>
      <c r="AE5" s="346"/>
      <c r="AF5" s="346"/>
      <c r="AG5" s="346"/>
      <c r="AH5" s="346"/>
      <c r="AI5" s="346"/>
      <c r="AJ5" s="346"/>
      <c r="AK5" s="346"/>
      <c r="AL5" s="520"/>
      <c r="AM5" s="520"/>
      <c r="AN5" s="520"/>
      <c r="AO5" s="520"/>
      <c r="AP5" s="520"/>
      <c r="AQ5" s="520"/>
      <c r="AR5" s="520"/>
      <c r="AS5" s="520"/>
      <c r="AT5" s="520"/>
      <c r="AU5" s="520"/>
      <c r="AV5" s="520"/>
      <c r="AW5" s="520"/>
      <c r="AX5" s="520"/>
      <c r="AY5" s="520"/>
      <c r="AZ5" s="520"/>
      <c r="BA5" s="520"/>
      <c r="BB5" s="520"/>
      <c r="BC5" s="520"/>
      <c r="BD5" s="520"/>
      <c r="BE5" s="520"/>
      <c r="BF5" s="520"/>
      <c r="BG5" s="520"/>
      <c r="BH5" s="520"/>
      <c r="BI5" s="520"/>
      <c r="BJ5" s="520"/>
      <c r="BK5" s="520"/>
    </row>
    <row r="6" spans="1:63" ht="15" customHeight="1">
      <c r="A6" s="196"/>
      <c r="B6" s="196"/>
      <c r="C6" s="196"/>
      <c r="D6" s="196"/>
      <c r="E6" s="196"/>
      <c r="F6" s="196"/>
      <c r="G6" s="196"/>
      <c r="H6" s="196"/>
      <c r="I6" s="196"/>
      <c r="J6" s="196"/>
      <c r="K6" s="196"/>
      <c r="L6" s="196"/>
      <c r="M6" s="196"/>
      <c r="N6" s="196"/>
      <c r="O6" s="196"/>
      <c r="P6" s="196"/>
      <c r="Q6" s="196"/>
      <c r="R6" s="196"/>
      <c r="S6" s="196"/>
      <c r="T6" s="196"/>
      <c r="U6" s="196"/>
      <c r="V6" s="196"/>
      <c r="W6" s="196"/>
      <c r="X6" s="196"/>
      <c r="Y6" s="196"/>
      <c r="Z6" s="196"/>
      <c r="AA6" s="196"/>
      <c r="AB6" s="196"/>
      <c r="AC6" s="196"/>
      <c r="AD6" s="196"/>
      <c r="AE6" s="196"/>
      <c r="AF6" s="196"/>
      <c r="AG6" s="196"/>
      <c r="AH6" s="196"/>
      <c r="AI6" s="196"/>
      <c r="AJ6" s="196"/>
      <c r="AK6" s="196"/>
      <c r="AL6" s="196"/>
      <c r="AM6" s="196"/>
      <c r="AN6" s="196"/>
      <c r="AO6" s="196"/>
      <c r="AP6" s="196"/>
      <c r="AQ6" s="196"/>
      <c r="AR6" s="196"/>
      <c r="AS6" s="196"/>
      <c r="AT6" s="196"/>
      <c r="AU6" s="196"/>
      <c r="AV6" s="196"/>
      <c r="AW6" s="196"/>
      <c r="AX6" s="196"/>
      <c r="AY6" s="196"/>
      <c r="AZ6" s="196"/>
      <c r="BA6" s="196"/>
      <c r="BB6" s="196"/>
      <c r="BC6" s="196"/>
      <c r="BD6" s="196"/>
      <c r="BE6" s="196"/>
      <c r="BF6" s="196"/>
      <c r="BG6" s="196"/>
      <c r="BH6" s="196"/>
      <c r="BI6" s="196"/>
      <c r="BJ6" s="196"/>
      <c r="BK6" s="196"/>
    </row>
    <row r="7" spans="1:63" ht="72" customHeight="1">
      <c r="A7" s="196"/>
      <c r="B7" s="346" t="s">
        <v>17</v>
      </c>
      <c r="C7" s="346"/>
      <c r="D7" s="346"/>
      <c r="E7" s="346"/>
      <c r="F7" s="346"/>
      <c r="G7" s="346"/>
      <c r="H7" s="346"/>
      <c r="I7" s="346"/>
      <c r="J7" s="346"/>
      <c r="K7" s="346"/>
      <c r="L7" s="346"/>
      <c r="M7" s="346"/>
      <c r="N7" s="346"/>
      <c r="O7" s="346"/>
      <c r="P7" s="346"/>
      <c r="Q7" s="346"/>
      <c r="R7" s="346"/>
      <c r="S7" s="346"/>
      <c r="T7" s="346"/>
      <c r="U7" s="346"/>
      <c r="V7" s="346"/>
      <c r="W7" s="346"/>
      <c r="X7" s="346"/>
      <c r="Y7" s="346"/>
      <c r="Z7" s="346"/>
      <c r="AA7" s="346"/>
      <c r="AB7" s="346"/>
      <c r="AC7" s="346"/>
      <c r="AD7" s="346"/>
      <c r="AE7" s="346"/>
      <c r="AF7" s="346"/>
      <c r="AG7" s="346"/>
      <c r="AH7" s="346"/>
      <c r="AI7" s="346"/>
      <c r="AJ7" s="346"/>
      <c r="AK7" s="346"/>
      <c r="AL7" s="346"/>
      <c r="AM7" s="346"/>
      <c r="AN7" s="346"/>
      <c r="AO7" s="346"/>
      <c r="AP7" s="346"/>
      <c r="AQ7" s="346"/>
      <c r="AR7" s="346"/>
      <c r="AS7" s="346"/>
      <c r="AT7" s="346"/>
      <c r="AU7" s="346"/>
      <c r="AV7" s="346"/>
      <c r="AW7" s="346"/>
      <c r="AX7" s="346"/>
      <c r="AY7" s="346"/>
      <c r="AZ7" s="346"/>
      <c r="BA7" s="346"/>
      <c r="BB7" s="346"/>
      <c r="BC7" s="346"/>
      <c r="BD7" s="346"/>
      <c r="BE7" s="346"/>
      <c r="BF7" s="346"/>
      <c r="BG7" s="346"/>
      <c r="BH7" s="346"/>
      <c r="BI7" s="346"/>
      <c r="BJ7" s="346"/>
      <c r="BK7" s="346"/>
    </row>
    <row r="8" spans="1:63" ht="15" customHeight="1">
      <c r="A8" s="196"/>
      <c r="B8" s="196"/>
      <c r="C8" s="196"/>
      <c r="D8" s="196"/>
      <c r="E8" s="196"/>
      <c r="F8" s="196"/>
      <c r="G8" s="196"/>
      <c r="H8" s="196"/>
      <c r="I8" s="196"/>
      <c r="J8" s="196"/>
      <c r="K8" s="196"/>
      <c r="L8" s="196"/>
      <c r="M8" s="196"/>
      <c r="N8" s="196"/>
      <c r="O8" s="196"/>
      <c r="P8" s="196"/>
      <c r="Q8" s="196"/>
      <c r="R8" s="196"/>
      <c r="S8" s="196"/>
      <c r="T8" s="196"/>
      <c r="U8" s="196"/>
      <c r="V8" s="196"/>
      <c r="W8" s="196"/>
      <c r="X8" s="196"/>
      <c r="Y8" s="196"/>
      <c r="Z8" s="196"/>
      <c r="AA8" s="196"/>
      <c r="AB8" s="196"/>
      <c r="AC8" s="196"/>
      <c r="AD8" s="196"/>
      <c r="AE8" s="196"/>
      <c r="AF8" s="196"/>
      <c r="AG8" s="196"/>
      <c r="AH8" s="196"/>
      <c r="AI8" s="196"/>
      <c r="AJ8" s="196"/>
      <c r="AK8" s="196"/>
      <c r="AL8" s="196"/>
      <c r="AM8" s="196"/>
      <c r="AN8" s="196"/>
      <c r="AO8" s="196"/>
      <c r="AP8" s="196"/>
      <c r="AQ8" s="196"/>
      <c r="AR8" s="196"/>
      <c r="AS8" s="196"/>
      <c r="AT8" s="196"/>
      <c r="AU8" s="196"/>
      <c r="AV8" s="196"/>
      <c r="AW8" s="196"/>
      <c r="AX8" s="196"/>
      <c r="AY8" s="196"/>
      <c r="AZ8" s="196"/>
      <c r="BA8" s="196"/>
      <c r="BB8" s="196"/>
      <c r="BC8" s="196"/>
      <c r="BD8" s="196"/>
      <c r="BE8" s="196"/>
      <c r="BF8" s="196"/>
      <c r="BG8" s="196"/>
      <c r="BH8" s="196"/>
      <c r="BI8" s="196"/>
      <c r="BJ8" s="196"/>
      <c r="BK8" s="196"/>
    </row>
    <row r="9" spans="1:63" ht="15" customHeight="1" thickBot="1">
      <c r="A9" s="196"/>
      <c r="B9" s="257" t="s">
        <v>4</v>
      </c>
      <c r="C9" s="196"/>
      <c r="D9" s="196"/>
      <c r="E9" s="196"/>
      <c r="F9" s="196"/>
      <c r="G9" s="196"/>
      <c r="H9" s="196"/>
      <c r="I9" s="196"/>
      <c r="J9" s="196"/>
      <c r="K9" s="196"/>
      <c r="L9" s="196"/>
      <c r="M9" s="196"/>
      <c r="N9" s="257" t="s">
        <v>5</v>
      </c>
      <c r="O9" s="90"/>
      <c r="P9" s="257"/>
      <c r="Q9" s="90"/>
      <c r="R9" s="196"/>
      <c r="S9" s="196"/>
      <c r="T9" s="196"/>
      <c r="U9" s="196"/>
      <c r="V9" s="196"/>
      <c r="W9" s="196"/>
      <c r="X9" s="196"/>
      <c r="Y9" s="196"/>
      <c r="Z9" s="196"/>
      <c r="AA9" s="196"/>
      <c r="AB9" s="196"/>
      <c r="AC9" s="196"/>
      <c r="AD9" s="196"/>
      <c r="AE9" s="196"/>
      <c r="AF9" s="196"/>
      <c r="AG9" s="196"/>
      <c r="AH9" s="196"/>
      <c r="AI9" s="196"/>
      <c r="AJ9" s="196"/>
      <c r="AK9" s="196"/>
      <c r="AL9" s="196"/>
      <c r="AM9" s="196"/>
      <c r="AN9" s="196"/>
      <c r="AO9" s="196"/>
      <c r="AP9" s="196"/>
      <c r="AQ9" s="196"/>
      <c r="AR9" s="196"/>
      <c r="AS9" s="196"/>
      <c r="AT9" s="196"/>
      <c r="AU9" s="196"/>
      <c r="AV9" s="196"/>
      <c r="AW9" s="196"/>
      <c r="AX9" s="196"/>
      <c r="AY9" s="196"/>
      <c r="AZ9" s="196"/>
      <c r="BA9" s="196"/>
      <c r="BB9" s="196"/>
      <c r="BC9" s="196"/>
      <c r="BD9" s="196"/>
      <c r="BE9" s="196"/>
      <c r="BF9" s="196"/>
      <c r="BG9" s="196"/>
      <c r="BH9" s="395" t="s">
        <v>3</v>
      </c>
      <c r="BI9" s="395"/>
      <c r="BJ9" s="395"/>
      <c r="BK9" s="395"/>
    </row>
    <row r="10" spans="1:63" ht="15" customHeight="1" thickBot="1">
      <c r="A10" s="196"/>
      <c r="B10" s="294" t="str">
        <f>IF(Presentación!B10="","",Presentación!B10)</f>
        <v/>
      </c>
      <c r="C10" s="295"/>
      <c r="D10" s="295"/>
      <c r="E10" s="295"/>
      <c r="F10" s="295"/>
      <c r="G10" s="295"/>
      <c r="H10" s="295"/>
      <c r="I10" s="295"/>
      <c r="J10" s="295"/>
      <c r="K10" s="295"/>
      <c r="L10" s="296"/>
      <c r="M10" s="222"/>
      <c r="N10" s="294" t="str">
        <f>IF(Presentación!N10="","",Presentación!N10)</f>
        <v/>
      </c>
      <c r="O10" s="296"/>
      <c r="P10" s="31"/>
      <c r="Q10" s="31"/>
      <c r="R10" s="196"/>
      <c r="S10" s="196"/>
      <c r="T10" s="196"/>
      <c r="U10" s="196"/>
      <c r="V10" s="196"/>
      <c r="W10" s="196"/>
      <c r="X10" s="196"/>
      <c r="Y10" s="196"/>
      <c r="Z10" s="196"/>
      <c r="AA10" s="196"/>
      <c r="AB10" s="196"/>
      <c r="AC10" s="196"/>
      <c r="AD10" s="196"/>
      <c r="AE10" s="196"/>
      <c r="AF10" s="196"/>
      <c r="AG10" s="196"/>
      <c r="AH10" s="196"/>
      <c r="AI10" s="196"/>
      <c r="AJ10" s="196"/>
      <c r="AK10" s="196"/>
      <c r="AL10" s="196"/>
      <c r="AM10" s="196"/>
      <c r="AN10" s="196"/>
      <c r="AO10" s="196"/>
      <c r="AP10" s="196"/>
      <c r="AQ10" s="196"/>
      <c r="AR10" s="196"/>
      <c r="AS10" s="196"/>
      <c r="AT10" s="196"/>
      <c r="AU10" s="196"/>
      <c r="AV10" s="196"/>
      <c r="AW10" s="196"/>
      <c r="AX10" s="196"/>
      <c r="AY10" s="196"/>
      <c r="AZ10" s="196"/>
      <c r="BA10" s="196"/>
      <c r="BB10" s="196"/>
      <c r="BC10" s="196"/>
      <c r="BD10" s="196"/>
      <c r="BE10" s="196"/>
      <c r="BF10" s="196"/>
      <c r="BG10" s="196"/>
      <c r="BH10" s="196"/>
      <c r="BI10" s="196"/>
      <c r="BJ10" s="196"/>
      <c r="BK10" s="196"/>
    </row>
    <row r="11" spans="1:63" ht="15" customHeight="1">
      <c r="A11" s="196"/>
      <c r="B11" s="236"/>
      <c r="C11" s="236"/>
      <c r="D11" s="236"/>
      <c r="E11" s="236"/>
      <c r="F11" s="236"/>
      <c r="G11" s="236"/>
      <c r="H11" s="236"/>
      <c r="I11" s="236"/>
      <c r="J11" s="236"/>
      <c r="K11" s="236"/>
      <c r="L11" s="236"/>
      <c r="M11" s="222"/>
      <c r="N11" s="236"/>
      <c r="O11" s="236"/>
      <c r="P11" s="31"/>
      <c r="Q11" s="31"/>
      <c r="R11" s="196"/>
      <c r="S11" s="196"/>
      <c r="T11" s="196"/>
      <c r="U11" s="196"/>
      <c r="V11" s="196"/>
      <c r="W11" s="196"/>
      <c r="X11" s="196"/>
      <c r="Y11" s="196"/>
      <c r="Z11" s="196"/>
      <c r="AA11" s="196"/>
      <c r="AB11" s="196"/>
      <c r="AC11" s="196"/>
      <c r="AD11" s="196"/>
      <c r="AE11" s="196"/>
      <c r="AF11" s="196"/>
      <c r="AG11" s="196"/>
      <c r="AH11" s="196"/>
      <c r="AI11" s="196"/>
      <c r="AJ11" s="196"/>
      <c r="AK11" s="196"/>
      <c r="AL11" s="196"/>
      <c r="AM11" s="196"/>
      <c r="AN11" s="196"/>
      <c r="AO11" s="196"/>
      <c r="AP11" s="196"/>
      <c r="AQ11" s="196"/>
      <c r="AR11" s="196"/>
      <c r="AS11" s="196"/>
      <c r="AT11" s="196"/>
      <c r="AU11" s="196"/>
      <c r="AV11" s="196"/>
      <c r="AW11" s="196"/>
      <c r="AX11" s="196"/>
      <c r="AY11" s="196"/>
      <c r="AZ11" s="196"/>
      <c r="BA11" s="196"/>
      <c r="BB11" s="196"/>
      <c r="BC11" s="196"/>
      <c r="BD11" s="196"/>
      <c r="BE11" s="196"/>
      <c r="BF11" s="196"/>
      <c r="BG11" s="196"/>
      <c r="BH11" s="196"/>
      <c r="BI11" s="196"/>
      <c r="BJ11" s="196"/>
      <c r="BK11" s="196"/>
    </row>
    <row r="12" spans="1:63" ht="15" customHeight="1">
      <c r="A12" s="196"/>
      <c r="B12" s="196"/>
      <c r="C12" s="196"/>
      <c r="D12" s="196"/>
      <c r="E12" s="196"/>
      <c r="F12" s="196"/>
      <c r="G12" s="196"/>
      <c r="H12" s="196"/>
      <c r="I12" s="196"/>
      <c r="J12" s="196"/>
      <c r="K12" s="196"/>
      <c r="L12" s="196"/>
      <c r="M12" s="196"/>
      <c r="N12" s="196"/>
      <c r="O12" s="196"/>
      <c r="P12" s="196"/>
      <c r="Q12" s="196"/>
      <c r="R12" s="196"/>
      <c r="S12" s="196"/>
      <c r="T12" s="196"/>
      <c r="U12" s="196"/>
      <c r="V12" s="196"/>
      <c r="W12" s="196"/>
      <c r="X12" s="196"/>
      <c r="Y12" s="196"/>
      <c r="Z12" s="196"/>
      <c r="AA12" s="196"/>
      <c r="AB12" s="196"/>
      <c r="AC12" s="196"/>
      <c r="AD12" s="196"/>
      <c r="AE12" s="196"/>
      <c r="AF12" s="196"/>
      <c r="AG12" s="196"/>
      <c r="AH12" s="196"/>
      <c r="AI12" s="196"/>
      <c r="AJ12" s="196"/>
      <c r="AK12" s="196"/>
      <c r="AL12" s="196"/>
      <c r="AM12" s="196"/>
      <c r="AN12" s="196"/>
      <c r="AO12" s="196"/>
      <c r="AP12" s="196"/>
      <c r="AQ12" s="196"/>
      <c r="AR12" s="196"/>
      <c r="AS12" s="196"/>
      <c r="AT12" s="196"/>
      <c r="AU12" s="196"/>
      <c r="AV12" s="196"/>
      <c r="AW12" s="196"/>
      <c r="AX12" s="196"/>
      <c r="AY12" s="196"/>
      <c r="AZ12" s="196"/>
      <c r="BA12" s="196"/>
      <c r="BB12" s="196"/>
      <c r="BC12" s="196"/>
      <c r="BD12" s="196"/>
      <c r="BE12" s="196"/>
      <c r="BF12" s="196"/>
      <c r="BG12" s="196"/>
      <c r="BH12" s="517" t="s">
        <v>5380</v>
      </c>
      <c r="BI12" s="517"/>
      <c r="BJ12" s="517"/>
      <c r="BK12" s="517"/>
    </row>
    <row r="13" spans="1:63" ht="15" customHeight="1">
      <c r="A13" s="196"/>
      <c r="B13" s="196"/>
      <c r="C13" s="196"/>
      <c r="D13" s="196"/>
      <c r="E13" s="196"/>
      <c r="F13" s="196"/>
      <c r="G13" s="196"/>
      <c r="H13" s="196"/>
      <c r="I13" s="196"/>
      <c r="J13" s="196"/>
      <c r="K13" s="196"/>
      <c r="L13" s="196"/>
      <c r="M13" s="196"/>
      <c r="N13" s="196"/>
      <c r="O13" s="196"/>
      <c r="P13" s="196"/>
      <c r="Q13" s="196"/>
      <c r="R13" s="196"/>
      <c r="S13" s="196"/>
      <c r="T13" s="196"/>
      <c r="U13" s="196"/>
      <c r="V13" s="196"/>
      <c r="W13" s="196"/>
      <c r="X13" s="196"/>
      <c r="Y13" s="196"/>
      <c r="Z13" s="196"/>
      <c r="AA13" s="196"/>
      <c r="AB13" s="196"/>
      <c r="AC13" s="196"/>
      <c r="AD13" s="196"/>
      <c r="AE13" s="196"/>
      <c r="AF13" s="196"/>
      <c r="AG13" s="196"/>
      <c r="AH13" s="196"/>
      <c r="AI13" s="196"/>
      <c r="AJ13" s="196"/>
      <c r="AK13" s="196"/>
      <c r="AL13" s="196"/>
      <c r="AM13" s="196"/>
      <c r="AN13" s="196"/>
      <c r="AO13" s="196"/>
      <c r="AP13" s="196"/>
      <c r="AQ13" s="196"/>
      <c r="AR13" s="196"/>
      <c r="AS13" s="196"/>
      <c r="AT13" s="196"/>
      <c r="AU13" s="196"/>
      <c r="AV13" s="196"/>
      <c r="AW13" s="196"/>
      <c r="AX13" s="196"/>
      <c r="AY13" s="196"/>
      <c r="AZ13" s="196"/>
      <c r="BA13" s="196"/>
      <c r="BB13" s="196"/>
      <c r="BC13" s="196"/>
      <c r="BD13" s="196"/>
      <c r="BE13" s="196"/>
      <c r="BF13" s="196"/>
      <c r="BG13" s="196"/>
      <c r="BH13" s="196"/>
      <c r="BI13" s="196"/>
      <c r="BJ13" s="196"/>
      <c r="BK13" s="196"/>
    </row>
    <row r="14" spans="1:63" ht="15" customHeight="1">
      <c r="A14" s="276"/>
      <c r="B14" s="419" t="s">
        <v>5381</v>
      </c>
      <c r="C14" s="420"/>
      <c r="D14" s="420"/>
      <c r="E14" s="420"/>
      <c r="F14" s="420"/>
      <c r="G14" s="420"/>
      <c r="H14" s="420"/>
      <c r="I14" s="420"/>
      <c r="J14" s="420"/>
      <c r="K14" s="420"/>
      <c r="L14" s="420"/>
      <c r="M14" s="420"/>
      <c r="N14" s="420"/>
      <c r="O14" s="420"/>
      <c r="P14" s="420"/>
      <c r="Q14" s="420"/>
      <c r="R14" s="420"/>
      <c r="S14" s="420"/>
      <c r="T14" s="420"/>
      <c r="U14" s="420"/>
      <c r="V14" s="420"/>
      <c r="W14" s="420"/>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1"/>
    </row>
    <row r="15" spans="1:63" ht="15" customHeight="1">
      <c r="A15" s="276"/>
      <c r="B15" s="277"/>
      <c r="C15" s="405" t="s">
        <v>5382</v>
      </c>
      <c r="D15" s="405"/>
      <c r="E15" s="405"/>
      <c r="F15" s="405"/>
      <c r="G15" s="405"/>
      <c r="H15" s="405"/>
      <c r="I15" s="405"/>
      <c r="J15" s="405"/>
      <c r="K15" s="405"/>
      <c r="L15" s="405"/>
      <c r="M15" s="405"/>
      <c r="N15" s="405"/>
      <c r="O15" s="405"/>
      <c r="P15" s="405"/>
      <c r="Q15" s="405"/>
      <c r="R15" s="405"/>
      <c r="S15" s="405"/>
      <c r="T15" s="405"/>
      <c r="U15" s="405"/>
      <c r="V15" s="405"/>
      <c r="W15" s="405"/>
      <c r="X15" s="405"/>
      <c r="Y15" s="405"/>
      <c r="Z15" s="405"/>
      <c r="AA15" s="405"/>
      <c r="AB15" s="405"/>
      <c r="AC15" s="405"/>
      <c r="AD15" s="405"/>
      <c r="AE15" s="405"/>
      <c r="AF15" s="405"/>
      <c r="AG15" s="405"/>
      <c r="AH15" s="405"/>
      <c r="AI15" s="405"/>
      <c r="AJ15" s="405"/>
      <c r="AK15" s="405"/>
      <c r="AL15" s="405"/>
      <c r="AM15" s="405"/>
      <c r="AN15" s="405"/>
      <c r="AO15" s="405"/>
      <c r="AP15" s="405"/>
      <c r="AQ15" s="405"/>
      <c r="AR15" s="405"/>
      <c r="AS15" s="405"/>
      <c r="AT15" s="405"/>
      <c r="AU15" s="405"/>
      <c r="AV15" s="405"/>
      <c r="AW15" s="405"/>
      <c r="AX15" s="405"/>
      <c r="AY15" s="405"/>
      <c r="AZ15" s="405"/>
      <c r="BA15" s="405"/>
      <c r="BB15" s="405"/>
      <c r="BC15" s="405"/>
      <c r="BD15" s="405"/>
      <c r="BE15" s="405"/>
      <c r="BF15" s="405"/>
      <c r="BG15" s="405"/>
      <c r="BH15" s="405"/>
      <c r="BI15" s="405"/>
      <c r="BJ15" s="405"/>
      <c r="BK15" s="406"/>
    </row>
    <row r="16" spans="1:63" ht="15" customHeight="1">
      <c r="A16" s="276"/>
      <c r="B16" s="277"/>
      <c r="C16" s="405" t="s">
        <v>5383</v>
      </c>
      <c r="D16" s="405"/>
      <c r="E16" s="405"/>
      <c r="F16" s="405"/>
      <c r="G16" s="405"/>
      <c r="H16" s="405"/>
      <c r="I16" s="405"/>
      <c r="J16" s="405"/>
      <c r="K16" s="405"/>
      <c r="L16" s="405"/>
      <c r="M16" s="405"/>
      <c r="N16" s="405"/>
      <c r="O16" s="405"/>
      <c r="P16" s="405"/>
      <c r="Q16" s="405"/>
      <c r="R16" s="405"/>
      <c r="S16" s="405"/>
      <c r="T16" s="405"/>
      <c r="U16" s="405"/>
      <c r="V16" s="405"/>
      <c r="W16" s="405"/>
      <c r="X16" s="405"/>
      <c r="Y16" s="405"/>
      <c r="Z16" s="405"/>
      <c r="AA16" s="405"/>
      <c r="AB16" s="405"/>
      <c r="AC16" s="405"/>
      <c r="AD16" s="405"/>
      <c r="AE16" s="405"/>
      <c r="AF16" s="405"/>
      <c r="AG16" s="405"/>
      <c r="AH16" s="405"/>
      <c r="AI16" s="405"/>
      <c r="AJ16" s="405"/>
      <c r="AK16" s="405"/>
      <c r="AL16" s="405"/>
      <c r="AM16" s="405"/>
      <c r="AN16" s="405"/>
      <c r="AO16" s="405"/>
      <c r="AP16" s="405"/>
      <c r="AQ16" s="405"/>
      <c r="AR16" s="405"/>
      <c r="AS16" s="405"/>
      <c r="AT16" s="405"/>
      <c r="AU16" s="405"/>
      <c r="AV16" s="405"/>
      <c r="AW16" s="405"/>
      <c r="AX16" s="405"/>
      <c r="AY16" s="405"/>
      <c r="AZ16" s="405"/>
      <c r="BA16" s="405"/>
      <c r="BB16" s="405"/>
      <c r="BC16" s="405"/>
      <c r="BD16" s="405"/>
      <c r="BE16" s="405"/>
      <c r="BF16" s="405"/>
      <c r="BG16" s="405"/>
      <c r="BH16" s="405"/>
      <c r="BI16" s="405"/>
      <c r="BJ16" s="405"/>
      <c r="BK16" s="406"/>
    </row>
    <row r="17" spans="1:125" s="38" customFormat="1" ht="15" customHeight="1">
      <c r="A17" s="276"/>
      <c r="B17" s="278"/>
      <c r="C17" s="405" t="s">
        <v>5384</v>
      </c>
      <c r="D17" s="405"/>
      <c r="E17" s="405"/>
      <c r="F17" s="405"/>
      <c r="G17" s="405"/>
      <c r="H17" s="405"/>
      <c r="I17" s="405"/>
      <c r="J17" s="405"/>
      <c r="K17" s="405"/>
      <c r="L17" s="405"/>
      <c r="M17" s="405"/>
      <c r="N17" s="405"/>
      <c r="O17" s="405"/>
      <c r="P17" s="405"/>
      <c r="Q17" s="405"/>
      <c r="R17" s="405"/>
      <c r="S17" s="405"/>
      <c r="T17" s="405"/>
      <c r="U17" s="405"/>
      <c r="V17" s="405"/>
      <c r="W17" s="405"/>
      <c r="X17" s="405"/>
      <c r="Y17" s="405"/>
      <c r="Z17" s="405"/>
      <c r="AA17" s="405"/>
      <c r="AB17" s="405"/>
      <c r="AC17" s="405"/>
      <c r="AD17" s="405"/>
      <c r="AE17" s="405"/>
      <c r="AF17" s="405"/>
      <c r="AG17" s="405"/>
      <c r="AH17" s="405"/>
      <c r="AI17" s="405"/>
      <c r="AJ17" s="405"/>
      <c r="AK17" s="405"/>
      <c r="AL17" s="405"/>
      <c r="AM17" s="405"/>
      <c r="AN17" s="405"/>
      <c r="AO17" s="405"/>
      <c r="AP17" s="405"/>
      <c r="AQ17" s="405"/>
      <c r="AR17" s="405"/>
      <c r="AS17" s="405"/>
      <c r="AT17" s="405"/>
      <c r="AU17" s="405"/>
      <c r="AV17" s="405"/>
      <c r="AW17" s="405"/>
      <c r="AX17" s="405"/>
      <c r="AY17" s="405"/>
      <c r="AZ17" s="405"/>
      <c r="BA17" s="405"/>
      <c r="BB17" s="405"/>
      <c r="BC17" s="405"/>
      <c r="BD17" s="405"/>
      <c r="BE17" s="405"/>
      <c r="BF17" s="405"/>
      <c r="BG17" s="405"/>
      <c r="BH17" s="405"/>
      <c r="BI17" s="405"/>
      <c r="BJ17" s="405"/>
      <c r="BK17" s="406"/>
      <c r="BL17"/>
      <c r="BM17" s="38">
        <v>1</v>
      </c>
      <c r="BN17" s="38">
        <v>2</v>
      </c>
      <c r="BO17" s="38">
        <v>3</v>
      </c>
      <c r="BP17" s="38">
        <v>4</v>
      </c>
      <c r="BQ17" s="38">
        <v>5</v>
      </c>
      <c r="BR17" s="38">
        <v>6</v>
      </c>
      <c r="BS17" s="38">
        <v>7</v>
      </c>
      <c r="BT17" s="38">
        <v>8</v>
      </c>
      <c r="BU17" s="38">
        <v>9</v>
      </c>
      <c r="BV17" s="38">
        <v>10</v>
      </c>
      <c r="BW17" s="38">
        <v>11</v>
      </c>
      <c r="BX17" s="38">
        <v>12</v>
      </c>
      <c r="BY17" s="38">
        <v>13</v>
      </c>
      <c r="BZ17" s="38">
        <v>14</v>
      </c>
      <c r="CA17" s="38">
        <v>15</v>
      </c>
      <c r="CB17" s="38">
        <v>16</v>
      </c>
      <c r="CC17" s="38">
        <v>17</v>
      </c>
      <c r="CD17" s="38">
        <v>18</v>
      </c>
      <c r="CE17" s="38">
        <v>19</v>
      </c>
      <c r="CF17" s="38">
        <v>20</v>
      </c>
      <c r="CG17" s="38">
        <v>21</v>
      </c>
      <c r="CH17" s="38">
        <v>22</v>
      </c>
      <c r="CI17" s="38">
        <v>23</v>
      </c>
      <c r="CJ17" s="38">
        <v>24</v>
      </c>
      <c r="CK17" s="38">
        <v>25</v>
      </c>
      <c r="CL17" s="38">
        <v>26</v>
      </c>
      <c r="CM17" s="38">
        <v>27</v>
      </c>
      <c r="CN17" s="38">
        <v>28</v>
      </c>
      <c r="CO17" s="38">
        <v>29</v>
      </c>
      <c r="CP17" s="38">
        <v>30</v>
      </c>
      <c r="CQ17" s="38">
        <v>31</v>
      </c>
      <c r="CR17" s="38">
        <v>32</v>
      </c>
      <c r="CS17" s="38">
        <v>33</v>
      </c>
      <c r="CT17" s="38">
        <v>34</v>
      </c>
      <c r="CU17" s="38">
        <v>35</v>
      </c>
      <c r="CV17" s="38">
        <v>36</v>
      </c>
      <c r="CW17" s="38">
        <v>37</v>
      </c>
      <c r="CX17" s="38">
        <v>38</v>
      </c>
      <c r="CY17" s="38">
        <v>39</v>
      </c>
      <c r="CZ17" s="38">
        <v>40</v>
      </c>
      <c r="DA17" s="38">
        <v>41</v>
      </c>
      <c r="DB17" s="38">
        <v>42</v>
      </c>
      <c r="DC17" s="38">
        <v>43</v>
      </c>
      <c r="DD17" s="38">
        <v>44</v>
      </c>
      <c r="DE17" s="38">
        <v>45</v>
      </c>
      <c r="DF17" s="38">
        <v>46</v>
      </c>
      <c r="DG17" s="38">
        <v>47</v>
      </c>
      <c r="DH17" s="38">
        <v>48</v>
      </c>
      <c r="DI17" s="38">
        <v>49</v>
      </c>
      <c r="DJ17" s="38">
        <v>50</v>
      </c>
      <c r="DK17" s="38">
        <v>51</v>
      </c>
      <c r="DL17" s="38">
        <v>52</v>
      </c>
    </row>
    <row r="18" spans="1:125" s="38" customFormat="1" ht="15" customHeight="1">
      <c r="A18" s="276"/>
      <c r="B18" s="278"/>
      <c r="C18" s="405" t="s">
        <v>5385</v>
      </c>
      <c r="D18" s="405"/>
      <c r="E18" s="405"/>
      <c r="F18" s="405"/>
      <c r="G18" s="405"/>
      <c r="H18" s="405"/>
      <c r="I18" s="405"/>
      <c r="J18" s="405"/>
      <c r="K18" s="405"/>
      <c r="L18" s="405"/>
      <c r="M18" s="405"/>
      <c r="N18" s="405"/>
      <c r="O18" s="405"/>
      <c r="P18" s="405"/>
      <c r="Q18" s="405"/>
      <c r="R18" s="405"/>
      <c r="S18" s="405"/>
      <c r="T18" s="405"/>
      <c r="U18" s="405"/>
      <c r="V18" s="405"/>
      <c r="W18" s="405"/>
      <c r="X18" s="405"/>
      <c r="Y18" s="405"/>
      <c r="Z18" s="405"/>
      <c r="AA18" s="405"/>
      <c r="AB18" s="405"/>
      <c r="AC18" s="405"/>
      <c r="AD18" s="405"/>
      <c r="AE18" s="405"/>
      <c r="AF18" s="405"/>
      <c r="AG18" s="405"/>
      <c r="AH18" s="405"/>
      <c r="AI18" s="405"/>
      <c r="AJ18" s="405"/>
      <c r="AK18" s="405"/>
      <c r="AL18" s="405"/>
      <c r="AM18" s="405"/>
      <c r="AN18" s="405"/>
      <c r="AO18" s="405"/>
      <c r="AP18" s="405"/>
      <c r="AQ18" s="405"/>
      <c r="AR18" s="405"/>
      <c r="AS18" s="405"/>
      <c r="AT18" s="405"/>
      <c r="AU18" s="405"/>
      <c r="AV18" s="405"/>
      <c r="AW18" s="405"/>
      <c r="AX18" s="405"/>
      <c r="AY18" s="405"/>
      <c r="AZ18" s="405"/>
      <c r="BA18" s="405"/>
      <c r="BB18" s="405"/>
      <c r="BC18" s="405"/>
      <c r="BD18" s="405"/>
      <c r="BE18" s="405"/>
      <c r="BF18" s="405"/>
      <c r="BG18" s="405"/>
      <c r="BH18" s="405"/>
      <c r="BI18" s="405"/>
      <c r="BJ18" s="405"/>
      <c r="BK18" s="406"/>
      <c r="BL18"/>
      <c r="BM18" s="38" t="s">
        <v>5386</v>
      </c>
    </row>
    <row r="19" spans="1:125" s="38" customFormat="1" ht="15" customHeight="1">
      <c r="A19" s="276"/>
      <c r="B19" s="279"/>
      <c r="C19" s="442" t="s">
        <v>5387</v>
      </c>
      <c r="D19" s="442"/>
      <c r="E19" s="442"/>
      <c r="F19" s="442"/>
      <c r="G19" s="442"/>
      <c r="H19" s="442"/>
      <c r="I19" s="442"/>
      <c r="J19" s="442"/>
      <c r="K19" s="442"/>
      <c r="L19" s="442"/>
      <c r="M19" s="442"/>
      <c r="N19" s="442"/>
      <c r="O19" s="442"/>
      <c r="P19" s="442"/>
      <c r="Q19" s="442"/>
      <c r="R19" s="442"/>
      <c r="S19" s="442"/>
      <c r="T19" s="442"/>
      <c r="U19" s="442"/>
      <c r="V19" s="442"/>
      <c r="W19" s="442"/>
      <c r="X19" s="442"/>
      <c r="Y19" s="442"/>
      <c r="Z19" s="442"/>
      <c r="AA19" s="442"/>
      <c r="AB19" s="442"/>
      <c r="AC19" s="442"/>
      <c r="AD19" s="442"/>
      <c r="AE19" s="442"/>
      <c r="AF19" s="442"/>
      <c r="AG19" s="442"/>
      <c r="AH19" s="442"/>
      <c r="AI19" s="442"/>
      <c r="AJ19" s="442"/>
      <c r="AK19" s="442"/>
      <c r="AL19" s="442"/>
      <c r="AM19" s="442"/>
      <c r="AN19" s="442"/>
      <c r="AO19" s="442"/>
      <c r="AP19" s="442"/>
      <c r="AQ19" s="442"/>
      <c r="AR19" s="442"/>
      <c r="AS19" s="442"/>
      <c r="AT19" s="442"/>
      <c r="AU19" s="442"/>
      <c r="AV19" s="442"/>
      <c r="AW19" s="442"/>
      <c r="AX19" s="442"/>
      <c r="AY19" s="442"/>
      <c r="AZ19" s="442"/>
      <c r="BA19" s="442"/>
      <c r="BB19" s="442"/>
      <c r="BC19" s="442"/>
      <c r="BD19" s="442"/>
      <c r="BE19" s="442"/>
      <c r="BF19" s="442"/>
      <c r="BG19" s="442"/>
      <c r="BH19" s="442"/>
      <c r="BI19" s="442"/>
      <c r="BJ19" s="442"/>
      <c r="BK19" s="443"/>
      <c r="BL19"/>
      <c r="BM19">
        <f>IF(OR(CNGE_2025_M1_Secc10_Sub2!AM$45=0,CNGE_2025_M1_Secc10_Sub2!AM$45="NS",CNGE_2025_M1_Secc10_Sub2!AM$45="NA"),IF(COUNTA(L25:L599)=0,0,1),0)</f>
        <v>0</v>
      </c>
      <c r="BN19">
        <f>IF(OR(CNGE_2025_M1_Secc10_Sub2!AN$45=0,CNGE_2025_M1_Secc10_Sub2!AN$45="NS",CNGE_2025_M1_Secc10_Sub2!AN$45="NA"),IF(COUNTA(M25:M599)=0,0,1),0)</f>
        <v>0</v>
      </c>
      <c r="BO19">
        <f>IF(OR(CNGE_2025_M1_Secc10_Sub2!AO$45=0,CNGE_2025_M1_Secc10_Sub2!AO$45="NS",CNGE_2025_M1_Secc10_Sub2!AO$45="NA"),IF(COUNTA(N25:N599)=0,0,1),0)</f>
        <v>0</v>
      </c>
      <c r="BP19">
        <f>IF(OR(CNGE_2025_M1_Secc10_Sub2!AP$45=0,CNGE_2025_M1_Secc10_Sub2!AP$45="NS",CNGE_2025_M1_Secc10_Sub2!AP$45="NA"),IF(COUNTA(O25:O599)=0,0,1),0)</f>
        <v>0</v>
      </c>
      <c r="BQ19">
        <f>IF(OR(CNGE_2025_M1_Secc10_Sub2!AQ$45=0,CNGE_2025_M1_Secc10_Sub2!AQ$45="NS",CNGE_2025_M1_Secc10_Sub2!AQ$45="NA"),IF(COUNTA(P25:P599)=0,0,1),0)</f>
        <v>0</v>
      </c>
      <c r="BR19">
        <f>IF(OR(CNGE_2025_M1_Secc10_Sub2!AR$45=0,CNGE_2025_M1_Secc10_Sub2!AR$45="NS",CNGE_2025_M1_Secc10_Sub2!AR$45="NA"),IF(COUNTA(Q25:Q599)=0,0,1),0)</f>
        <v>0</v>
      </c>
      <c r="BS19">
        <f>IF(OR(CNGE_2025_M1_Secc10_Sub2!AS$45=0,CNGE_2025_M1_Secc10_Sub2!AS$45="NS",CNGE_2025_M1_Secc10_Sub2!AS$45="NA"),IF(COUNTA(R25:R599)=0,0,1),0)</f>
        <v>0</v>
      </c>
      <c r="BT19">
        <f>IF(OR(CNGE_2025_M1_Secc10_Sub2!AT$45=0,CNGE_2025_M1_Secc10_Sub2!AT$45="NS",CNGE_2025_M1_Secc10_Sub2!AT$45="NA"),IF(COUNTA(S25:S599)=0,0,1),0)</f>
        <v>0</v>
      </c>
      <c r="BU19">
        <f>IF(OR(CNGE_2025_M1_Secc10_Sub2!AU$45=0,CNGE_2025_M1_Secc10_Sub2!AU$45="NS",CNGE_2025_M1_Secc10_Sub2!AU$45="NA"),IF(COUNTA(T25:T599)=0,0,1),0)</f>
        <v>0</v>
      </c>
      <c r="BV19">
        <f>IF(OR(CNGE_2025_M1_Secc10_Sub2!AV$45=0,CNGE_2025_M1_Secc10_Sub2!AV$45="NS",CNGE_2025_M1_Secc10_Sub2!AV$45="NA"),IF(COUNTA(U25:U599)=0,0,1),0)</f>
        <v>0</v>
      </c>
      <c r="BW19">
        <f>IF(OR(CNGE_2025_M1_Secc10_Sub2!AW$45=0,CNGE_2025_M1_Secc10_Sub2!AW$45="NS",CNGE_2025_M1_Secc10_Sub2!AW$45="NA"),IF(COUNTA(V25:V599)=0,0,1),0)</f>
        <v>0</v>
      </c>
      <c r="BX19">
        <f>IF(OR(CNGE_2025_M1_Secc10_Sub2!AX$45=0,CNGE_2025_M1_Secc10_Sub2!AX$45="NS",CNGE_2025_M1_Secc10_Sub2!AX$45="NA"),IF(COUNTA(W25:W599)=0,0,1),0)</f>
        <v>0</v>
      </c>
      <c r="BY19">
        <f>IF(OR(CNGE_2025_M1_Secc10_Sub2!AY$45=0,CNGE_2025_M1_Secc10_Sub2!AY$45="NS",CNGE_2025_M1_Secc10_Sub2!AY$45="NA"),IF(COUNTA(X25:X599)=0,0,1),0)</f>
        <v>0</v>
      </c>
      <c r="BZ19">
        <f>IF(OR(CNGE_2025_M1_Secc10_Sub2!AZ$45=0,CNGE_2025_M1_Secc10_Sub2!AZ$45="NS",CNGE_2025_M1_Secc10_Sub2!AZ$45="NA"),IF(COUNTA(Y25:Y599)=0,0,1),0)</f>
        <v>0</v>
      </c>
      <c r="CA19">
        <f>IF(OR(CNGE_2025_M1_Secc10_Sub2!BA$45=0,CNGE_2025_M1_Secc10_Sub2!BA$45="NS",CNGE_2025_M1_Secc10_Sub2!BA$45="NA"),IF(COUNTA(Z25:Z599)=0,0,1),0)</f>
        <v>0</v>
      </c>
      <c r="CB19">
        <f>IF(OR(CNGE_2025_M1_Secc10_Sub2!BB$45=0,CNGE_2025_M1_Secc10_Sub2!BB$45="NS",CNGE_2025_M1_Secc10_Sub2!BB$45="NA"),IF(COUNTA(AA25:AA599)=0,0,1),0)</f>
        <v>0</v>
      </c>
      <c r="CC19">
        <f>IF(OR(CNGE_2025_M1_Secc10_Sub2!BC$45=0,CNGE_2025_M1_Secc10_Sub2!BC$45="NS",CNGE_2025_M1_Secc10_Sub2!BC$45="NA"),IF(COUNTA(AB25:AB599)=0,0,1),0)</f>
        <v>0</v>
      </c>
      <c r="CD19">
        <f>IF(OR(CNGE_2025_M1_Secc10_Sub2!BD$45=0,CNGE_2025_M1_Secc10_Sub2!BD$45="NS",CNGE_2025_M1_Secc10_Sub2!BD$45="NA"),IF(COUNTA(AC25:AC599)=0,0,1),0)</f>
        <v>0</v>
      </c>
      <c r="CE19">
        <f>IF(OR(CNGE_2025_M1_Secc10_Sub2!BE$45=0,CNGE_2025_M1_Secc10_Sub2!BE$45="NS",CNGE_2025_M1_Secc10_Sub2!BE$45="NA"),IF(COUNTA(AD25:AD599)=0,0,1),0)</f>
        <v>0</v>
      </c>
      <c r="CF19">
        <f>IF(OR(CNGE_2025_M1_Secc10_Sub2!BF$45=0,CNGE_2025_M1_Secc10_Sub2!BF$45="NS",CNGE_2025_M1_Secc10_Sub2!BF$45="NA"),IF(COUNTA(AE25:AE599)=0,0,1),0)</f>
        <v>0</v>
      </c>
      <c r="CG19">
        <f>IF(OR(CNGE_2025_M1_Secc10_Sub2!BG$45=0,CNGE_2025_M1_Secc10_Sub2!BG$45="NS",CNGE_2025_M1_Secc10_Sub2!BG$45="NA"),IF(COUNTA(AF25:AF599)=0,0,1),0)</f>
        <v>0</v>
      </c>
      <c r="CH19">
        <f>IF(OR(CNGE_2025_M1_Secc10_Sub2!BH$45=0,CNGE_2025_M1_Secc10_Sub2!BH$45="NS",CNGE_2025_M1_Secc10_Sub2!BH$45="NA"),IF(COUNTA(AG25:AG599)=0,0,1),0)</f>
        <v>0</v>
      </c>
      <c r="CI19">
        <f>IF(OR(CNGE_2025_M1_Secc10_Sub2!BI$45=0,CNGE_2025_M1_Secc10_Sub2!BI$45="NS",CNGE_2025_M1_Secc10_Sub2!BI$45="NA"),IF(COUNTA(AH25:AH599)=0,0,1),0)</f>
        <v>0</v>
      </c>
      <c r="CJ19">
        <f>IF(OR(CNGE_2025_M1_Secc10_Sub2!BJ$45=0,CNGE_2025_M1_Secc10_Sub2!BJ$45="NS",CNGE_2025_M1_Secc10_Sub2!BJ$45="NA"),IF(COUNTA(AI25:AI599)=0,0,1),0)</f>
        <v>0</v>
      </c>
      <c r="CK19">
        <f>IF(OR(CNGE_2025_M1_Secc10_Sub2!BK$45=0,CNGE_2025_M1_Secc10_Sub2!BK$45="NS",CNGE_2025_M1_Secc10_Sub2!BK$45="NA"),IF(COUNTA(AJ25:AJ599)=0,0,1),0)</f>
        <v>0</v>
      </c>
      <c r="CL19">
        <f>IF(OR(CNGE_2025_M1_Secc10_Sub2!BL$45=0,CNGE_2025_M1_Secc10_Sub2!BL$45="NS",CNGE_2025_M1_Secc10_Sub2!BL$45="NA"),IF(COUNTA(AK25:AK599)=0,0,1),0)</f>
        <v>0</v>
      </c>
      <c r="CM19">
        <f>IF(OR(CNGE_2025_M1_Secc10_Sub2!BM$45=0,CNGE_2025_M1_Secc10_Sub2!BM$45="NS",CNGE_2025_M1_Secc10_Sub2!BM$45="NA"),IF(COUNTA(AL25:AL599)=0,0,1),0)</f>
        <v>0</v>
      </c>
      <c r="CN19">
        <f>IF(OR(CNGE_2025_M1_Secc10_Sub2!BN$45=0,CNGE_2025_M1_Secc10_Sub2!BN$45="NS",CNGE_2025_M1_Secc10_Sub2!BN$45="NA"),IF(COUNTA(AM25:AM599)=0,0,1),0)</f>
        <v>0</v>
      </c>
      <c r="CO19">
        <f>IF(OR(CNGE_2025_M1_Secc10_Sub2!BO$45=0,CNGE_2025_M1_Secc10_Sub2!BO$45="NS",CNGE_2025_M1_Secc10_Sub2!BO$45="NA"),IF(COUNTA(AN25:AN599)=0,0,1),0)</f>
        <v>0</v>
      </c>
      <c r="CP19">
        <f>IF(OR(CNGE_2025_M1_Secc10_Sub2!BP$45=0,CNGE_2025_M1_Secc10_Sub2!BP$45="NS",CNGE_2025_M1_Secc10_Sub2!BP$45="NA"),IF(COUNTA(AO25:AO599)=0,0,1),0)</f>
        <v>0</v>
      </c>
      <c r="CQ19">
        <f>IF(OR(CNGE_2025_M1_Secc10_Sub2!BQ$45=0,CNGE_2025_M1_Secc10_Sub2!BQ$45="NS",CNGE_2025_M1_Secc10_Sub2!BQ$45="NA"),IF(COUNTA(AP25:AP599)=0,0,1),0)</f>
        <v>0</v>
      </c>
      <c r="CR19">
        <f>IF(OR(CNGE_2025_M1_Secc10_Sub2!BR$45=0,CNGE_2025_M1_Secc10_Sub2!BR$45="NS",CNGE_2025_M1_Secc10_Sub2!BR$45="NA"),IF(COUNTA(AQ25:AQ599)=0,0,1),0)</f>
        <v>0</v>
      </c>
      <c r="CS19">
        <f>IF(OR(CNGE_2025_M1_Secc10_Sub2!BS$45=0,CNGE_2025_M1_Secc10_Sub2!BS$45="NS",CNGE_2025_M1_Secc10_Sub2!BS$45="NA"),IF(COUNTA(AR25:AR599)=0,0,1),0)</f>
        <v>0</v>
      </c>
      <c r="CT19">
        <f>IF(OR(CNGE_2025_M1_Secc10_Sub2!BT$45=0,CNGE_2025_M1_Secc10_Sub2!BT$45="NS",CNGE_2025_M1_Secc10_Sub2!BT$45="NA"),IF(COUNTA(AS25:AS599)=0,0,1),0)</f>
        <v>0</v>
      </c>
      <c r="CU19">
        <f>IF(OR(CNGE_2025_M1_Secc10_Sub2!BU$45=0,CNGE_2025_M1_Secc10_Sub2!BU$45="NS",CNGE_2025_M1_Secc10_Sub2!BU$45="NA"),IF(COUNTA(AT25:AT599)=0,0,1),0)</f>
        <v>0</v>
      </c>
      <c r="CV19">
        <f>IF(OR(CNGE_2025_M1_Secc10_Sub2!BV$45=0,CNGE_2025_M1_Secc10_Sub2!BV$45="NS",CNGE_2025_M1_Secc10_Sub2!BV$45="NA"),IF(COUNTA(AU25:AU599)=0,0,1),0)</f>
        <v>0</v>
      </c>
      <c r="CW19">
        <f>IF(OR(CNGE_2025_M1_Secc10_Sub2!BW$45=0,CNGE_2025_M1_Secc10_Sub2!BW$45="NS",CNGE_2025_M1_Secc10_Sub2!BW$45="NA"),IF(COUNTA(AV25:AV599)=0,0,1),0)</f>
        <v>0</v>
      </c>
      <c r="CX19">
        <f>IF(OR(CNGE_2025_M1_Secc10_Sub2!BX$45=0,CNGE_2025_M1_Secc10_Sub2!BX$45="NS",CNGE_2025_M1_Secc10_Sub2!BX$45="NA"),IF(COUNTA(AW25:AW599)=0,0,1),0)</f>
        <v>0</v>
      </c>
      <c r="CY19">
        <f>IF(OR(CNGE_2025_M1_Secc10_Sub2!BY$45=0,CNGE_2025_M1_Secc10_Sub2!BY$45="NS",CNGE_2025_M1_Secc10_Sub2!BY$45="NA"),IF(COUNTA(AX25:AX599)=0,0,1),0)</f>
        <v>0</v>
      </c>
      <c r="CZ19">
        <f>IF(OR(CNGE_2025_M1_Secc10_Sub2!BZ$45=0,CNGE_2025_M1_Secc10_Sub2!BZ$45="NS",CNGE_2025_M1_Secc10_Sub2!BZ$45="NA"),IF(COUNTA(AY25:AY599)=0,0,1),0)</f>
        <v>0</v>
      </c>
      <c r="DA19">
        <f>IF(OR(CNGE_2025_M1_Secc10_Sub2!CA$45=0,CNGE_2025_M1_Secc10_Sub2!CA$45="NS",CNGE_2025_M1_Secc10_Sub2!CA$45="NA"),IF(COUNTA(AZ25:AZ599)=0,0,1),0)</f>
        <v>0</v>
      </c>
      <c r="DB19">
        <f>IF(OR(CNGE_2025_M1_Secc10_Sub2!CB$45=0,CNGE_2025_M1_Secc10_Sub2!CB$45="NS",CNGE_2025_M1_Secc10_Sub2!CB$45="NA"),IF(COUNTA(BA25:BA599)=0,0,1),0)</f>
        <v>0</v>
      </c>
      <c r="DC19">
        <f>IF(OR(CNGE_2025_M1_Secc10_Sub2!CC$45=0,CNGE_2025_M1_Secc10_Sub2!CC$45="NS",CNGE_2025_M1_Secc10_Sub2!CC$45="NA"),IF(COUNTA(BB25:BB599)=0,0,1),0)</f>
        <v>0</v>
      </c>
      <c r="DD19">
        <f>IF(OR(CNGE_2025_M1_Secc10_Sub2!CD$45=0,CNGE_2025_M1_Secc10_Sub2!CD$45="NS",CNGE_2025_M1_Secc10_Sub2!CD$45="NA"),IF(COUNTA(BC25:BC599)=0,0,1),0)</f>
        <v>0</v>
      </c>
      <c r="DE19">
        <f>IF(OR(CNGE_2025_M1_Secc10_Sub2!CE$45=0,CNGE_2025_M1_Secc10_Sub2!CE$45="NS",CNGE_2025_M1_Secc10_Sub2!CE$45="NA"),IF(COUNTA(BD25:BD599)=0,0,1),0)</f>
        <v>0</v>
      </c>
      <c r="DF19">
        <f>IF(OR(CNGE_2025_M1_Secc10_Sub2!CF$45=0,CNGE_2025_M1_Secc10_Sub2!CF$45="NS",CNGE_2025_M1_Secc10_Sub2!CF$45="NA"),IF(COUNTA(BE25:BE599)=0,0,1),0)</f>
        <v>0</v>
      </c>
      <c r="DG19">
        <f>IF(OR(CNGE_2025_M1_Secc10_Sub2!CG$45=0,CNGE_2025_M1_Secc10_Sub2!CG$45="NS",CNGE_2025_M1_Secc10_Sub2!CG$45="NA"),IF(COUNTA(BF25:BF599)=0,0,1),0)</f>
        <v>0</v>
      </c>
      <c r="DH19">
        <f>IF(OR(CNGE_2025_M1_Secc10_Sub2!CH$45=0,CNGE_2025_M1_Secc10_Sub2!CH$45="NS",CNGE_2025_M1_Secc10_Sub2!CH$45="NA"),IF(COUNTA(BG25:BG599)=0,0,1),0)</f>
        <v>0</v>
      </c>
      <c r="DI19">
        <f>IF(OR(CNGE_2025_M1_Secc10_Sub2!CI$45=0,CNGE_2025_M1_Secc10_Sub2!CI$45="NS",CNGE_2025_M1_Secc10_Sub2!CI$45="NA"),IF(COUNTA(BH25:BH599)=0,0,1),0)</f>
        <v>0</v>
      </c>
      <c r="DJ19">
        <f>IF(OR(CNGE_2025_M1_Secc10_Sub2!CJ$45=0,CNGE_2025_M1_Secc10_Sub2!CJ$45="NS",CNGE_2025_M1_Secc10_Sub2!CJ$45="NA"),IF(COUNTA(BI25:BI599)=0,0,1),0)</f>
        <v>0</v>
      </c>
      <c r="DK19">
        <f>IF(OR(CNGE_2025_M1_Secc10_Sub2!CK$45=0,CNGE_2025_M1_Secc10_Sub2!CK$45="NS",CNGE_2025_M1_Secc10_Sub2!CK$45="NA"),IF(COUNTA(BJ25:BJ599)=0,0,1),0)</f>
        <v>0</v>
      </c>
      <c r="DL19">
        <f>IF(OR(CNGE_2025_M1_Secc10_Sub2!CL$45=0,CNGE_2025_M1_Secc10_Sub2!CL$45="NS",CNGE_2025_M1_Secc10_Sub2!CL$45="NA"),IF(COUNTA(BK25:BK599)=0,0,1),0)</f>
        <v>0</v>
      </c>
      <c r="DM19" s="38">
        <f>IF(COUNTIF(BM21:DL21,"1")=52,IF(COUNTA(K25:K599)=0,0,1),0)</f>
        <v>0</v>
      </c>
      <c r="DN19" s="280">
        <f>SUM(BM19:DM19)</f>
        <v>0</v>
      </c>
    </row>
    <row r="20" spans="1:125" s="38" customFormat="1" ht="15" customHeight="1">
      <c r="A20" s="276"/>
      <c r="B20" s="218"/>
      <c r="C20" s="218"/>
      <c r="D20" s="218"/>
      <c r="E20" s="218"/>
      <c r="F20" s="218"/>
      <c r="G20" s="218"/>
      <c r="H20" s="218"/>
      <c r="I20" s="218"/>
      <c r="J20" s="218"/>
      <c r="K20" s="218"/>
      <c r="L20"/>
      <c r="M20"/>
      <c r="N20"/>
      <c r="O20"/>
      <c r="P20"/>
      <c r="Q20"/>
      <c r="R20"/>
      <c r="S20"/>
      <c r="T20"/>
      <c r="U20"/>
      <c r="V20"/>
      <c r="W20"/>
      <c r="X20"/>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c r="BI20"/>
      <c r="BJ20"/>
      <c r="BK20"/>
      <c r="BL20"/>
      <c r="BM20" s="38" t="s">
        <v>5388</v>
      </c>
      <c r="DK20"/>
      <c r="DL20"/>
    </row>
    <row r="21" spans="1:125" s="38" customFormat="1" ht="15" customHeight="1">
      <c r="A21" s="276"/>
      <c r="B21" s="218"/>
      <c r="C21" s="433" t="s">
        <v>5389</v>
      </c>
      <c r="D21" s="433"/>
      <c r="E21" s="433"/>
      <c r="F21" s="433"/>
      <c r="G21" s="433"/>
      <c r="H21" s="433"/>
      <c r="I21" s="433"/>
      <c r="J21" s="433"/>
      <c r="K21" s="433" t="s">
        <v>5390</v>
      </c>
      <c r="L21" s="433"/>
      <c r="M21" s="433"/>
      <c r="N21" s="433"/>
      <c r="O21" s="433"/>
      <c r="P21" s="433"/>
      <c r="Q21" s="433"/>
      <c r="R21" s="433"/>
      <c r="S21" s="433"/>
      <c r="T21" s="433"/>
      <c r="U21" s="433"/>
      <c r="V21" s="433"/>
      <c r="W21" s="433"/>
      <c r="X21" s="433"/>
      <c r="Y21" s="433"/>
      <c r="Z21" s="433"/>
      <c r="AA21" s="433"/>
      <c r="AB21" s="433"/>
      <c r="AC21" s="433"/>
      <c r="AD21" s="433"/>
      <c r="AE21" s="433"/>
      <c r="AF21" s="433"/>
      <c r="AG21" s="433"/>
      <c r="AH21" s="433"/>
      <c r="AI21" s="433"/>
      <c r="AJ21" s="433"/>
      <c r="AK21" s="433"/>
      <c r="AL21" s="433"/>
      <c r="AM21" s="433"/>
      <c r="AN21" s="433"/>
      <c r="AO21" s="433"/>
      <c r="AP21" s="433"/>
      <c r="AQ21" s="433"/>
      <c r="AR21" s="433"/>
      <c r="AS21" s="433"/>
      <c r="AT21" s="433"/>
      <c r="AU21" s="433"/>
      <c r="AV21" s="433"/>
      <c r="AW21" s="433"/>
      <c r="AX21" s="433"/>
      <c r="AY21" s="433"/>
      <c r="AZ21" s="433"/>
      <c r="BA21" s="433"/>
      <c r="BB21" s="433"/>
      <c r="BC21" s="433"/>
      <c r="BD21" s="433"/>
      <c r="BE21" s="433"/>
      <c r="BF21" s="433"/>
      <c r="BG21" s="433"/>
      <c r="BH21" s="433"/>
      <c r="BI21" s="433"/>
      <c r="BJ21" s="433"/>
      <c r="BK21" s="433"/>
      <c r="BL21"/>
      <c r="BM21">
        <f>IF(AND(CNGE_2025_M1_Secc10_Sub2!AM45&gt;0,CNGE_2025_M1_Secc10_Sub2!AM45&lt;&gt;"NS",CNGE_2025_M1_Secc10_Sub2!AM45&lt;&gt;"NA"),0,1)</f>
        <v>1</v>
      </c>
      <c r="BN21">
        <f>IF(AND(CNGE_2025_M1_Secc10_Sub2!AN45&gt;0,CNGE_2025_M1_Secc10_Sub2!AN45&lt;&gt;"NS",CNGE_2025_M1_Secc10_Sub2!AN45&lt;&gt;"NA"),0,1)</f>
        <v>1</v>
      </c>
      <c r="BO21">
        <f>IF(AND(CNGE_2025_M1_Secc10_Sub2!AO45&gt;0,CNGE_2025_M1_Secc10_Sub2!AO45&lt;&gt;"NS",CNGE_2025_M1_Secc10_Sub2!AO45&lt;&gt;"NA"),0,1)</f>
        <v>1</v>
      </c>
      <c r="BP21">
        <f>IF(AND(CNGE_2025_M1_Secc10_Sub2!AP45&gt;0,CNGE_2025_M1_Secc10_Sub2!AP45&lt;&gt;"NS",CNGE_2025_M1_Secc10_Sub2!AP45&lt;&gt;"NA"),0,1)</f>
        <v>1</v>
      </c>
      <c r="BQ21">
        <f>IF(AND(CNGE_2025_M1_Secc10_Sub2!AQ45&gt;0,CNGE_2025_M1_Secc10_Sub2!AQ45&lt;&gt;"NS",CNGE_2025_M1_Secc10_Sub2!AQ45&lt;&gt;"NA"),0,1)</f>
        <v>1</v>
      </c>
      <c r="BR21">
        <f>IF(AND(CNGE_2025_M1_Secc10_Sub2!AR45&gt;0,CNGE_2025_M1_Secc10_Sub2!AR45&lt;&gt;"NS",CNGE_2025_M1_Secc10_Sub2!AR45&lt;&gt;"NA"),0,1)</f>
        <v>1</v>
      </c>
      <c r="BS21">
        <f>IF(AND(CNGE_2025_M1_Secc10_Sub2!AS45&gt;0,CNGE_2025_M1_Secc10_Sub2!AS45&lt;&gt;"NS",CNGE_2025_M1_Secc10_Sub2!AS45&lt;&gt;"NA"),0,1)</f>
        <v>1</v>
      </c>
      <c r="BT21">
        <f>IF(AND(CNGE_2025_M1_Secc10_Sub2!AT45&gt;0,CNGE_2025_M1_Secc10_Sub2!AT45&lt;&gt;"NS",CNGE_2025_M1_Secc10_Sub2!AT45&lt;&gt;"NA"),0,1)</f>
        <v>1</v>
      </c>
      <c r="BU21">
        <f>IF(AND(CNGE_2025_M1_Secc10_Sub2!AU45&gt;0,CNGE_2025_M1_Secc10_Sub2!AU45&lt;&gt;"NS",CNGE_2025_M1_Secc10_Sub2!AU45&lt;&gt;"NA"),0,1)</f>
        <v>1</v>
      </c>
      <c r="BV21">
        <f>IF(AND(CNGE_2025_M1_Secc10_Sub2!AV45&gt;0,CNGE_2025_M1_Secc10_Sub2!AV45&lt;&gt;"NS",CNGE_2025_M1_Secc10_Sub2!AV45&lt;&gt;"NA"),0,1)</f>
        <v>1</v>
      </c>
      <c r="BW21">
        <f>IF(AND(CNGE_2025_M1_Secc10_Sub2!AW45&gt;0,CNGE_2025_M1_Secc10_Sub2!AW45&lt;&gt;"NS",CNGE_2025_M1_Secc10_Sub2!AW45&lt;&gt;"NA"),0,1)</f>
        <v>1</v>
      </c>
      <c r="BX21">
        <f>IF(AND(CNGE_2025_M1_Secc10_Sub2!AX45&gt;0,CNGE_2025_M1_Secc10_Sub2!AX45&lt;&gt;"NS",CNGE_2025_M1_Secc10_Sub2!AX45&lt;&gt;"NA"),0,1)</f>
        <v>1</v>
      </c>
      <c r="BY21">
        <f>IF(AND(CNGE_2025_M1_Secc10_Sub2!AY45&gt;0,CNGE_2025_M1_Secc10_Sub2!AY45&lt;&gt;"NS",CNGE_2025_M1_Secc10_Sub2!AY45&lt;&gt;"NA"),0,1)</f>
        <v>1</v>
      </c>
      <c r="BZ21">
        <f>IF(AND(CNGE_2025_M1_Secc10_Sub2!AZ45&gt;0,CNGE_2025_M1_Secc10_Sub2!AZ45&lt;&gt;"NS",CNGE_2025_M1_Secc10_Sub2!AZ45&lt;&gt;"NA"),0,1)</f>
        <v>1</v>
      </c>
      <c r="CA21">
        <f>IF(AND(CNGE_2025_M1_Secc10_Sub2!BA45&gt;0,CNGE_2025_M1_Secc10_Sub2!BA45&lt;&gt;"NS",CNGE_2025_M1_Secc10_Sub2!BA45&lt;&gt;"NA"),0,1)</f>
        <v>1</v>
      </c>
      <c r="CB21">
        <f>IF(AND(CNGE_2025_M1_Secc10_Sub2!BB45&gt;0,CNGE_2025_M1_Secc10_Sub2!BB45&lt;&gt;"NS",CNGE_2025_M1_Secc10_Sub2!BB45&lt;&gt;"NA"),0,1)</f>
        <v>1</v>
      </c>
      <c r="CC21">
        <f>IF(AND(CNGE_2025_M1_Secc10_Sub2!BC45&gt;0,CNGE_2025_M1_Secc10_Sub2!BC45&lt;&gt;"NS",CNGE_2025_M1_Secc10_Sub2!BC45&lt;&gt;"NA"),0,1)</f>
        <v>1</v>
      </c>
      <c r="CD21">
        <f>IF(AND(CNGE_2025_M1_Secc10_Sub2!BD45&gt;0,CNGE_2025_M1_Secc10_Sub2!BD45&lt;&gt;"NS",CNGE_2025_M1_Secc10_Sub2!BD45&lt;&gt;"NA"),0,1)</f>
        <v>1</v>
      </c>
      <c r="CE21">
        <f>IF(AND(CNGE_2025_M1_Secc10_Sub2!BE45&gt;0,CNGE_2025_M1_Secc10_Sub2!BE45&lt;&gt;"NS",CNGE_2025_M1_Secc10_Sub2!BE45&lt;&gt;"NA"),0,1)</f>
        <v>1</v>
      </c>
      <c r="CF21">
        <f>IF(AND(CNGE_2025_M1_Secc10_Sub2!BF45&gt;0,CNGE_2025_M1_Secc10_Sub2!BF45&lt;&gt;"NS",CNGE_2025_M1_Secc10_Sub2!BF45&lt;&gt;"NA"),0,1)</f>
        <v>1</v>
      </c>
      <c r="CG21">
        <f>IF(AND(CNGE_2025_M1_Secc10_Sub2!BG45&gt;0,CNGE_2025_M1_Secc10_Sub2!BG45&lt;&gt;"NS",CNGE_2025_M1_Secc10_Sub2!BG45&lt;&gt;"NA"),0,1)</f>
        <v>1</v>
      </c>
      <c r="CH21">
        <f>IF(AND(CNGE_2025_M1_Secc10_Sub2!BH45&gt;0,CNGE_2025_M1_Secc10_Sub2!BH45&lt;&gt;"NS",CNGE_2025_M1_Secc10_Sub2!BH45&lt;&gt;"NA"),0,1)</f>
        <v>1</v>
      </c>
      <c r="CI21">
        <f>IF(AND(CNGE_2025_M1_Secc10_Sub2!BI45&gt;0,CNGE_2025_M1_Secc10_Sub2!BI45&lt;&gt;"NS",CNGE_2025_M1_Secc10_Sub2!BI45&lt;&gt;"NA"),0,1)</f>
        <v>1</v>
      </c>
      <c r="CJ21">
        <f>IF(AND(CNGE_2025_M1_Secc10_Sub2!BJ45&gt;0,CNGE_2025_M1_Secc10_Sub2!BJ45&lt;&gt;"NS",CNGE_2025_M1_Secc10_Sub2!BJ45&lt;&gt;"NA"),0,1)</f>
        <v>1</v>
      </c>
      <c r="CK21">
        <f>IF(AND(CNGE_2025_M1_Secc10_Sub2!BK45&gt;0,CNGE_2025_M1_Secc10_Sub2!BK45&lt;&gt;"NS",CNGE_2025_M1_Secc10_Sub2!BK45&lt;&gt;"NA"),0,1)</f>
        <v>1</v>
      </c>
      <c r="CL21">
        <f>IF(AND(CNGE_2025_M1_Secc10_Sub2!BL45&gt;0,CNGE_2025_M1_Secc10_Sub2!BL45&lt;&gt;"NS",CNGE_2025_M1_Secc10_Sub2!BL45&lt;&gt;"NA"),0,1)</f>
        <v>1</v>
      </c>
      <c r="CM21">
        <f>IF(AND(CNGE_2025_M1_Secc10_Sub2!BM45&gt;0,CNGE_2025_M1_Secc10_Sub2!BM45&lt;&gt;"NS",CNGE_2025_M1_Secc10_Sub2!BM45&lt;&gt;"NA"),0,1)</f>
        <v>1</v>
      </c>
      <c r="CN21">
        <f>IF(AND(CNGE_2025_M1_Secc10_Sub2!BN45&gt;0,CNGE_2025_M1_Secc10_Sub2!BN45&lt;&gt;"NS",CNGE_2025_M1_Secc10_Sub2!BN45&lt;&gt;"NA"),0,1)</f>
        <v>1</v>
      </c>
      <c r="CO21">
        <f>IF(AND(CNGE_2025_M1_Secc10_Sub2!BO45&gt;0,CNGE_2025_M1_Secc10_Sub2!BO45&lt;&gt;"NS",CNGE_2025_M1_Secc10_Sub2!BO45&lt;&gt;"NA"),0,1)</f>
        <v>1</v>
      </c>
      <c r="CP21">
        <f>IF(AND(CNGE_2025_M1_Secc10_Sub2!BP45&gt;0,CNGE_2025_M1_Secc10_Sub2!BP45&lt;&gt;"NS",CNGE_2025_M1_Secc10_Sub2!BP45&lt;&gt;"NA"),0,1)</f>
        <v>1</v>
      </c>
      <c r="CQ21">
        <f>IF(AND(CNGE_2025_M1_Secc10_Sub2!BQ45&gt;0,CNGE_2025_M1_Secc10_Sub2!BQ45&lt;&gt;"NS",CNGE_2025_M1_Secc10_Sub2!BQ45&lt;&gt;"NA"),0,1)</f>
        <v>1</v>
      </c>
      <c r="CR21">
        <f>IF(AND(CNGE_2025_M1_Secc10_Sub2!BR45&gt;0,CNGE_2025_M1_Secc10_Sub2!BR45&lt;&gt;"NS",CNGE_2025_M1_Secc10_Sub2!BR45&lt;&gt;"NA"),0,1)</f>
        <v>1</v>
      </c>
      <c r="CS21">
        <f>IF(AND(CNGE_2025_M1_Secc10_Sub2!BS45&gt;0,CNGE_2025_M1_Secc10_Sub2!BS45&lt;&gt;"NS",CNGE_2025_M1_Secc10_Sub2!BS45&lt;&gt;"NA"),0,1)</f>
        <v>1</v>
      </c>
      <c r="CT21">
        <f>IF(AND(CNGE_2025_M1_Secc10_Sub2!BT45&gt;0,CNGE_2025_M1_Secc10_Sub2!BT45&lt;&gt;"NS",CNGE_2025_M1_Secc10_Sub2!BT45&lt;&gt;"NA"),0,1)</f>
        <v>1</v>
      </c>
      <c r="CU21">
        <f>IF(AND(CNGE_2025_M1_Secc10_Sub2!BU45&gt;0,CNGE_2025_M1_Secc10_Sub2!BU45&lt;&gt;"NS",CNGE_2025_M1_Secc10_Sub2!BU45&lt;&gt;"NA"),0,1)</f>
        <v>1</v>
      </c>
      <c r="CV21">
        <f>IF(AND(CNGE_2025_M1_Secc10_Sub2!BV45&gt;0,CNGE_2025_M1_Secc10_Sub2!BV45&lt;&gt;"NS",CNGE_2025_M1_Secc10_Sub2!BV45&lt;&gt;"NA"),0,1)</f>
        <v>1</v>
      </c>
      <c r="CW21">
        <f>IF(AND(CNGE_2025_M1_Secc10_Sub2!BW45&gt;0,CNGE_2025_M1_Secc10_Sub2!BW45&lt;&gt;"NS",CNGE_2025_M1_Secc10_Sub2!BW45&lt;&gt;"NA"),0,1)</f>
        <v>1</v>
      </c>
      <c r="CX21">
        <f>IF(AND(CNGE_2025_M1_Secc10_Sub2!BX45&gt;0,CNGE_2025_M1_Secc10_Sub2!BX45&lt;&gt;"NS",CNGE_2025_M1_Secc10_Sub2!BX45&lt;&gt;"NA"),0,1)</f>
        <v>1</v>
      </c>
      <c r="CY21">
        <f>IF(AND(CNGE_2025_M1_Secc10_Sub2!BY45&gt;0,CNGE_2025_M1_Secc10_Sub2!BY45&lt;&gt;"NS",CNGE_2025_M1_Secc10_Sub2!BY45&lt;&gt;"NA"),0,1)</f>
        <v>1</v>
      </c>
      <c r="CZ21">
        <f>IF(AND(CNGE_2025_M1_Secc10_Sub2!BZ45&gt;0,CNGE_2025_M1_Secc10_Sub2!BZ45&lt;&gt;"NS",CNGE_2025_M1_Secc10_Sub2!BZ45&lt;&gt;"NA"),0,1)</f>
        <v>1</v>
      </c>
      <c r="DA21">
        <f>IF(AND(CNGE_2025_M1_Secc10_Sub2!CA45&gt;0,CNGE_2025_M1_Secc10_Sub2!CA45&lt;&gt;"NS",CNGE_2025_M1_Secc10_Sub2!CA45&lt;&gt;"NA"),0,1)</f>
        <v>1</v>
      </c>
      <c r="DB21">
        <f>IF(AND(CNGE_2025_M1_Secc10_Sub2!CB45&gt;0,CNGE_2025_M1_Secc10_Sub2!CB45&lt;&gt;"NS",CNGE_2025_M1_Secc10_Sub2!CB45&lt;&gt;"NA"),0,1)</f>
        <v>1</v>
      </c>
      <c r="DC21">
        <f>IF(AND(CNGE_2025_M1_Secc10_Sub2!CC45&gt;0,CNGE_2025_M1_Secc10_Sub2!CC45&lt;&gt;"NS",CNGE_2025_M1_Secc10_Sub2!CC45&lt;&gt;"NA"),0,1)</f>
        <v>1</v>
      </c>
      <c r="DD21">
        <f>IF(AND(CNGE_2025_M1_Secc10_Sub2!CD45&gt;0,CNGE_2025_M1_Secc10_Sub2!CD45&lt;&gt;"NS",CNGE_2025_M1_Secc10_Sub2!CD45&lt;&gt;"NA"),0,1)</f>
        <v>1</v>
      </c>
      <c r="DE21">
        <f>IF(AND(CNGE_2025_M1_Secc10_Sub2!CE45&gt;0,CNGE_2025_M1_Secc10_Sub2!CE45&lt;&gt;"NS",CNGE_2025_M1_Secc10_Sub2!CE45&lt;&gt;"NA"),0,1)</f>
        <v>1</v>
      </c>
      <c r="DF21">
        <f>IF(AND(CNGE_2025_M1_Secc10_Sub2!CF45&gt;0,CNGE_2025_M1_Secc10_Sub2!CF45&lt;&gt;"NS",CNGE_2025_M1_Secc10_Sub2!CF45&lt;&gt;"NA"),0,1)</f>
        <v>1</v>
      </c>
      <c r="DG21">
        <f>IF(AND(CNGE_2025_M1_Secc10_Sub2!CG45&gt;0,CNGE_2025_M1_Secc10_Sub2!CG45&lt;&gt;"NS",CNGE_2025_M1_Secc10_Sub2!CG45&lt;&gt;"NA"),0,1)</f>
        <v>1</v>
      </c>
      <c r="DH21">
        <f>IF(AND(CNGE_2025_M1_Secc10_Sub2!CH45&gt;0,CNGE_2025_M1_Secc10_Sub2!CH45&lt;&gt;"NS",CNGE_2025_M1_Secc10_Sub2!CH45&lt;&gt;"NA"),0,1)</f>
        <v>1</v>
      </c>
      <c r="DI21">
        <f>IF(AND(CNGE_2025_M1_Secc10_Sub2!CI45&gt;0,CNGE_2025_M1_Secc10_Sub2!CI45&lt;&gt;"NS",CNGE_2025_M1_Secc10_Sub2!CI45&lt;&gt;"NA"),0,1)</f>
        <v>1</v>
      </c>
      <c r="DJ21">
        <f>IF(AND(CNGE_2025_M1_Secc10_Sub2!CJ45&gt;0,CNGE_2025_M1_Secc10_Sub2!CJ45&lt;&gt;"NS",CNGE_2025_M1_Secc10_Sub2!CJ45&lt;&gt;"NA"),0,1)</f>
        <v>1</v>
      </c>
      <c r="DK21">
        <f>IF(AND(CNGE_2025_M1_Secc10_Sub2!CK45&gt;0,CNGE_2025_M1_Secc10_Sub2!CK45&lt;&gt;"NS",CNGE_2025_M1_Secc10_Sub2!CK45&lt;&gt;"NA"),0,1)</f>
        <v>1</v>
      </c>
      <c r="DL21">
        <f>IF(AND(CNGE_2025_M1_Secc10_Sub2!CL45&gt;0,CNGE_2025_M1_Secc10_Sub2!CL45&lt;&gt;"NS",CNGE_2025_M1_Secc10_Sub2!CL45&lt;&gt;"NA"),0,1)</f>
        <v>1</v>
      </c>
      <c r="DM21" s="38">
        <f>IF(COUNTIF(BM21:DL21,"1")=52,1,0)</f>
        <v>1</v>
      </c>
      <c r="DN21" s="280">
        <f>SUM(BM21:DM21)</f>
        <v>53</v>
      </c>
    </row>
    <row r="22" spans="1:125" s="38" customFormat="1" ht="348" customHeight="1">
      <c r="A22" s="196"/>
      <c r="B22" s="196"/>
      <c r="C22" s="433"/>
      <c r="D22" s="433"/>
      <c r="E22" s="433"/>
      <c r="F22" s="433"/>
      <c r="G22" s="433"/>
      <c r="H22" s="433"/>
      <c r="I22" s="433"/>
      <c r="J22" s="433"/>
      <c r="K22" s="472" t="s">
        <v>5254</v>
      </c>
      <c r="L22" s="281" t="s">
        <v>5118</v>
      </c>
      <c r="M22" s="281" t="s">
        <v>5120</v>
      </c>
      <c r="N22" s="281" t="s">
        <v>5122</v>
      </c>
      <c r="O22" s="281" t="s">
        <v>5124</v>
      </c>
      <c r="P22" s="281" t="s">
        <v>5126</v>
      </c>
      <c r="Q22" s="281" t="s">
        <v>5128</v>
      </c>
      <c r="R22" s="281" t="s">
        <v>5130</v>
      </c>
      <c r="S22" s="281" t="s">
        <v>5132</v>
      </c>
      <c r="T22" s="281" t="s">
        <v>5134</v>
      </c>
      <c r="U22" s="281" t="s">
        <v>5136</v>
      </c>
      <c r="V22" s="281" t="s">
        <v>5138</v>
      </c>
      <c r="W22" s="281" t="s">
        <v>5140</v>
      </c>
      <c r="X22" s="281" t="s">
        <v>5142</v>
      </c>
      <c r="Y22" s="281" t="s">
        <v>5146</v>
      </c>
      <c r="Z22" s="281" t="s">
        <v>5148</v>
      </c>
      <c r="AA22" s="281" t="s">
        <v>5150</v>
      </c>
      <c r="AB22" s="281" t="s">
        <v>5152</v>
      </c>
      <c r="AC22" s="281" t="s">
        <v>5154</v>
      </c>
      <c r="AD22" s="281" t="s">
        <v>5156</v>
      </c>
      <c r="AE22" s="281" t="s">
        <v>5158</v>
      </c>
      <c r="AF22" s="281" t="s">
        <v>5160</v>
      </c>
      <c r="AG22" s="281" t="s">
        <v>5162</v>
      </c>
      <c r="AH22" s="281" t="s">
        <v>5164</v>
      </c>
      <c r="AI22" s="281" t="s">
        <v>5166</v>
      </c>
      <c r="AJ22" s="281" t="s">
        <v>5168</v>
      </c>
      <c r="AK22" s="281" t="s">
        <v>5172</v>
      </c>
      <c r="AL22" s="281" t="s">
        <v>5174</v>
      </c>
      <c r="AM22" s="281" t="s">
        <v>5176</v>
      </c>
      <c r="AN22" s="281" t="s">
        <v>5178</v>
      </c>
      <c r="AO22" s="281" t="s">
        <v>5180</v>
      </c>
      <c r="AP22" s="281" t="s">
        <v>5182</v>
      </c>
      <c r="AQ22" s="281" t="s">
        <v>5184</v>
      </c>
      <c r="AR22" s="281" t="s">
        <v>5186</v>
      </c>
      <c r="AS22" s="281" t="s">
        <v>5188</v>
      </c>
      <c r="AT22" s="281" t="s">
        <v>5190</v>
      </c>
      <c r="AU22" s="281" t="s">
        <v>5192</v>
      </c>
      <c r="AV22" s="281" t="s">
        <v>5194</v>
      </c>
      <c r="AW22" s="281" t="s">
        <v>5198</v>
      </c>
      <c r="AX22" s="281" t="s">
        <v>5200</v>
      </c>
      <c r="AY22" s="281" t="s">
        <v>5202</v>
      </c>
      <c r="AZ22" s="281" t="s">
        <v>5204</v>
      </c>
      <c r="BA22" s="281" t="s">
        <v>5206</v>
      </c>
      <c r="BB22" s="281" t="s">
        <v>5208</v>
      </c>
      <c r="BC22" s="281" t="s">
        <v>5212</v>
      </c>
      <c r="BD22" s="281" t="s">
        <v>5214</v>
      </c>
      <c r="BE22" s="281" t="s">
        <v>5216</v>
      </c>
      <c r="BF22" s="281" t="s">
        <v>5218</v>
      </c>
      <c r="BG22" s="281" t="s">
        <v>5220</v>
      </c>
      <c r="BH22" s="281" t="s">
        <v>5222</v>
      </c>
      <c r="BI22" s="281" t="s">
        <v>5224</v>
      </c>
      <c r="BJ22" s="281" t="s">
        <v>5228</v>
      </c>
      <c r="BK22" s="281" t="s">
        <v>401</v>
      </c>
      <c r="BL22" s="196"/>
    </row>
    <row r="23" spans="1:125" s="38" customFormat="1" ht="36" customHeight="1">
      <c r="A23" s="196"/>
      <c r="B23" s="196"/>
      <c r="C23" s="479" t="s">
        <v>5391</v>
      </c>
      <c r="D23" s="480"/>
      <c r="E23" s="480"/>
      <c r="F23" s="481"/>
      <c r="G23" s="479" t="s">
        <v>5392</v>
      </c>
      <c r="H23" s="480"/>
      <c r="I23" s="480"/>
      <c r="J23" s="481"/>
      <c r="K23" s="472"/>
      <c r="L23" s="282" t="s">
        <v>5117</v>
      </c>
      <c r="M23" s="282" t="s">
        <v>5119</v>
      </c>
      <c r="N23" s="282" t="s">
        <v>5121</v>
      </c>
      <c r="O23" s="282" t="s">
        <v>5123</v>
      </c>
      <c r="P23" s="282" t="s">
        <v>5125</v>
      </c>
      <c r="Q23" s="282" t="s">
        <v>5127</v>
      </c>
      <c r="R23" s="282" t="s">
        <v>5129</v>
      </c>
      <c r="S23" s="282" t="s">
        <v>5131</v>
      </c>
      <c r="T23" s="282" t="s">
        <v>5133</v>
      </c>
      <c r="U23" s="282" t="s">
        <v>5135</v>
      </c>
      <c r="V23" s="282" t="s">
        <v>5137</v>
      </c>
      <c r="W23" s="282" t="s">
        <v>5139</v>
      </c>
      <c r="X23" s="282" t="s">
        <v>5141</v>
      </c>
      <c r="Y23" s="282" t="s">
        <v>5145</v>
      </c>
      <c r="Z23" s="282" t="s">
        <v>5147</v>
      </c>
      <c r="AA23" s="282" t="s">
        <v>5149</v>
      </c>
      <c r="AB23" s="282" t="s">
        <v>5151</v>
      </c>
      <c r="AC23" s="282" t="s">
        <v>5153</v>
      </c>
      <c r="AD23" s="282" t="s">
        <v>5155</v>
      </c>
      <c r="AE23" s="282" t="s">
        <v>5157</v>
      </c>
      <c r="AF23" s="282" t="s">
        <v>5159</v>
      </c>
      <c r="AG23" s="282" t="s">
        <v>5161</v>
      </c>
      <c r="AH23" s="283" t="s">
        <v>5393</v>
      </c>
      <c r="AI23" s="283" t="s">
        <v>5165</v>
      </c>
      <c r="AJ23" s="282" t="s">
        <v>5167</v>
      </c>
      <c r="AK23" s="282" t="s">
        <v>5171</v>
      </c>
      <c r="AL23" s="282" t="s">
        <v>5173</v>
      </c>
      <c r="AM23" s="282" t="s">
        <v>5175</v>
      </c>
      <c r="AN23" s="282" t="s">
        <v>5177</v>
      </c>
      <c r="AO23" s="282" t="s">
        <v>5179</v>
      </c>
      <c r="AP23" s="282" t="s">
        <v>5181</v>
      </c>
      <c r="AQ23" s="282" t="s">
        <v>5183</v>
      </c>
      <c r="AR23" s="282" t="s">
        <v>5185</v>
      </c>
      <c r="AS23" s="282" t="s">
        <v>5187</v>
      </c>
      <c r="AT23" s="282" t="s">
        <v>5189</v>
      </c>
      <c r="AU23" s="282" t="s">
        <v>5191</v>
      </c>
      <c r="AV23" s="282" t="s">
        <v>5193</v>
      </c>
      <c r="AW23" s="282" t="s">
        <v>5197</v>
      </c>
      <c r="AX23" s="282" t="s">
        <v>5199</v>
      </c>
      <c r="AY23" s="282" t="s">
        <v>5201</v>
      </c>
      <c r="AZ23" s="282" t="s">
        <v>5203</v>
      </c>
      <c r="BA23" s="282" t="s">
        <v>5205</v>
      </c>
      <c r="BB23" s="282" t="s">
        <v>5207</v>
      </c>
      <c r="BC23" s="282" t="s">
        <v>5211</v>
      </c>
      <c r="BD23" s="282" t="s">
        <v>5213</v>
      </c>
      <c r="BE23" s="282" t="s">
        <v>5215</v>
      </c>
      <c r="BF23" s="282" t="s">
        <v>5217</v>
      </c>
      <c r="BG23" s="282" t="s">
        <v>5219</v>
      </c>
      <c r="BH23" s="282" t="s">
        <v>5221</v>
      </c>
      <c r="BI23" s="282" t="s">
        <v>5223</v>
      </c>
      <c r="BJ23" s="282" t="s">
        <v>5227</v>
      </c>
      <c r="BK23" s="282" t="s">
        <v>5229</v>
      </c>
      <c r="BL23" s="196"/>
      <c r="BN23" s="284" t="s">
        <v>5083</v>
      </c>
      <c r="BO23" s="284" t="s">
        <v>5084</v>
      </c>
      <c r="BP23" t="s">
        <v>5318</v>
      </c>
    </row>
    <row r="24" spans="1:125" s="38" customFormat="1" ht="14.25">
      <c r="A24" s="196"/>
      <c r="B24" s="196"/>
      <c r="C24" s="521" t="s">
        <v>5254</v>
      </c>
      <c r="D24" s="521"/>
      <c r="E24" s="521"/>
      <c r="F24" s="521"/>
      <c r="G24" s="521"/>
      <c r="H24" s="521"/>
      <c r="I24" s="521"/>
      <c r="J24" s="521"/>
      <c r="K24" s="246">
        <f>IF(AND(SUM(K25:K599)=0,COUNTIF(K25:K599,"NS")&gt;0),"NS",IF(AND(SUM(K25:K599)=0,COUNTIF(K25:K599,0)&gt;0),0,IF(AND(SUM(K25:K599)=0,COUNTIF(K25:K599,"NA")&gt;0),"NA",SUM(K25:K599))))</f>
        <v>0</v>
      </c>
      <c r="L24" s="246">
        <f t="shared" ref="L24:BJ24" si="0">IF(AND(SUM(L25:L599)=0,COUNTIF(L25:L599,"NS")&gt;0),"NS",IF(AND(SUM(L25:L599)=0,COUNTIF(L25:L599,0)&gt;0),0,IF(AND(SUM(L25:L599)=0,COUNTIF(L25:L599,"NA")&gt;0),"NA",SUM(L25:L599))))</f>
        <v>0</v>
      </c>
      <c r="M24" s="246">
        <f t="shared" si="0"/>
        <v>0</v>
      </c>
      <c r="N24" s="246">
        <f t="shared" si="0"/>
        <v>0</v>
      </c>
      <c r="O24" s="246">
        <f t="shared" si="0"/>
        <v>0</v>
      </c>
      <c r="P24" s="246">
        <f t="shared" si="0"/>
        <v>0</v>
      </c>
      <c r="Q24" s="246">
        <f t="shared" si="0"/>
        <v>0</v>
      </c>
      <c r="R24" s="246">
        <f t="shared" si="0"/>
        <v>0</v>
      </c>
      <c r="S24" s="246">
        <f t="shared" si="0"/>
        <v>0</v>
      </c>
      <c r="T24" s="246">
        <f t="shared" si="0"/>
        <v>0</v>
      </c>
      <c r="U24" s="246">
        <f t="shared" si="0"/>
        <v>0</v>
      </c>
      <c r="V24" s="246">
        <f t="shared" si="0"/>
        <v>0</v>
      </c>
      <c r="W24" s="246">
        <f t="shared" si="0"/>
        <v>0</v>
      </c>
      <c r="X24" s="246">
        <f t="shared" si="0"/>
        <v>0</v>
      </c>
      <c r="Y24" s="246">
        <f t="shared" si="0"/>
        <v>0</v>
      </c>
      <c r="Z24" s="246">
        <f t="shared" si="0"/>
        <v>0</v>
      </c>
      <c r="AA24" s="246">
        <f t="shared" si="0"/>
        <v>0</v>
      </c>
      <c r="AB24" s="246">
        <f t="shared" si="0"/>
        <v>0</v>
      </c>
      <c r="AC24" s="246">
        <f t="shared" si="0"/>
        <v>0</v>
      </c>
      <c r="AD24" s="246">
        <f t="shared" si="0"/>
        <v>0</v>
      </c>
      <c r="AE24" s="246">
        <f t="shared" si="0"/>
        <v>0</v>
      </c>
      <c r="AF24" s="246">
        <f t="shared" si="0"/>
        <v>0</v>
      </c>
      <c r="AG24" s="246">
        <f t="shared" si="0"/>
        <v>0</v>
      </c>
      <c r="AH24" s="246">
        <f t="shared" si="0"/>
        <v>0</v>
      </c>
      <c r="AI24" s="246">
        <f t="shared" si="0"/>
        <v>0</v>
      </c>
      <c r="AJ24" s="246">
        <f t="shared" si="0"/>
        <v>0</v>
      </c>
      <c r="AK24" s="246">
        <f t="shared" si="0"/>
        <v>0</v>
      </c>
      <c r="AL24" s="246">
        <f t="shared" si="0"/>
        <v>0</v>
      </c>
      <c r="AM24" s="246">
        <f t="shared" si="0"/>
        <v>0</v>
      </c>
      <c r="AN24" s="246">
        <f t="shared" si="0"/>
        <v>0</v>
      </c>
      <c r="AO24" s="246">
        <f t="shared" si="0"/>
        <v>0</v>
      </c>
      <c r="AP24" s="246">
        <f t="shared" si="0"/>
        <v>0</v>
      </c>
      <c r="AQ24" s="246">
        <f t="shared" si="0"/>
        <v>0</v>
      </c>
      <c r="AR24" s="246">
        <f t="shared" si="0"/>
        <v>0</v>
      </c>
      <c r="AS24" s="246">
        <f t="shared" si="0"/>
        <v>0</v>
      </c>
      <c r="AT24" s="246">
        <f t="shared" si="0"/>
        <v>0</v>
      </c>
      <c r="AU24" s="246">
        <f t="shared" si="0"/>
        <v>0</v>
      </c>
      <c r="AV24" s="246">
        <f t="shared" si="0"/>
        <v>0</v>
      </c>
      <c r="AW24" s="246">
        <f t="shared" si="0"/>
        <v>0</v>
      </c>
      <c r="AX24" s="246">
        <f t="shared" si="0"/>
        <v>0</v>
      </c>
      <c r="AY24" s="246">
        <f t="shared" si="0"/>
        <v>0</v>
      </c>
      <c r="AZ24" s="246">
        <f t="shared" si="0"/>
        <v>0</v>
      </c>
      <c r="BA24" s="246">
        <f t="shared" si="0"/>
        <v>0</v>
      </c>
      <c r="BB24" s="246">
        <f t="shared" si="0"/>
        <v>0</v>
      </c>
      <c r="BC24" s="246">
        <f t="shared" si="0"/>
        <v>0</v>
      </c>
      <c r="BD24" s="246">
        <f t="shared" si="0"/>
        <v>0</v>
      </c>
      <c r="BE24" s="246">
        <f t="shared" si="0"/>
        <v>0</v>
      </c>
      <c r="BF24" s="246">
        <f t="shared" si="0"/>
        <v>0</v>
      </c>
      <c r="BG24" s="246">
        <f t="shared" si="0"/>
        <v>0</v>
      </c>
      <c r="BH24" s="246">
        <f t="shared" si="0"/>
        <v>0</v>
      </c>
      <c r="BI24" s="246">
        <f t="shared" si="0"/>
        <v>0</v>
      </c>
      <c r="BJ24" s="246">
        <f t="shared" si="0"/>
        <v>0</v>
      </c>
      <c r="BK24" s="246">
        <f>IF(AND(SUM(BK25:BK599)=0,COUNTIF(BK25:BK599,"NS")&gt;0),"NS",IF(AND(SUM(BK25:BK599)=0,COUNTIF(BK25:BK599,0)&gt;0),0,IF(AND(SUM(BK25:BK599)=0,COUNTIF(BK25:BK599,"NA")&gt;0),"NA",SUM(BK25:BK599))))</f>
        <v>0</v>
      </c>
      <c r="BL24"/>
      <c r="BN24">
        <f>IF(D25&lt;&gt;"",IF(OR(COUNTA(K25:BK25)=0,COUNTA(K25:BK25)&gt;=(53-$DN$21)),0,1),0)</f>
        <v>0</v>
      </c>
      <c r="BO24">
        <f>IF(D25="",IF(COUNTA(K25:BK25)=0,0,1),0)</f>
        <v>0</v>
      </c>
      <c r="BP24">
        <f>IF(OR(CNGE_2025_M1_Secc10_Sub2!AM$45=0,CNGE_2025_M1_Secc10_Sub2!AM$45="NS",CNGE_2025_M1_Secc10_Sub2!AM$45="NA"),0,IF(L24=CNGE_2025_M1_Secc10_Sub2!AM$45,0,1))</f>
        <v>0</v>
      </c>
      <c r="BQ24">
        <f>IF(OR(CNGE_2025_M1_Secc10_Sub2!AN$45=0,CNGE_2025_M1_Secc10_Sub2!AN$45="NS",CNGE_2025_M1_Secc10_Sub2!AN$45="NA"),0,IF(M24=CNGE_2025_M1_Secc10_Sub2!AN$45,0,1))</f>
        <v>0</v>
      </c>
      <c r="BR24">
        <f>IF(OR(CNGE_2025_M1_Secc10_Sub2!AO$45=0,CNGE_2025_M1_Secc10_Sub2!AO$45="NS",CNGE_2025_M1_Secc10_Sub2!AO$45="NA"),0,IF(N24=CNGE_2025_M1_Secc10_Sub2!AO$45,0,1))</f>
        <v>0</v>
      </c>
      <c r="BS24">
        <f>IF(OR(CNGE_2025_M1_Secc10_Sub2!AP$45=0,CNGE_2025_M1_Secc10_Sub2!AP$45="NS",CNGE_2025_M1_Secc10_Sub2!AP$45="NA"),0,IF(O24=CNGE_2025_M1_Secc10_Sub2!AP$45,0,1))</f>
        <v>0</v>
      </c>
      <c r="BT24">
        <f>IF(OR(CNGE_2025_M1_Secc10_Sub2!AQ$45=0,CNGE_2025_M1_Secc10_Sub2!AQ$45="NS",CNGE_2025_M1_Secc10_Sub2!AQ$45="NA"),0,IF(P24=CNGE_2025_M1_Secc10_Sub2!AQ$45,0,1))</f>
        <v>0</v>
      </c>
      <c r="BU24">
        <f>IF(OR(CNGE_2025_M1_Secc10_Sub2!AR$45=0,CNGE_2025_M1_Secc10_Sub2!AR$45="NS",CNGE_2025_M1_Secc10_Sub2!AR$45="NA"),0,IF(Q24=CNGE_2025_M1_Secc10_Sub2!AR$45,0,1))</f>
        <v>0</v>
      </c>
      <c r="BV24">
        <f>IF(OR(CNGE_2025_M1_Secc10_Sub2!AS$45=0,CNGE_2025_M1_Secc10_Sub2!AS$45="NS",CNGE_2025_M1_Secc10_Sub2!AS$45="NA"),0,IF(R24=CNGE_2025_M1_Secc10_Sub2!AS$45,0,1))</f>
        <v>0</v>
      </c>
      <c r="BW24">
        <f>IF(OR(CNGE_2025_M1_Secc10_Sub2!AT$45=0,CNGE_2025_M1_Secc10_Sub2!AT$45="NS",CNGE_2025_M1_Secc10_Sub2!AT$45="NA"),0,IF(S24=CNGE_2025_M1_Secc10_Sub2!AT$45,0,1))</f>
        <v>0</v>
      </c>
      <c r="BX24">
        <f>IF(OR(CNGE_2025_M1_Secc10_Sub2!AU$45=0,CNGE_2025_M1_Secc10_Sub2!AU$45="NS",CNGE_2025_M1_Secc10_Sub2!AU$45="NA"),0,IF(T24=CNGE_2025_M1_Secc10_Sub2!AU$45,0,1))</f>
        <v>0</v>
      </c>
      <c r="BY24">
        <f>IF(OR(CNGE_2025_M1_Secc10_Sub2!AV$45=0,CNGE_2025_M1_Secc10_Sub2!AV$45="NS",CNGE_2025_M1_Secc10_Sub2!AV$45="NA"),0,IF(U24=CNGE_2025_M1_Secc10_Sub2!AV$45,0,1))</f>
        <v>0</v>
      </c>
      <c r="BZ24">
        <f>IF(OR(CNGE_2025_M1_Secc10_Sub2!AW$45=0,CNGE_2025_M1_Secc10_Sub2!AW$45="NS",CNGE_2025_M1_Secc10_Sub2!AW$45="NA"),0,IF(V24=CNGE_2025_M1_Secc10_Sub2!AW$45,0,1))</f>
        <v>0</v>
      </c>
      <c r="CA24">
        <f>IF(OR(CNGE_2025_M1_Secc10_Sub2!AX$45=0,CNGE_2025_M1_Secc10_Sub2!AX$45="NS",CNGE_2025_M1_Secc10_Sub2!AX$45="NA"),0,IF(W24=CNGE_2025_M1_Secc10_Sub2!AX$45,0,1))</f>
        <v>0</v>
      </c>
      <c r="CB24">
        <f>IF(OR(CNGE_2025_M1_Secc10_Sub2!AY$45=0,CNGE_2025_M1_Secc10_Sub2!AY$45="NS",CNGE_2025_M1_Secc10_Sub2!AY$45="NA"),0,IF(X24=CNGE_2025_M1_Secc10_Sub2!AY$45,0,1))</f>
        <v>0</v>
      </c>
      <c r="CC24">
        <f>IF(OR(CNGE_2025_M1_Secc10_Sub2!AZ$45=0,CNGE_2025_M1_Secc10_Sub2!AZ$45="NS",CNGE_2025_M1_Secc10_Sub2!AZ$45="NA"),0,IF(Y24=CNGE_2025_M1_Secc10_Sub2!AZ$45,0,1))</f>
        <v>0</v>
      </c>
      <c r="CD24">
        <f>IF(OR(CNGE_2025_M1_Secc10_Sub2!BA$45=0,CNGE_2025_M1_Secc10_Sub2!BA$45="NS",CNGE_2025_M1_Secc10_Sub2!BA$45="NA"),0,IF(Z24=CNGE_2025_M1_Secc10_Sub2!BA$45,0,1))</f>
        <v>0</v>
      </c>
      <c r="CE24">
        <f>IF(OR(CNGE_2025_M1_Secc10_Sub2!BB$45=0,CNGE_2025_M1_Secc10_Sub2!BB$45="NS",CNGE_2025_M1_Secc10_Sub2!BB$45="NA"),0,IF(AA24=CNGE_2025_M1_Secc10_Sub2!BB$45,0,1))</f>
        <v>0</v>
      </c>
      <c r="CF24">
        <f>IF(OR(CNGE_2025_M1_Secc10_Sub2!BC$45=0,CNGE_2025_M1_Secc10_Sub2!BC$45="NS",CNGE_2025_M1_Secc10_Sub2!BC$45="NA"),0,IF(AB24=CNGE_2025_M1_Secc10_Sub2!BC$45,0,1))</f>
        <v>0</v>
      </c>
      <c r="CG24">
        <f>IF(OR(CNGE_2025_M1_Secc10_Sub2!BD$45=0,CNGE_2025_M1_Secc10_Sub2!BD$45="NS",CNGE_2025_M1_Secc10_Sub2!BD$45="NA"),0,IF(AC24=CNGE_2025_M1_Secc10_Sub2!BD$45,0,1))</f>
        <v>0</v>
      </c>
      <c r="CH24">
        <f>IF(OR(CNGE_2025_M1_Secc10_Sub2!BE$45=0,CNGE_2025_M1_Secc10_Sub2!BE$45="NS",CNGE_2025_M1_Secc10_Sub2!BE$45="NA"),0,IF(AD24=CNGE_2025_M1_Secc10_Sub2!BE$45,0,1))</f>
        <v>0</v>
      </c>
      <c r="CI24">
        <f>IF(OR(CNGE_2025_M1_Secc10_Sub2!BF$45=0,CNGE_2025_M1_Secc10_Sub2!BF$45="NS",CNGE_2025_M1_Secc10_Sub2!BF$45="NA"),0,IF(AE24=CNGE_2025_M1_Secc10_Sub2!BF$45,0,1))</f>
        <v>0</v>
      </c>
      <c r="CJ24">
        <f>IF(OR(CNGE_2025_M1_Secc10_Sub2!BG$45=0,CNGE_2025_M1_Secc10_Sub2!BG$45="NS",CNGE_2025_M1_Secc10_Sub2!BG$45="NA"),0,IF(AF24=CNGE_2025_M1_Secc10_Sub2!BG$45,0,1))</f>
        <v>0</v>
      </c>
      <c r="CK24">
        <f>IF(OR(CNGE_2025_M1_Secc10_Sub2!BH$45=0,CNGE_2025_M1_Secc10_Sub2!BH$45="NS",CNGE_2025_M1_Secc10_Sub2!BH$45="NA"),0,IF(AG24=CNGE_2025_M1_Secc10_Sub2!BH$45,0,1))</f>
        <v>0</v>
      </c>
      <c r="CL24">
        <f>IF(OR(CNGE_2025_M1_Secc10_Sub2!BI$45=0,CNGE_2025_M1_Secc10_Sub2!BI$45="NS",CNGE_2025_M1_Secc10_Sub2!BI$45="NA"),0,IF(AH24=CNGE_2025_M1_Secc10_Sub2!BI$45,0,1))</f>
        <v>0</v>
      </c>
      <c r="CM24">
        <f>IF(OR(CNGE_2025_M1_Secc10_Sub2!BJ$45=0,CNGE_2025_M1_Secc10_Sub2!BJ$45="NS",CNGE_2025_M1_Secc10_Sub2!BJ$45="NA"),0,IF(AI24=CNGE_2025_M1_Secc10_Sub2!BJ$45,0,1))</f>
        <v>0</v>
      </c>
      <c r="CN24">
        <f>IF(OR(CNGE_2025_M1_Secc10_Sub2!BK$45=0,CNGE_2025_M1_Secc10_Sub2!BK$45="NS",CNGE_2025_M1_Secc10_Sub2!BK$45="NA"),0,IF(AJ24=CNGE_2025_M1_Secc10_Sub2!BK$45,0,1))</f>
        <v>0</v>
      </c>
      <c r="CO24">
        <f>IF(OR(CNGE_2025_M1_Secc10_Sub2!BL$45=0,CNGE_2025_M1_Secc10_Sub2!BL$45="NS",CNGE_2025_M1_Secc10_Sub2!BL$45="NA"),0,IF(AK24=CNGE_2025_M1_Secc10_Sub2!BL$45,0,1))</f>
        <v>0</v>
      </c>
      <c r="CP24">
        <f>IF(OR(CNGE_2025_M1_Secc10_Sub2!BM$45=0,CNGE_2025_M1_Secc10_Sub2!BM$45="NS",CNGE_2025_M1_Secc10_Sub2!BM$45="NA"),0,IF(AL24=CNGE_2025_M1_Secc10_Sub2!BM$45,0,1))</f>
        <v>0</v>
      </c>
      <c r="CQ24">
        <f>IF(OR(CNGE_2025_M1_Secc10_Sub2!BN$45=0,CNGE_2025_M1_Secc10_Sub2!BN$45="NS",CNGE_2025_M1_Secc10_Sub2!BN$45="NA"),0,IF(AM24=CNGE_2025_M1_Secc10_Sub2!BN$45,0,1))</f>
        <v>0</v>
      </c>
      <c r="CR24">
        <f>IF(OR(CNGE_2025_M1_Secc10_Sub2!BO$45=0,CNGE_2025_M1_Secc10_Sub2!BO$45="NS",CNGE_2025_M1_Secc10_Sub2!BO$45="NA"),0,IF(AN24=CNGE_2025_M1_Secc10_Sub2!BO$45,0,1))</f>
        <v>0</v>
      </c>
      <c r="CS24">
        <f>IF(OR(CNGE_2025_M1_Secc10_Sub2!BP$45=0,CNGE_2025_M1_Secc10_Sub2!BP$45="NS",CNGE_2025_M1_Secc10_Sub2!BP$45="NA"),0,IF(AO24=CNGE_2025_M1_Secc10_Sub2!BP$45,0,1))</f>
        <v>0</v>
      </c>
      <c r="CT24">
        <f>IF(OR(CNGE_2025_M1_Secc10_Sub2!BQ$45=0,CNGE_2025_M1_Secc10_Sub2!BQ$45="NS",CNGE_2025_M1_Secc10_Sub2!BQ$45="NA"),0,IF(AP24=CNGE_2025_M1_Secc10_Sub2!BQ$45,0,1))</f>
        <v>0</v>
      </c>
      <c r="CU24">
        <f>IF(OR(CNGE_2025_M1_Secc10_Sub2!BR$45=0,CNGE_2025_M1_Secc10_Sub2!BR$45="NS",CNGE_2025_M1_Secc10_Sub2!BR$45="NA"),0,IF(AQ24=CNGE_2025_M1_Secc10_Sub2!BR$45,0,1))</f>
        <v>0</v>
      </c>
      <c r="CV24">
        <f>IF(OR(CNGE_2025_M1_Secc10_Sub2!BS$45=0,CNGE_2025_M1_Secc10_Sub2!BS$45="NS",CNGE_2025_M1_Secc10_Sub2!BS$45="NA"),0,IF(AR24=CNGE_2025_M1_Secc10_Sub2!BS$45,0,1))</f>
        <v>0</v>
      </c>
      <c r="CW24">
        <f>IF(OR(CNGE_2025_M1_Secc10_Sub2!BT$45=0,CNGE_2025_M1_Secc10_Sub2!BT$45="NS",CNGE_2025_M1_Secc10_Sub2!BT$45="NA"),0,IF(AS24=CNGE_2025_M1_Secc10_Sub2!BT$45,0,1))</f>
        <v>0</v>
      </c>
      <c r="CX24">
        <f>IF(OR(CNGE_2025_M1_Secc10_Sub2!BU$45=0,CNGE_2025_M1_Secc10_Sub2!BU$45="NS",CNGE_2025_M1_Secc10_Sub2!BU$45="NA"),0,IF(AT24=CNGE_2025_M1_Secc10_Sub2!BU$45,0,1))</f>
        <v>0</v>
      </c>
      <c r="CY24">
        <f>IF(OR(CNGE_2025_M1_Secc10_Sub2!BV$45=0,CNGE_2025_M1_Secc10_Sub2!BV$45="NS",CNGE_2025_M1_Secc10_Sub2!BV$45="NA"),0,IF(AU24=CNGE_2025_M1_Secc10_Sub2!BV$45,0,1))</f>
        <v>0</v>
      </c>
      <c r="CZ24">
        <f>IF(OR(CNGE_2025_M1_Secc10_Sub2!BW$45=0,CNGE_2025_M1_Secc10_Sub2!BW$45="NS",CNGE_2025_M1_Secc10_Sub2!BW$45="NA"),0,IF(AV24=CNGE_2025_M1_Secc10_Sub2!BW$45,0,1))</f>
        <v>0</v>
      </c>
      <c r="DA24">
        <f>IF(OR(CNGE_2025_M1_Secc10_Sub2!BX$45=0,CNGE_2025_M1_Secc10_Sub2!BX$45="NS",CNGE_2025_M1_Secc10_Sub2!BX$45="NA"),0,IF(AW24=CNGE_2025_M1_Secc10_Sub2!BX$45,0,1))</f>
        <v>0</v>
      </c>
      <c r="DB24">
        <f>IF(OR(CNGE_2025_M1_Secc10_Sub2!BY$45=0,CNGE_2025_M1_Secc10_Sub2!BY$45="NS",CNGE_2025_M1_Secc10_Sub2!BY$45="NA"),0,IF(AX24=CNGE_2025_M1_Secc10_Sub2!BY$45,0,1))</f>
        <v>0</v>
      </c>
      <c r="DC24">
        <f>IF(OR(CNGE_2025_M1_Secc10_Sub2!BZ$45=0,CNGE_2025_M1_Secc10_Sub2!BZ$45="NS",CNGE_2025_M1_Secc10_Sub2!BZ$45="NA"),0,IF(AY24=CNGE_2025_M1_Secc10_Sub2!BZ$45,0,1))</f>
        <v>0</v>
      </c>
      <c r="DD24">
        <f>IF(OR(CNGE_2025_M1_Secc10_Sub2!CA$45=0,CNGE_2025_M1_Secc10_Sub2!CA$45="NS",CNGE_2025_M1_Secc10_Sub2!CA$45="NA"),0,IF(AZ24=CNGE_2025_M1_Secc10_Sub2!CA$45,0,1))</f>
        <v>0</v>
      </c>
      <c r="DE24">
        <f>IF(OR(CNGE_2025_M1_Secc10_Sub2!CB$45=0,CNGE_2025_M1_Secc10_Sub2!CB$45="NS",CNGE_2025_M1_Secc10_Sub2!CB$45="NA"),0,IF(BA24=CNGE_2025_M1_Secc10_Sub2!CB$45,0,1))</f>
        <v>0</v>
      </c>
      <c r="DF24">
        <f>IF(OR(CNGE_2025_M1_Secc10_Sub2!CC$45=0,CNGE_2025_M1_Secc10_Sub2!CC$45="NS",CNGE_2025_M1_Secc10_Sub2!CC$45="NA"),0,IF(BB24=CNGE_2025_M1_Secc10_Sub2!CC$45,0,1))</f>
        <v>0</v>
      </c>
      <c r="DG24">
        <f>IF(OR(CNGE_2025_M1_Secc10_Sub2!CD$45=0,CNGE_2025_M1_Secc10_Sub2!CD$45="NS",CNGE_2025_M1_Secc10_Sub2!CD$45="NA"),0,IF(BC24=CNGE_2025_M1_Secc10_Sub2!CD$45,0,1))</f>
        <v>0</v>
      </c>
      <c r="DH24">
        <f>IF(OR(CNGE_2025_M1_Secc10_Sub2!CE$45=0,CNGE_2025_M1_Secc10_Sub2!CE$45="NS",CNGE_2025_M1_Secc10_Sub2!CE$45="NA"),0,IF(BD24=CNGE_2025_M1_Secc10_Sub2!CE$45,0,1))</f>
        <v>0</v>
      </c>
      <c r="DI24">
        <f>IF(OR(CNGE_2025_M1_Secc10_Sub2!CF$45=0,CNGE_2025_M1_Secc10_Sub2!CF$45="NS",CNGE_2025_M1_Secc10_Sub2!CF$45="NA"),0,IF(BE24=CNGE_2025_M1_Secc10_Sub2!CF$45,0,1))</f>
        <v>0</v>
      </c>
      <c r="DJ24">
        <f>IF(OR(CNGE_2025_M1_Secc10_Sub2!CG$45=0,CNGE_2025_M1_Secc10_Sub2!CG$45="NS",CNGE_2025_M1_Secc10_Sub2!CG$45="NA"),0,IF(BF24=CNGE_2025_M1_Secc10_Sub2!CG$45,0,1))</f>
        <v>0</v>
      </c>
      <c r="DK24">
        <f>IF(OR(CNGE_2025_M1_Secc10_Sub2!CH$45=0,CNGE_2025_M1_Secc10_Sub2!CH$45="NS",CNGE_2025_M1_Secc10_Sub2!CH$45="NA"),0,IF(BG24=CNGE_2025_M1_Secc10_Sub2!CH$45,0,1))</f>
        <v>0</v>
      </c>
      <c r="DL24">
        <f>IF(OR(CNGE_2025_M1_Secc10_Sub2!CI$45=0,CNGE_2025_M1_Secc10_Sub2!CI$45="NS",CNGE_2025_M1_Secc10_Sub2!CI$45="NA"),0,IF(BH24=CNGE_2025_M1_Secc10_Sub2!CI$45,0,1))</f>
        <v>0</v>
      </c>
      <c r="DM24">
        <f>IF(OR(CNGE_2025_M1_Secc10_Sub2!CJ$45=0,CNGE_2025_M1_Secc10_Sub2!CJ$45="NS",CNGE_2025_M1_Secc10_Sub2!CJ$45="NA"),0,IF(BI24=CNGE_2025_M1_Secc10_Sub2!CJ$45,0,1))</f>
        <v>0</v>
      </c>
      <c r="DN24">
        <f>IF(OR(CNGE_2025_M1_Secc10_Sub2!CK$45=0,CNGE_2025_M1_Secc10_Sub2!CK$45="NS",CNGE_2025_M1_Secc10_Sub2!CK$45="NA"),0,IF(BJ24=CNGE_2025_M1_Secc10_Sub2!CK$45,0,1))</f>
        <v>0</v>
      </c>
      <c r="DO24">
        <f>IF(OR(CNGE_2025_M1_Secc10_Sub2!CL$45=0,CNGE_2025_M1_Secc10_Sub2!CL$45="NS",CNGE_2025_M1_Secc10_Sub2!CL$45="NA"),0,IF(BK24=CNGE_2025_M1_Secc10_Sub2!CL$45,0,1))</f>
        <v>0</v>
      </c>
      <c r="DP24">
        <f>IF(OR(CNGE_2025_M1_Secc10_Sub2!Y98=0,CNGE_2025_M1_Secc10_Sub2!Y98="NS",CNGE_2025_M1_Secc10_Sub2!Y98="NA"),0,IF(K24=CNGE_2025_M1_Secc10_Sub2!Y98,0,1))</f>
        <v>0</v>
      </c>
      <c r="DQ24" s="285">
        <f>SUM(BP24:DP24)</f>
        <v>0</v>
      </c>
      <c r="DR24" s="9" t="s">
        <v>5283</v>
      </c>
      <c r="DS24" s="9" t="s">
        <v>5284</v>
      </c>
      <c r="DT24" s="9" t="s">
        <v>5285</v>
      </c>
      <c r="DU24" s="9" t="s">
        <v>5286</v>
      </c>
    </row>
    <row r="25" spans="1:125" s="38" customFormat="1" ht="14.25">
      <c r="A25" s="196"/>
      <c r="B25" s="196"/>
      <c r="C25" s="262" t="s">
        <v>5019</v>
      </c>
      <c r="D25" s="479" t="str">
        <f>IF($N$10="","",IF(HLOOKUP($N$10,Presentación!$AQ$3:$BV$574,Presentación!AP4)="","",HLOOKUP($N$10,Presentación!$AQ$3:$BV$574,Presentación!AP4,0)))</f>
        <v/>
      </c>
      <c r="E25" s="480"/>
      <c r="F25" s="481"/>
      <c r="G25" s="491" t="str">
        <f>IF($N$10="","",IF(HLOOKUP($N$10,Presentación!$BZ$3:$DE$574,Presentación!AP4,0)="","",HLOOKUP($N$10,Presentación!$BZ$3:$DE$574,Presentación!AP4,0)))</f>
        <v/>
      </c>
      <c r="H25" s="492"/>
      <c r="I25" s="492"/>
      <c r="J25" s="493"/>
      <c r="K25" s="1"/>
      <c r="L25" s="1"/>
      <c r="M25" s="1"/>
      <c r="N25" s="1"/>
      <c r="O25" s="1"/>
      <c r="P25" s="1"/>
      <c r="Q25" s="1"/>
      <c r="R25" s="1"/>
      <c r="S25" s="1"/>
      <c r="T25" s="1"/>
      <c r="U25" s="1"/>
      <c r="V25" s="1"/>
      <c r="W25" s="1"/>
      <c r="X25" s="1"/>
      <c r="Y25" s="1"/>
      <c r="Z25" s="1"/>
      <c r="AA25" s="1"/>
      <c r="AB25" s="1"/>
      <c r="AC25" s="1"/>
      <c r="AD25" s="1"/>
      <c r="AE25" s="1"/>
      <c r="AF25" s="1"/>
      <c r="AG25" s="1"/>
      <c r="AH25" s="1"/>
      <c r="AI25" s="1"/>
      <c r="AJ25" s="1"/>
      <c r="AK25" s="1"/>
      <c r="AL25" s="1"/>
      <c r="AM25" s="1"/>
      <c r="AN25" s="1"/>
      <c r="AO25" s="1"/>
      <c r="AP25" s="1"/>
      <c r="AQ25" s="1"/>
      <c r="AR25" s="1"/>
      <c r="AS25" s="1"/>
      <c r="AT25" s="1"/>
      <c r="AU25" s="1"/>
      <c r="AV25" s="1"/>
      <c r="AW25" s="1"/>
      <c r="AX25" s="1"/>
      <c r="AY25" s="1"/>
      <c r="AZ25" s="1"/>
      <c r="BA25" s="1"/>
      <c r="BB25" s="1"/>
      <c r="BC25" s="1"/>
      <c r="BD25" s="1"/>
      <c r="BE25" s="1"/>
      <c r="BF25" s="1"/>
      <c r="BG25" s="1"/>
      <c r="BH25" s="1"/>
      <c r="BI25" s="1"/>
      <c r="BJ25" s="1"/>
      <c r="BK25" s="1"/>
      <c r="BL25"/>
      <c r="BN25">
        <f t="shared" ref="BN25:BN88" si="1">IF(D26&lt;&gt;"",IF(OR(COUNTA(K26:BK26)=0,COUNTA(K26:BK26)&gt;=(53-$DN$21)),0,1),0)</f>
        <v>0</v>
      </c>
      <c r="BO25">
        <f t="shared" ref="BO25:BO88" si="2">IF(D26="",IF(COUNTA(K26:BK26)=0,0,1),0)</f>
        <v>0</v>
      </c>
      <c r="DP25"/>
      <c r="DQ25"/>
      <c r="DR25" s="2">
        <f>K25</f>
        <v>0</v>
      </c>
      <c r="DS25" s="2">
        <f>COUNTIF(L25:BK25,"NS")</f>
        <v>0</v>
      </c>
      <c r="DT25" s="2">
        <f>SUM(L25:BK25)</f>
        <v>0</v>
      </c>
      <c r="DU25" s="2">
        <f>IF(OR(AND(DR25=0, DS25&gt;0),AND(DR25="NS", DT25&gt;0), AND(DR25="NS", DS25=0, DT25=0)), 1, IF(OR(AND(DR25&gt;0, DS25&gt;1,DR25&gt;DT25), AND(DR25="NS", DS25=2), AND(DR25="NS", DT25=0, DS25&gt;0), DR25=DT25), 0, 1))</f>
        <v>0</v>
      </c>
    </row>
    <row r="26" spans="1:125" s="38" customFormat="1" ht="14.25">
      <c r="A26" s="196"/>
      <c r="B26" s="196"/>
      <c r="C26" s="262" t="s">
        <v>5021</v>
      </c>
      <c r="D26" s="479" t="str">
        <f>IF($N$10="","",IF(HLOOKUP($N$10,Presentación!$AQ$3:$BV$574,Presentación!AP5)="","",HLOOKUP($N$10,Presentación!$AQ$3:$BV$574,Presentación!AP5,0)))</f>
        <v/>
      </c>
      <c r="E26" s="480"/>
      <c r="F26" s="481"/>
      <c r="G26" s="491" t="str">
        <f>IF($N$10="","",IF(HLOOKUP($N$10,Presentación!$BZ$3:$DE$574,Presentación!AP5,0)="","",HLOOKUP($N$10,Presentación!$BZ$3:$DE$574,Presentación!AP5,0)))</f>
        <v/>
      </c>
      <c r="H26" s="492"/>
      <c r="I26" s="492"/>
      <c r="J26" s="493"/>
      <c r="K26" s="1"/>
      <c r="L26" s="1"/>
      <c r="M26" s="1"/>
      <c r="N26" s="1"/>
      <c r="O26" s="1"/>
      <c r="P26" s="1"/>
      <c r="Q26" s="1"/>
      <c r="R26" s="1"/>
      <c r="S26" s="1"/>
      <c r="T26" s="1"/>
      <c r="U26" s="1"/>
      <c r="V26" s="1"/>
      <c r="W26" s="1"/>
      <c r="X26" s="1"/>
      <c r="Y26" s="1"/>
      <c r="Z26" s="1"/>
      <c r="AA26" s="1"/>
      <c r="AB26" s="1"/>
      <c r="AC26" s="1"/>
      <c r="AD26" s="1"/>
      <c r="AE26" s="1"/>
      <c r="AF26" s="1"/>
      <c r="AG26" s="1"/>
      <c r="AH26" s="1"/>
      <c r="AI26" s="1"/>
      <c r="AJ26" s="1"/>
      <c r="AK26" s="1"/>
      <c r="AL26" s="1"/>
      <c r="AM26" s="1"/>
      <c r="AN26" s="1"/>
      <c r="AO26" s="1"/>
      <c r="AP26" s="1"/>
      <c r="AQ26" s="1"/>
      <c r="AR26" s="1"/>
      <c r="AS26" s="1"/>
      <c r="AT26" s="1"/>
      <c r="AU26" s="1"/>
      <c r="AV26" s="1"/>
      <c r="AW26" s="1"/>
      <c r="AX26" s="1"/>
      <c r="AY26" s="1"/>
      <c r="AZ26" s="1"/>
      <c r="BA26" s="1"/>
      <c r="BB26" s="1"/>
      <c r="BC26" s="1"/>
      <c r="BD26" s="1"/>
      <c r="BE26" s="1"/>
      <c r="BF26" s="1"/>
      <c r="BG26" s="1"/>
      <c r="BH26" s="1"/>
      <c r="BI26" s="1"/>
      <c r="BJ26" s="1"/>
      <c r="BK26" s="1"/>
      <c r="BL26"/>
      <c r="BN26">
        <f t="shared" si="1"/>
        <v>0</v>
      </c>
      <c r="BO26">
        <f t="shared" si="2"/>
        <v>0</v>
      </c>
      <c r="DP26"/>
      <c r="DQ26"/>
      <c r="DR26" s="2">
        <f t="shared" ref="DR26:DR88" si="3">K26</f>
        <v>0</v>
      </c>
      <c r="DS26" s="2">
        <f t="shared" ref="DS26:DS88" si="4">COUNTIF(L26:BK26,"NS")</f>
        <v>0</v>
      </c>
      <c r="DT26" s="2">
        <f t="shared" ref="DT26:DT88" si="5">SUM(L26:BK26)</f>
        <v>0</v>
      </c>
      <c r="DU26" s="2">
        <f t="shared" ref="DU26:DU89" si="6">IF(OR(AND(DR26=0, DS26&gt;0),AND(DR26="NS", DT26&gt;0), AND(DR26="NS", DS26=0, DT26=0)), 1, IF(OR(AND(DR26&gt;0, DS26&gt;1,DR26&gt;DT26), AND(DR26="NS", DS26=2), AND(DR26="NS", DT26=0, DS26&gt;0), DR26=DT26), 0, 1))</f>
        <v>0</v>
      </c>
    </row>
    <row r="27" spans="1:125" s="38" customFormat="1" ht="14.25">
      <c r="A27" s="196"/>
      <c r="B27" s="196"/>
      <c r="C27" s="262" t="s">
        <v>5023</v>
      </c>
      <c r="D27" s="479" t="str">
        <f>IF($N$10="","",IF(HLOOKUP($N$10,Presentación!$AQ$3:$BV$574,Presentación!AP6)="","",HLOOKUP($N$10,Presentación!$AQ$3:$BV$574,Presentación!AP6,0)))</f>
        <v/>
      </c>
      <c r="E27" s="480"/>
      <c r="F27" s="481"/>
      <c r="G27" s="491" t="str">
        <f>IF($N$10="","",IF(HLOOKUP($N$10,Presentación!$BZ$3:$DE$574,Presentación!AP6,0)="","",HLOOKUP($N$10,Presentación!$BZ$3:$DE$574,Presentación!AP6,0)))</f>
        <v/>
      </c>
      <c r="H27" s="492"/>
      <c r="I27" s="492"/>
      <c r="J27" s="493"/>
      <c r="K27" s="1"/>
      <c r="L27" s="1"/>
      <c r="M27" s="1"/>
      <c r="N27" s="1"/>
      <c r="O27" s="1"/>
      <c r="P27" s="1"/>
      <c r="Q27" s="1"/>
      <c r="R27" s="1"/>
      <c r="S27" s="1"/>
      <c r="T27" s="1"/>
      <c r="U27" s="1"/>
      <c r="V27" s="1"/>
      <c r="W27" s="1"/>
      <c r="X27" s="1"/>
      <c r="Y27" s="1"/>
      <c r="Z27" s="1"/>
      <c r="AA27" s="1"/>
      <c r="AB27" s="1"/>
      <c r="AC27" s="1"/>
      <c r="AD27" s="1"/>
      <c r="AE27" s="1"/>
      <c r="AF27" s="1"/>
      <c r="AG27" s="1"/>
      <c r="AH27" s="1"/>
      <c r="AI27" s="1"/>
      <c r="AJ27" s="1"/>
      <c r="AK27" s="1"/>
      <c r="AL27" s="1"/>
      <c r="AM27" s="1"/>
      <c r="AN27" s="1"/>
      <c r="AO27" s="1"/>
      <c r="AP27" s="1"/>
      <c r="AQ27" s="1"/>
      <c r="AR27" s="1"/>
      <c r="AS27" s="1"/>
      <c r="AT27" s="1"/>
      <c r="AU27" s="1"/>
      <c r="AV27" s="1"/>
      <c r="AW27" s="1"/>
      <c r="AX27" s="1"/>
      <c r="AY27" s="1"/>
      <c r="AZ27" s="1"/>
      <c r="BA27" s="1"/>
      <c r="BB27" s="1"/>
      <c r="BC27" s="1"/>
      <c r="BD27" s="1"/>
      <c r="BE27" s="1"/>
      <c r="BF27" s="1"/>
      <c r="BG27" s="1"/>
      <c r="BH27" s="1"/>
      <c r="BI27" s="1"/>
      <c r="BJ27" s="1"/>
      <c r="BK27" s="1"/>
      <c r="BL27"/>
      <c r="BN27">
        <f t="shared" si="1"/>
        <v>0</v>
      </c>
      <c r="BO27">
        <f t="shared" si="2"/>
        <v>0</v>
      </c>
      <c r="DP27"/>
      <c r="DQ27"/>
      <c r="DR27" s="2">
        <f t="shared" si="3"/>
        <v>0</v>
      </c>
      <c r="DS27" s="2">
        <f t="shared" si="4"/>
        <v>0</v>
      </c>
      <c r="DT27" s="2">
        <f t="shared" si="5"/>
        <v>0</v>
      </c>
      <c r="DU27" s="2">
        <f t="shared" si="6"/>
        <v>0</v>
      </c>
    </row>
    <row r="28" spans="1:125" s="38" customFormat="1" ht="14.25">
      <c r="A28" s="196"/>
      <c r="B28" s="196"/>
      <c r="C28" s="262" t="s">
        <v>5025</v>
      </c>
      <c r="D28" s="479" t="str">
        <f>IF($N$10="","",IF(HLOOKUP($N$10,Presentación!$AQ$3:$BV$574,Presentación!AP7)="","",HLOOKUP($N$10,Presentación!$AQ$3:$BV$574,Presentación!AP7,0)))</f>
        <v/>
      </c>
      <c r="E28" s="480"/>
      <c r="F28" s="481"/>
      <c r="G28" s="491" t="str">
        <f>IF($N$10="","",IF(HLOOKUP($N$10,Presentación!$BZ$3:$DE$574,Presentación!AP7,0)="","",HLOOKUP($N$10,Presentación!$BZ$3:$DE$574,Presentación!AP7,0)))</f>
        <v/>
      </c>
      <c r="H28" s="492"/>
      <c r="I28" s="492"/>
      <c r="J28" s="493"/>
      <c r="K28" s="1"/>
      <c r="L28" s="1"/>
      <c r="M28" s="1"/>
      <c r="N28" s="1"/>
      <c r="O28" s="1"/>
      <c r="P28" s="1"/>
      <c r="Q28" s="1"/>
      <c r="R28" s="1"/>
      <c r="S28" s="1"/>
      <c r="T28" s="1"/>
      <c r="U28" s="1"/>
      <c r="V28" s="1"/>
      <c r="W28" s="1"/>
      <c r="X28" s="1"/>
      <c r="Y28" s="1"/>
      <c r="Z28" s="1"/>
      <c r="AA28" s="1"/>
      <c r="AB28" s="1"/>
      <c r="AC28" s="1"/>
      <c r="AD28" s="1"/>
      <c r="AE28" s="1"/>
      <c r="AF28" s="1"/>
      <c r="AG28" s="1"/>
      <c r="AH28" s="1"/>
      <c r="AI28" s="1"/>
      <c r="AJ28" s="1"/>
      <c r="AK28" s="1"/>
      <c r="AL28" s="1"/>
      <c r="AM28" s="1"/>
      <c r="AN28" s="1"/>
      <c r="AO28" s="1"/>
      <c r="AP28" s="1"/>
      <c r="AQ28" s="1"/>
      <c r="AR28" s="1"/>
      <c r="AS28" s="1"/>
      <c r="AT28" s="1"/>
      <c r="AU28" s="1"/>
      <c r="AV28" s="1"/>
      <c r="AW28" s="1"/>
      <c r="AX28" s="1"/>
      <c r="AY28" s="1"/>
      <c r="AZ28" s="1"/>
      <c r="BA28" s="1"/>
      <c r="BB28" s="1"/>
      <c r="BC28" s="1"/>
      <c r="BD28" s="1"/>
      <c r="BE28" s="1"/>
      <c r="BF28" s="1"/>
      <c r="BG28" s="1"/>
      <c r="BH28" s="1"/>
      <c r="BI28" s="1"/>
      <c r="BJ28" s="1"/>
      <c r="BK28" s="1"/>
      <c r="BL28"/>
      <c r="BN28">
        <f t="shared" si="1"/>
        <v>0</v>
      </c>
      <c r="BO28">
        <f t="shared" si="2"/>
        <v>0</v>
      </c>
      <c r="DP28"/>
      <c r="DQ28"/>
      <c r="DR28" s="2">
        <f t="shared" si="3"/>
        <v>0</v>
      </c>
      <c r="DS28" s="2">
        <f t="shared" si="4"/>
        <v>0</v>
      </c>
      <c r="DT28" s="2">
        <f t="shared" si="5"/>
        <v>0</v>
      </c>
      <c r="DU28" s="2">
        <f t="shared" si="6"/>
        <v>0</v>
      </c>
    </row>
    <row r="29" spans="1:125" s="38" customFormat="1" ht="14.25">
      <c r="A29" s="196"/>
      <c r="B29" s="196"/>
      <c r="C29" s="262" t="s">
        <v>5027</v>
      </c>
      <c r="D29" s="479" t="str">
        <f>IF($N$10="","",IF(HLOOKUP($N$10,Presentación!$AQ$3:$BV$574,Presentación!AP8)="","",HLOOKUP($N$10,Presentación!$AQ$3:$BV$574,Presentación!AP8,0)))</f>
        <v/>
      </c>
      <c r="E29" s="480"/>
      <c r="F29" s="481"/>
      <c r="G29" s="491" t="str">
        <f>IF($N$10="","",IF(HLOOKUP($N$10,Presentación!$BZ$3:$DE$574,Presentación!AP8,0)="","",HLOOKUP($N$10,Presentación!$BZ$3:$DE$574,Presentación!AP8,0)))</f>
        <v/>
      </c>
      <c r="H29" s="492"/>
      <c r="I29" s="492"/>
      <c r="J29" s="493"/>
      <c r="K29" s="1"/>
      <c r="L29" s="1"/>
      <c r="M29" s="1"/>
      <c r="N29" s="1"/>
      <c r="O29" s="1"/>
      <c r="P29" s="1"/>
      <c r="Q29" s="1"/>
      <c r="R29" s="1"/>
      <c r="S29" s="1"/>
      <c r="T29" s="1"/>
      <c r="U29" s="1"/>
      <c r="V29" s="1"/>
      <c r="W29" s="1"/>
      <c r="X29" s="1"/>
      <c r="Y29" s="1"/>
      <c r="Z29" s="1"/>
      <c r="AA29" s="1"/>
      <c r="AB29" s="1"/>
      <c r="AC29" s="1"/>
      <c r="AD29" s="1"/>
      <c r="AE29" s="1"/>
      <c r="AF29" s="1"/>
      <c r="AG29" s="1"/>
      <c r="AH29" s="1"/>
      <c r="AI29" s="1"/>
      <c r="AJ29" s="1"/>
      <c r="AK29" s="1"/>
      <c r="AL29" s="1"/>
      <c r="AM29" s="1"/>
      <c r="AN29" s="1"/>
      <c r="AO29" s="1"/>
      <c r="AP29" s="1"/>
      <c r="AQ29" s="1"/>
      <c r="AR29" s="1"/>
      <c r="AS29" s="1"/>
      <c r="AT29" s="1"/>
      <c r="AU29" s="1"/>
      <c r="AV29" s="1"/>
      <c r="AW29" s="1"/>
      <c r="AX29" s="1"/>
      <c r="AY29" s="1"/>
      <c r="AZ29" s="1"/>
      <c r="BA29" s="1"/>
      <c r="BB29" s="1"/>
      <c r="BC29" s="1"/>
      <c r="BD29" s="1"/>
      <c r="BE29" s="1"/>
      <c r="BF29" s="1"/>
      <c r="BG29" s="1"/>
      <c r="BH29" s="1"/>
      <c r="BI29" s="1"/>
      <c r="BJ29" s="1"/>
      <c r="BK29" s="1"/>
      <c r="BL29"/>
      <c r="BN29">
        <f t="shared" si="1"/>
        <v>0</v>
      </c>
      <c r="BO29">
        <f t="shared" si="2"/>
        <v>0</v>
      </c>
      <c r="DP29"/>
      <c r="DQ29"/>
      <c r="DR29" s="2">
        <f t="shared" si="3"/>
        <v>0</v>
      </c>
      <c r="DS29" s="2">
        <f t="shared" si="4"/>
        <v>0</v>
      </c>
      <c r="DT29" s="2">
        <f t="shared" si="5"/>
        <v>0</v>
      </c>
      <c r="DU29" s="2">
        <f t="shared" si="6"/>
        <v>0</v>
      </c>
    </row>
    <row r="30" spans="1:125" s="38" customFormat="1" ht="14.25">
      <c r="A30" s="196"/>
      <c r="B30" s="196"/>
      <c r="C30" s="262" t="s">
        <v>5029</v>
      </c>
      <c r="D30" s="479" t="str">
        <f>IF($N$10="","",IF(HLOOKUP($N$10,Presentación!$AQ$3:$BV$574,Presentación!AP9)="","",HLOOKUP($N$10,Presentación!$AQ$3:$BV$574,Presentación!AP9,0)))</f>
        <v/>
      </c>
      <c r="E30" s="480"/>
      <c r="F30" s="481"/>
      <c r="G30" s="491" t="str">
        <f>IF($N$10="","",IF(HLOOKUP($N$10,Presentación!$BZ$3:$DE$574,Presentación!AP9,0)="","",HLOOKUP($N$10,Presentación!$BZ$3:$DE$574,Presentación!AP9,0)))</f>
        <v/>
      </c>
      <c r="H30" s="492"/>
      <c r="I30" s="492"/>
      <c r="J30" s="493"/>
      <c r="K30" s="1"/>
      <c r="L30" s="1"/>
      <c r="M30" s="1"/>
      <c r="N30" s="1"/>
      <c r="O30" s="1"/>
      <c r="P30" s="1"/>
      <c r="Q30" s="1"/>
      <c r="R30" s="1"/>
      <c r="S30" s="1"/>
      <c r="T30" s="1"/>
      <c r="U30" s="1"/>
      <c r="V30" s="1"/>
      <c r="W30" s="1"/>
      <c r="X30" s="1"/>
      <c r="Y30" s="1"/>
      <c r="Z30" s="1"/>
      <c r="AA30" s="1"/>
      <c r="AB30" s="1"/>
      <c r="AC30" s="1"/>
      <c r="AD30" s="1"/>
      <c r="AE30" s="1"/>
      <c r="AF30" s="1"/>
      <c r="AG30" s="1"/>
      <c r="AH30" s="1"/>
      <c r="AI30" s="1"/>
      <c r="AJ30" s="1"/>
      <c r="AK30" s="1"/>
      <c r="AL30" s="1"/>
      <c r="AM30" s="1"/>
      <c r="AN30" s="1"/>
      <c r="AO30" s="1"/>
      <c r="AP30" s="1"/>
      <c r="AQ30" s="1"/>
      <c r="AR30" s="1"/>
      <c r="AS30" s="1"/>
      <c r="AT30" s="1"/>
      <c r="AU30" s="1"/>
      <c r="AV30" s="1"/>
      <c r="AW30" s="1"/>
      <c r="AX30" s="1"/>
      <c r="AY30" s="1"/>
      <c r="AZ30" s="1"/>
      <c r="BA30" s="1"/>
      <c r="BB30" s="1"/>
      <c r="BC30" s="1"/>
      <c r="BD30" s="1"/>
      <c r="BE30" s="1"/>
      <c r="BF30" s="1"/>
      <c r="BG30" s="1"/>
      <c r="BH30" s="1"/>
      <c r="BI30" s="1"/>
      <c r="BJ30" s="1"/>
      <c r="BK30" s="1"/>
      <c r="BL30"/>
      <c r="BN30">
        <f t="shared" si="1"/>
        <v>0</v>
      </c>
      <c r="BO30">
        <f t="shared" si="2"/>
        <v>0</v>
      </c>
      <c r="DP30"/>
      <c r="DQ30"/>
      <c r="DR30" s="2">
        <f t="shared" si="3"/>
        <v>0</v>
      </c>
      <c r="DS30" s="2">
        <f t="shared" si="4"/>
        <v>0</v>
      </c>
      <c r="DT30" s="2">
        <f t="shared" si="5"/>
        <v>0</v>
      </c>
      <c r="DU30" s="2">
        <f t="shared" si="6"/>
        <v>0</v>
      </c>
    </row>
    <row r="31" spans="1:125" s="38" customFormat="1" ht="14.25">
      <c r="A31" s="196"/>
      <c r="B31" s="196"/>
      <c r="C31" s="262" t="s">
        <v>5031</v>
      </c>
      <c r="D31" s="479" t="str">
        <f>IF($N$10="","",IF(HLOOKUP($N$10,Presentación!$AQ$3:$BV$574,Presentación!AP10)="","",HLOOKUP($N$10,Presentación!$AQ$3:$BV$574,Presentación!AP10,0)))</f>
        <v/>
      </c>
      <c r="E31" s="480"/>
      <c r="F31" s="481"/>
      <c r="G31" s="491" t="str">
        <f>IF($N$10="","",IF(HLOOKUP($N$10,Presentación!$BZ$3:$DE$574,Presentación!AP10,0)="","",HLOOKUP($N$10,Presentación!$BZ$3:$DE$574,Presentación!AP10,0)))</f>
        <v/>
      </c>
      <c r="H31" s="492"/>
      <c r="I31" s="492"/>
      <c r="J31" s="493"/>
      <c r="K31" s="1"/>
      <c r="L31" s="1"/>
      <c r="M31" s="1"/>
      <c r="N31" s="1"/>
      <c r="O31" s="1"/>
      <c r="P31" s="1"/>
      <c r="Q31" s="1"/>
      <c r="R31" s="1"/>
      <c r="S31" s="1"/>
      <c r="T31" s="1"/>
      <c r="U31" s="1"/>
      <c r="V31" s="1"/>
      <c r="W31" s="1"/>
      <c r="X31" s="1"/>
      <c r="Y31" s="1"/>
      <c r="Z31" s="1"/>
      <c r="AA31" s="1"/>
      <c r="AB31" s="1"/>
      <c r="AC31" s="1"/>
      <c r="AD31" s="1"/>
      <c r="AE31" s="1"/>
      <c r="AF31" s="1"/>
      <c r="AG31" s="1"/>
      <c r="AH31" s="1"/>
      <c r="AI31" s="1"/>
      <c r="AJ31" s="1"/>
      <c r="AK31" s="1"/>
      <c r="AL31" s="1"/>
      <c r="AM31" s="1"/>
      <c r="AN31" s="1"/>
      <c r="AO31" s="1"/>
      <c r="AP31" s="1"/>
      <c r="AQ31" s="1"/>
      <c r="AR31" s="1"/>
      <c r="AS31" s="1"/>
      <c r="AT31" s="1"/>
      <c r="AU31" s="1"/>
      <c r="AV31" s="1"/>
      <c r="AW31" s="1"/>
      <c r="AX31" s="1"/>
      <c r="AY31" s="1"/>
      <c r="AZ31" s="1"/>
      <c r="BA31" s="1"/>
      <c r="BB31" s="1"/>
      <c r="BC31" s="1"/>
      <c r="BD31" s="1"/>
      <c r="BE31" s="1"/>
      <c r="BF31" s="1"/>
      <c r="BG31" s="1"/>
      <c r="BH31" s="1"/>
      <c r="BI31" s="1"/>
      <c r="BJ31" s="1"/>
      <c r="BK31" s="1"/>
      <c r="BL31"/>
      <c r="BN31">
        <f t="shared" si="1"/>
        <v>0</v>
      </c>
      <c r="BO31">
        <f t="shared" si="2"/>
        <v>0</v>
      </c>
      <c r="DP31"/>
      <c r="DQ31"/>
      <c r="DR31" s="2">
        <f t="shared" si="3"/>
        <v>0</v>
      </c>
      <c r="DS31" s="2">
        <f t="shared" si="4"/>
        <v>0</v>
      </c>
      <c r="DT31" s="2">
        <f t="shared" si="5"/>
        <v>0</v>
      </c>
      <c r="DU31" s="2">
        <f t="shared" si="6"/>
        <v>0</v>
      </c>
    </row>
    <row r="32" spans="1:125" s="38" customFormat="1" ht="14.25">
      <c r="A32" s="196"/>
      <c r="B32" s="196"/>
      <c r="C32" s="262" t="s">
        <v>5033</v>
      </c>
      <c r="D32" s="479" t="str">
        <f>IF($N$10="","",IF(HLOOKUP($N$10,Presentación!$AQ$3:$BV$574,Presentación!AP11)="","",HLOOKUP($N$10,Presentación!$AQ$3:$BV$574,Presentación!AP11,0)))</f>
        <v/>
      </c>
      <c r="E32" s="480"/>
      <c r="F32" s="481"/>
      <c r="G32" s="491" t="str">
        <f>IF($N$10="","",IF(HLOOKUP($N$10,Presentación!$BZ$3:$DE$574,Presentación!AP11,0)="","",HLOOKUP($N$10,Presentación!$BZ$3:$DE$574,Presentación!AP11,0)))</f>
        <v/>
      </c>
      <c r="H32" s="492"/>
      <c r="I32" s="492"/>
      <c r="J32" s="493"/>
      <c r="K32" s="1"/>
      <c r="L32" s="1"/>
      <c r="M32" s="1"/>
      <c r="N32" s="1"/>
      <c r="O32" s="1"/>
      <c r="P32" s="1"/>
      <c r="Q32" s="1"/>
      <c r="R32" s="1"/>
      <c r="S32" s="1"/>
      <c r="T32" s="1"/>
      <c r="U32" s="1"/>
      <c r="V32" s="1"/>
      <c r="W32" s="1"/>
      <c r="X32" s="1"/>
      <c r="Y32" s="1"/>
      <c r="Z32" s="1"/>
      <c r="AA32" s="1"/>
      <c r="AB32" s="1"/>
      <c r="AC32" s="1"/>
      <c r="AD32" s="1"/>
      <c r="AE32" s="1"/>
      <c r="AF32" s="1"/>
      <c r="AG32" s="1"/>
      <c r="AH32" s="1"/>
      <c r="AI32" s="1"/>
      <c r="AJ32" s="1"/>
      <c r="AK32" s="1"/>
      <c r="AL32" s="1"/>
      <c r="AM32" s="1"/>
      <c r="AN32" s="1"/>
      <c r="AO32" s="1"/>
      <c r="AP32" s="1"/>
      <c r="AQ32" s="1"/>
      <c r="AR32" s="1"/>
      <c r="AS32" s="1"/>
      <c r="AT32" s="1"/>
      <c r="AU32" s="1"/>
      <c r="AV32" s="1"/>
      <c r="AW32" s="1"/>
      <c r="AX32" s="1"/>
      <c r="AY32" s="1"/>
      <c r="AZ32" s="1"/>
      <c r="BA32" s="1"/>
      <c r="BB32" s="1"/>
      <c r="BC32" s="1"/>
      <c r="BD32" s="1"/>
      <c r="BE32" s="1"/>
      <c r="BF32" s="1"/>
      <c r="BG32" s="1"/>
      <c r="BH32" s="1"/>
      <c r="BI32" s="1"/>
      <c r="BJ32" s="1"/>
      <c r="BK32" s="1"/>
      <c r="BL32"/>
      <c r="BN32">
        <f t="shared" si="1"/>
        <v>0</v>
      </c>
      <c r="BO32">
        <f t="shared" si="2"/>
        <v>0</v>
      </c>
      <c r="DP32"/>
      <c r="DQ32"/>
      <c r="DR32" s="2">
        <f t="shared" si="3"/>
        <v>0</v>
      </c>
      <c r="DS32" s="2">
        <f t="shared" si="4"/>
        <v>0</v>
      </c>
      <c r="DT32" s="2">
        <f t="shared" si="5"/>
        <v>0</v>
      </c>
      <c r="DU32" s="2">
        <f t="shared" si="6"/>
        <v>0</v>
      </c>
    </row>
    <row r="33" spans="1:125" s="38" customFormat="1" ht="14.25">
      <c r="A33" s="196"/>
      <c r="B33" s="196"/>
      <c r="C33" s="262" t="s">
        <v>5035</v>
      </c>
      <c r="D33" s="479" t="str">
        <f>IF($N$10="","",IF(HLOOKUP($N$10,Presentación!$AQ$3:$BV$574,Presentación!AP12)="","",HLOOKUP($N$10,Presentación!$AQ$3:$BV$574,Presentación!AP12,0)))</f>
        <v/>
      </c>
      <c r="E33" s="480"/>
      <c r="F33" s="481"/>
      <c r="G33" s="491" t="str">
        <f>IF($N$10="","",IF(HLOOKUP($N$10,Presentación!$BZ$3:$DE$574,Presentación!AP12,0)="","",HLOOKUP($N$10,Presentación!$BZ$3:$DE$574,Presentación!AP12,0)))</f>
        <v/>
      </c>
      <c r="H33" s="492"/>
      <c r="I33" s="492"/>
      <c r="J33" s="493"/>
      <c r="K33" s="1"/>
      <c r="L33" s="1"/>
      <c r="M33" s="1"/>
      <c r="N33" s="1"/>
      <c r="O33" s="1"/>
      <c r="P33" s="1"/>
      <c r="Q33" s="1"/>
      <c r="R33" s="1"/>
      <c r="S33" s="1"/>
      <c r="T33" s="1"/>
      <c r="U33" s="1"/>
      <c r="V33" s="1"/>
      <c r="W33" s="1"/>
      <c r="X33" s="1"/>
      <c r="Y33" s="1"/>
      <c r="Z33" s="1"/>
      <c r="AA33" s="1"/>
      <c r="AB33" s="1"/>
      <c r="AC33" s="1"/>
      <c r="AD33" s="1"/>
      <c r="AE33" s="1"/>
      <c r="AF33" s="1"/>
      <c r="AG33" s="1"/>
      <c r="AH33" s="1"/>
      <c r="AI33" s="1"/>
      <c r="AJ33" s="1"/>
      <c r="AK33" s="1"/>
      <c r="AL33" s="1"/>
      <c r="AM33" s="1"/>
      <c r="AN33" s="1"/>
      <c r="AO33" s="1"/>
      <c r="AP33" s="1"/>
      <c r="AQ33" s="1"/>
      <c r="AR33" s="1"/>
      <c r="AS33" s="1"/>
      <c r="AT33" s="1"/>
      <c r="AU33" s="1"/>
      <c r="AV33" s="1"/>
      <c r="AW33" s="1"/>
      <c r="AX33" s="1"/>
      <c r="AY33" s="1"/>
      <c r="AZ33" s="1"/>
      <c r="BA33" s="1"/>
      <c r="BB33" s="1"/>
      <c r="BC33" s="1"/>
      <c r="BD33" s="1"/>
      <c r="BE33" s="1"/>
      <c r="BF33" s="1"/>
      <c r="BG33" s="1"/>
      <c r="BH33" s="1"/>
      <c r="BI33" s="1"/>
      <c r="BJ33" s="1"/>
      <c r="BK33" s="1"/>
      <c r="BL33"/>
      <c r="BN33">
        <f t="shared" si="1"/>
        <v>0</v>
      </c>
      <c r="BO33">
        <f t="shared" si="2"/>
        <v>0</v>
      </c>
      <c r="DP33"/>
      <c r="DQ33"/>
      <c r="DR33" s="2">
        <f t="shared" si="3"/>
        <v>0</v>
      </c>
      <c r="DS33" s="2">
        <f t="shared" si="4"/>
        <v>0</v>
      </c>
      <c r="DT33" s="2">
        <f t="shared" si="5"/>
        <v>0</v>
      </c>
      <c r="DU33" s="2">
        <f t="shared" si="6"/>
        <v>0</v>
      </c>
    </row>
    <row r="34" spans="1:125" s="38" customFormat="1" ht="14.25">
      <c r="A34" s="196"/>
      <c r="B34" s="196"/>
      <c r="C34" s="262" t="s">
        <v>5036</v>
      </c>
      <c r="D34" s="479" t="str">
        <f>IF($N$10="","",IF(HLOOKUP($N$10,Presentación!$AQ$3:$BV$574,Presentación!AP13)="","",HLOOKUP($N$10,Presentación!$AQ$3:$BV$574,Presentación!AP13,0)))</f>
        <v/>
      </c>
      <c r="E34" s="480"/>
      <c r="F34" s="481"/>
      <c r="G34" s="491" t="str">
        <f>IF($N$10="","",IF(HLOOKUP($N$10,Presentación!$BZ$3:$DE$574,Presentación!AP13,0)="","",HLOOKUP($N$10,Presentación!$BZ$3:$DE$574,Presentación!AP13,0)))</f>
        <v/>
      </c>
      <c r="H34" s="492"/>
      <c r="I34" s="492"/>
      <c r="J34" s="493"/>
      <c r="K34" s="1"/>
      <c r="L34" s="1"/>
      <c r="M34" s="1"/>
      <c r="N34" s="1"/>
      <c r="O34" s="1"/>
      <c r="P34" s="1"/>
      <c r="Q34" s="1"/>
      <c r="R34" s="1"/>
      <c r="S34" s="1"/>
      <c r="T34" s="1"/>
      <c r="U34" s="1"/>
      <c r="V34" s="1"/>
      <c r="W34" s="1"/>
      <c r="X34" s="1"/>
      <c r="Y34" s="1"/>
      <c r="Z34" s="1"/>
      <c r="AA34" s="1"/>
      <c r="AB34" s="1"/>
      <c r="AC34" s="1"/>
      <c r="AD34" s="1"/>
      <c r="AE34" s="1"/>
      <c r="AF34" s="1"/>
      <c r="AG34" s="1"/>
      <c r="AH34" s="1"/>
      <c r="AI34" s="1"/>
      <c r="AJ34" s="1"/>
      <c r="AK34" s="1"/>
      <c r="AL34" s="1"/>
      <c r="AM34" s="1"/>
      <c r="AN34" s="1"/>
      <c r="AO34" s="1"/>
      <c r="AP34" s="1"/>
      <c r="AQ34" s="1"/>
      <c r="AR34" s="1"/>
      <c r="AS34" s="1"/>
      <c r="AT34" s="1"/>
      <c r="AU34" s="1"/>
      <c r="AV34" s="1"/>
      <c r="AW34" s="1"/>
      <c r="AX34" s="1"/>
      <c r="AY34" s="1"/>
      <c r="AZ34" s="1"/>
      <c r="BA34" s="1"/>
      <c r="BB34" s="1"/>
      <c r="BC34" s="1"/>
      <c r="BD34" s="1"/>
      <c r="BE34" s="1"/>
      <c r="BF34" s="1"/>
      <c r="BG34" s="1"/>
      <c r="BH34" s="1"/>
      <c r="BI34" s="1"/>
      <c r="BJ34" s="1"/>
      <c r="BK34" s="1"/>
      <c r="BL34"/>
      <c r="BN34">
        <f t="shared" si="1"/>
        <v>0</v>
      </c>
      <c r="BO34">
        <f t="shared" si="2"/>
        <v>0</v>
      </c>
      <c r="DP34"/>
      <c r="DQ34"/>
      <c r="DR34" s="2">
        <f t="shared" si="3"/>
        <v>0</v>
      </c>
      <c r="DS34" s="2">
        <f t="shared" si="4"/>
        <v>0</v>
      </c>
      <c r="DT34" s="2">
        <f t="shared" si="5"/>
        <v>0</v>
      </c>
      <c r="DU34" s="2">
        <f t="shared" si="6"/>
        <v>0</v>
      </c>
    </row>
    <row r="35" spans="1:125" s="38" customFormat="1" ht="14.25">
      <c r="A35" s="196"/>
      <c r="B35" s="196"/>
      <c r="C35" s="262" t="s">
        <v>5038</v>
      </c>
      <c r="D35" s="479" t="str">
        <f>IF($N$10="","",IF(HLOOKUP($N$10,Presentación!$AQ$3:$BV$574,Presentación!AP14)="","",HLOOKUP($N$10,Presentación!$AQ$3:$BV$574,Presentación!AP14,0)))</f>
        <v/>
      </c>
      <c r="E35" s="480"/>
      <c r="F35" s="481"/>
      <c r="G35" s="491" t="str">
        <f>IF($N$10="","",IF(HLOOKUP($N$10,Presentación!$BZ$3:$DE$574,Presentación!AP14,0)="","",HLOOKUP($N$10,Presentación!$BZ$3:$DE$574,Presentación!AP14,0)))</f>
        <v/>
      </c>
      <c r="H35" s="492"/>
      <c r="I35" s="492"/>
      <c r="J35" s="493"/>
      <c r="K35" s="1"/>
      <c r="L35" s="1"/>
      <c r="M35" s="1"/>
      <c r="N35" s="1"/>
      <c r="O35" s="1"/>
      <c r="P35" s="1"/>
      <c r="Q35" s="1"/>
      <c r="R35" s="1"/>
      <c r="S35" s="1"/>
      <c r="T35" s="1"/>
      <c r="U35" s="1"/>
      <c r="V35" s="1"/>
      <c r="W35" s="1"/>
      <c r="X35" s="1"/>
      <c r="Y35" s="1"/>
      <c r="Z35" s="1"/>
      <c r="AA35" s="1"/>
      <c r="AB35" s="1"/>
      <c r="AC35" s="1"/>
      <c r="AD35" s="1"/>
      <c r="AE35" s="1"/>
      <c r="AF35" s="1"/>
      <c r="AG35" s="1"/>
      <c r="AH35" s="1"/>
      <c r="AI35" s="1"/>
      <c r="AJ35" s="1"/>
      <c r="AK35" s="1"/>
      <c r="AL35" s="1"/>
      <c r="AM35" s="1"/>
      <c r="AN35" s="1"/>
      <c r="AO35" s="1"/>
      <c r="AP35" s="1"/>
      <c r="AQ35" s="1"/>
      <c r="AR35" s="1"/>
      <c r="AS35" s="1"/>
      <c r="AT35" s="1"/>
      <c r="AU35" s="1"/>
      <c r="AV35" s="1"/>
      <c r="AW35" s="1"/>
      <c r="AX35" s="1"/>
      <c r="AY35" s="1"/>
      <c r="AZ35" s="1"/>
      <c r="BA35" s="1"/>
      <c r="BB35" s="1"/>
      <c r="BC35" s="1"/>
      <c r="BD35" s="1"/>
      <c r="BE35" s="1"/>
      <c r="BF35" s="1"/>
      <c r="BG35" s="1"/>
      <c r="BH35" s="1"/>
      <c r="BI35" s="1"/>
      <c r="BJ35" s="1"/>
      <c r="BK35" s="1"/>
      <c r="BL35"/>
      <c r="BN35">
        <f t="shared" si="1"/>
        <v>0</v>
      </c>
      <c r="BO35">
        <f t="shared" si="2"/>
        <v>0</v>
      </c>
      <c r="DP35"/>
      <c r="DQ35"/>
      <c r="DR35" s="2">
        <f t="shared" si="3"/>
        <v>0</v>
      </c>
      <c r="DS35" s="2">
        <f t="shared" si="4"/>
        <v>0</v>
      </c>
      <c r="DT35" s="2">
        <f t="shared" si="5"/>
        <v>0</v>
      </c>
      <c r="DU35" s="2">
        <f t="shared" si="6"/>
        <v>0</v>
      </c>
    </row>
    <row r="36" spans="1:125" s="38" customFormat="1" ht="14.25">
      <c r="A36" s="196"/>
      <c r="B36" s="196"/>
      <c r="C36" s="262" t="s">
        <v>5039</v>
      </c>
      <c r="D36" s="479" t="str">
        <f>IF($N$10="","",IF(HLOOKUP($N$10,Presentación!$AQ$3:$BV$574,Presentación!AP15)="","",HLOOKUP($N$10,Presentación!$AQ$3:$BV$574,Presentación!AP15,0)))</f>
        <v/>
      </c>
      <c r="E36" s="480"/>
      <c r="F36" s="481"/>
      <c r="G36" s="491" t="str">
        <f>IF($N$10="","",IF(HLOOKUP($N$10,Presentación!$BZ$3:$DE$574,Presentación!AP15,0)="","",HLOOKUP($N$10,Presentación!$BZ$3:$DE$574,Presentación!AP15,0)))</f>
        <v/>
      </c>
      <c r="H36" s="492"/>
      <c r="I36" s="492"/>
      <c r="J36" s="493"/>
      <c r="K36" s="1"/>
      <c r="L36" s="1"/>
      <c r="M36" s="1"/>
      <c r="N36" s="1"/>
      <c r="O36" s="1"/>
      <c r="P36" s="1"/>
      <c r="Q36" s="1"/>
      <c r="R36" s="1"/>
      <c r="S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1"/>
      <c r="BB36" s="1"/>
      <c r="BC36" s="1"/>
      <c r="BD36" s="1"/>
      <c r="BE36" s="1"/>
      <c r="BF36" s="1"/>
      <c r="BG36" s="1"/>
      <c r="BH36" s="1"/>
      <c r="BI36" s="1"/>
      <c r="BJ36" s="1"/>
      <c r="BK36" s="1"/>
      <c r="BL36"/>
      <c r="BN36">
        <f t="shared" si="1"/>
        <v>0</v>
      </c>
      <c r="BO36">
        <f t="shared" si="2"/>
        <v>0</v>
      </c>
      <c r="DP36"/>
      <c r="DQ36"/>
      <c r="DR36" s="2">
        <f t="shared" si="3"/>
        <v>0</v>
      </c>
      <c r="DS36" s="2">
        <f t="shared" si="4"/>
        <v>0</v>
      </c>
      <c r="DT36" s="2">
        <f t="shared" si="5"/>
        <v>0</v>
      </c>
      <c r="DU36" s="2">
        <f t="shared" si="6"/>
        <v>0</v>
      </c>
    </row>
    <row r="37" spans="1:125" s="38" customFormat="1" ht="14.25">
      <c r="A37" s="196"/>
      <c r="B37" s="196"/>
      <c r="C37" s="262" t="s">
        <v>5040</v>
      </c>
      <c r="D37" s="479" t="str">
        <f>IF($N$10="","",IF(HLOOKUP($N$10,Presentación!$AQ$3:$BV$574,Presentación!AP16)="","",HLOOKUP($N$10,Presentación!$AQ$3:$BV$574,Presentación!AP16,0)))</f>
        <v/>
      </c>
      <c r="E37" s="480"/>
      <c r="F37" s="481"/>
      <c r="G37" s="491" t="str">
        <f>IF($N$10="","",IF(HLOOKUP($N$10,Presentación!$BZ$3:$DE$574,Presentación!AP16,0)="","",HLOOKUP($N$10,Presentación!$BZ$3:$DE$574,Presentación!AP16,0)))</f>
        <v/>
      </c>
      <c r="H37" s="492"/>
      <c r="I37" s="492"/>
      <c r="J37" s="493"/>
      <c r="K37" s="1"/>
      <c r="L37" s="1"/>
      <c r="M37" s="1"/>
      <c r="N37" s="1"/>
      <c r="O37" s="1"/>
      <c r="P37" s="1"/>
      <c r="Q37" s="1"/>
      <c r="R37" s="1"/>
      <c r="S37" s="1"/>
      <c r="T37" s="1"/>
      <c r="U37" s="1"/>
      <c r="V37" s="1"/>
      <c r="W37" s="1"/>
      <c r="X37" s="1"/>
      <c r="Y37" s="1"/>
      <c r="Z37" s="1"/>
      <c r="AA37" s="1"/>
      <c r="AB37" s="1"/>
      <c r="AC37" s="1"/>
      <c r="AD37" s="1"/>
      <c r="AE37" s="1"/>
      <c r="AF37" s="1"/>
      <c r="AG37" s="1"/>
      <c r="AH37" s="1"/>
      <c r="AI37" s="1"/>
      <c r="AJ37" s="1"/>
      <c r="AK37" s="1"/>
      <c r="AL37" s="1"/>
      <c r="AM37" s="1"/>
      <c r="AN37" s="1"/>
      <c r="AO37" s="1"/>
      <c r="AP37" s="1"/>
      <c r="AQ37" s="1"/>
      <c r="AR37" s="1"/>
      <c r="AS37" s="1"/>
      <c r="AT37" s="1"/>
      <c r="AU37" s="1"/>
      <c r="AV37" s="1"/>
      <c r="AW37" s="1"/>
      <c r="AX37" s="1"/>
      <c r="AY37" s="1"/>
      <c r="AZ37" s="1"/>
      <c r="BA37" s="1"/>
      <c r="BB37" s="1"/>
      <c r="BC37" s="1"/>
      <c r="BD37" s="1"/>
      <c r="BE37" s="1"/>
      <c r="BF37" s="1"/>
      <c r="BG37" s="1"/>
      <c r="BH37" s="1"/>
      <c r="BI37" s="1"/>
      <c r="BJ37" s="1"/>
      <c r="BK37" s="1"/>
      <c r="BL37"/>
      <c r="BN37">
        <f t="shared" si="1"/>
        <v>0</v>
      </c>
      <c r="BO37">
        <f t="shared" si="2"/>
        <v>0</v>
      </c>
      <c r="DP37"/>
      <c r="DQ37"/>
      <c r="DR37" s="2">
        <f t="shared" si="3"/>
        <v>0</v>
      </c>
      <c r="DS37" s="2">
        <f t="shared" si="4"/>
        <v>0</v>
      </c>
      <c r="DT37" s="2">
        <f t="shared" si="5"/>
        <v>0</v>
      </c>
      <c r="DU37" s="2">
        <f t="shared" si="6"/>
        <v>0</v>
      </c>
    </row>
    <row r="38" spans="1:125" s="38" customFormat="1" ht="14.25">
      <c r="A38" s="196"/>
      <c r="B38" s="196"/>
      <c r="C38" s="262" t="s">
        <v>5041</v>
      </c>
      <c r="D38" s="479" t="str">
        <f>IF($N$10="","",IF(HLOOKUP($N$10,Presentación!$AQ$3:$BV$574,Presentación!AP17)="","",HLOOKUP($N$10,Presentación!$AQ$3:$BV$574,Presentación!AP17,0)))</f>
        <v/>
      </c>
      <c r="E38" s="480"/>
      <c r="F38" s="481"/>
      <c r="G38" s="491" t="str">
        <f>IF($N$10="","",IF(HLOOKUP($N$10,Presentación!$BZ$3:$DE$574,Presentación!AP17,0)="","",HLOOKUP($N$10,Presentación!$BZ$3:$DE$574,Presentación!AP17,0)))</f>
        <v/>
      </c>
      <c r="H38" s="492"/>
      <c r="I38" s="492"/>
      <c r="J38" s="493"/>
      <c r="K38" s="1"/>
      <c r="L38" s="1"/>
      <c r="M38" s="1"/>
      <c r="N38" s="1"/>
      <c r="O38" s="1"/>
      <c r="P38" s="1"/>
      <c r="Q38" s="1"/>
      <c r="R38" s="1"/>
      <c r="S38" s="1"/>
      <c r="T38" s="1"/>
      <c r="U38" s="1"/>
      <c r="V38" s="1"/>
      <c r="W38" s="1"/>
      <c r="X38" s="1"/>
      <c r="Y38" s="1"/>
      <c r="Z38" s="1"/>
      <c r="AA38" s="1"/>
      <c r="AB38" s="1"/>
      <c r="AC38" s="1"/>
      <c r="AD38" s="1"/>
      <c r="AE38" s="1"/>
      <c r="AF38" s="1"/>
      <c r="AG38" s="1"/>
      <c r="AH38" s="1"/>
      <c r="AI38" s="1"/>
      <c r="AJ38" s="1"/>
      <c r="AK38" s="1"/>
      <c r="AL38" s="1"/>
      <c r="AM38" s="1"/>
      <c r="AN38" s="1"/>
      <c r="AO38" s="1"/>
      <c r="AP38" s="1"/>
      <c r="AQ38" s="1"/>
      <c r="AR38" s="1"/>
      <c r="AS38" s="1"/>
      <c r="AT38" s="1"/>
      <c r="AU38" s="1"/>
      <c r="AV38" s="1"/>
      <c r="AW38" s="1"/>
      <c r="AX38" s="1"/>
      <c r="AY38" s="1"/>
      <c r="AZ38" s="1"/>
      <c r="BA38" s="1"/>
      <c r="BB38" s="1"/>
      <c r="BC38" s="1"/>
      <c r="BD38" s="1"/>
      <c r="BE38" s="1"/>
      <c r="BF38" s="1"/>
      <c r="BG38" s="1"/>
      <c r="BH38" s="1"/>
      <c r="BI38" s="1"/>
      <c r="BJ38" s="1"/>
      <c r="BK38" s="1"/>
      <c r="BL38"/>
      <c r="BN38">
        <f t="shared" si="1"/>
        <v>0</v>
      </c>
      <c r="BO38">
        <f t="shared" si="2"/>
        <v>0</v>
      </c>
      <c r="DP38"/>
      <c r="DQ38"/>
      <c r="DR38" s="2">
        <f t="shared" si="3"/>
        <v>0</v>
      </c>
      <c r="DS38" s="2">
        <f t="shared" si="4"/>
        <v>0</v>
      </c>
      <c r="DT38" s="2">
        <f t="shared" si="5"/>
        <v>0</v>
      </c>
      <c r="DU38" s="2">
        <f t="shared" si="6"/>
        <v>0</v>
      </c>
    </row>
    <row r="39" spans="1:125" s="38" customFormat="1" ht="14.25">
      <c r="A39" s="196"/>
      <c r="B39" s="196"/>
      <c r="C39" s="262" t="s">
        <v>5042</v>
      </c>
      <c r="D39" s="479" t="str">
        <f>IF($N$10="","",IF(HLOOKUP($N$10,Presentación!$AQ$3:$BV$574,Presentación!AP18)="","",HLOOKUP($N$10,Presentación!$AQ$3:$BV$574,Presentación!AP18,0)))</f>
        <v/>
      </c>
      <c r="E39" s="480"/>
      <c r="F39" s="481"/>
      <c r="G39" s="491" t="str">
        <f>IF($N$10="","",IF(HLOOKUP($N$10,Presentación!$BZ$3:$DE$574,Presentación!AP18,0)="","",HLOOKUP($N$10,Presentación!$BZ$3:$DE$574,Presentación!AP18,0)))</f>
        <v/>
      </c>
      <c r="H39" s="492"/>
      <c r="I39" s="492"/>
      <c r="J39" s="493"/>
      <c r="K39" s="1"/>
      <c r="L39" s="1"/>
      <c r="M39" s="1"/>
      <c r="N39" s="1"/>
      <c r="O39" s="1"/>
      <c r="P39" s="1"/>
      <c r="Q39" s="1"/>
      <c r="R39" s="1"/>
      <c r="S39" s="1"/>
      <c r="T39" s="1"/>
      <c r="U39" s="1"/>
      <c r="V39" s="1"/>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1"/>
      <c r="AW39" s="1"/>
      <c r="AX39" s="1"/>
      <c r="AY39" s="1"/>
      <c r="AZ39" s="1"/>
      <c r="BA39" s="1"/>
      <c r="BB39" s="1"/>
      <c r="BC39" s="1"/>
      <c r="BD39" s="1"/>
      <c r="BE39" s="1"/>
      <c r="BF39" s="1"/>
      <c r="BG39" s="1"/>
      <c r="BH39" s="1"/>
      <c r="BI39" s="1"/>
      <c r="BJ39" s="1"/>
      <c r="BK39" s="1"/>
      <c r="BL39"/>
      <c r="BN39">
        <f t="shared" si="1"/>
        <v>0</v>
      </c>
      <c r="BO39">
        <f t="shared" si="2"/>
        <v>0</v>
      </c>
      <c r="DP39"/>
      <c r="DQ39"/>
      <c r="DR39" s="2">
        <f t="shared" si="3"/>
        <v>0</v>
      </c>
      <c r="DS39" s="2">
        <f t="shared" si="4"/>
        <v>0</v>
      </c>
      <c r="DT39" s="2">
        <f t="shared" si="5"/>
        <v>0</v>
      </c>
      <c r="DU39" s="2">
        <f t="shared" si="6"/>
        <v>0</v>
      </c>
    </row>
    <row r="40" spans="1:125" s="38" customFormat="1" ht="14.25">
      <c r="A40" s="196"/>
      <c r="B40" s="196"/>
      <c r="C40" s="262" t="s">
        <v>5043</v>
      </c>
      <c r="D40" s="479" t="str">
        <f>IF($N$10="","",IF(HLOOKUP($N$10,Presentación!$AQ$3:$BV$574,Presentación!AP19)="","",HLOOKUP($N$10,Presentación!$AQ$3:$BV$574,Presentación!AP19,0)))</f>
        <v/>
      </c>
      <c r="E40" s="480"/>
      <c r="F40" s="481"/>
      <c r="G40" s="491" t="str">
        <f>IF($N$10="","",IF(HLOOKUP($N$10,Presentación!$BZ$3:$DE$574,Presentación!AP19,0)="","",HLOOKUP($N$10,Presentación!$BZ$3:$DE$574,Presentación!AP19,0)))</f>
        <v/>
      </c>
      <c r="H40" s="492"/>
      <c r="I40" s="492"/>
      <c r="J40" s="493"/>
      <c r="K40" s="1"/>
      <c r="L40" s="1"/>
      <c r="M40" s="1"/>
      <c r="N40" s="1"/>
      <c r="O40" s="1"/>
      <c r="P40" s="1"/>
      <c r="Q40" s="1"/>
      <c r="R40" s="1"/>
      <c r="S40" s="1"/>
      <c r="T40" s="1"/>
      <c r="U40" s="1"/>
      <c r="V40" s="1"/>
      <c r="W40" s="1"/>
      <c r="X40" s="1"/>
      <c r="Y40" s="1"/>
      <c r="Z40" s="1"/>
      <c r="AA40" s="1"/>
      <c r="AB40" s="1"/>
      <c r="AC40" s="1"/>
      <c r="AD40" s="1"/>
      <c r="AE40" s="1"/>
      <c r="AF40" s="1"/>
      <c r="AG40" s="1"/>
      <c r="AH40" s="1"/>
      <c r="AI40" s="1"/>
      <c r="AJ40" s="1"/>
      <c r="AK40" s="1"/>
      <c r="AL40" s="1"/>
      <c r="AM40" s="1"/>
      <c r="AN40" s="1"/>
      <c r="AO40" s="1"/>
      <c r="AP40" s="1"/>
      <c r="AQ40" s="1"/>
      <c r="AR40" s="1"/>
      <c r="AS40" s="1"/>
      <c r="AT40" s="1"/>
      <c r="AU40" s="1"/>
      <c r="AV40" s="1"/>
      <c r="AW40" s="1"/>
      <c r="AX40" s="1"/>
      <c r="AY40" s="1"/>
      <c r="AZ40" s="1"/>
      <c r="BA40" s="1"/>
      <c r="BB40" s="1"/>
      <c r="BC40" s="1"/>
      <c r="BD40" s="1"/>
      <c r="BE40" s="1"/>
      <c r="BF40" s="1"/>
      <c r="BG40" s="1"/>
      <c r="BH40" s="1"/>
      <c r="BI40" s="1"/>
      <c r="BJ40" s="1"/>
      <c r="BK40" s="1"/>
      <c r="BL40"/>
      <c r="BN40">
        <f t="shared" si="1"/>
        <v>0</v>
      </c>
      <c r="BO40">
        <f t="shared" si="2"/>
        <v>0</v>
      </c>
      <c r="DP40"/>
      <c r="DQ40"/>
      <c r="DR40" s="2">
        <f t="shared" si="3"/>
        <v>0</v>
      </c>
      <c r="DS40" s="2">
        <f t="shared" si="4"/>
        <v>0</v>
      </c>
      <c r="DT40" s="2">
        <f t="shared" si="5"/>
        <v>0</v>
      </c>
      <c r="DU40" s="2">
        <f t="shared" si="6"/>
        <v>0</v>
      </c>
    </row>
    <row r="41" spans="1:125" s="38" customFormat="1" ht="15" customHeight="1">
      <c r="A41" s="196"/>
      <c r="B41" s="196"/>
      <c r="C41" s="262" t="s">
        <v>5044</v>
      </c>
      <c r="D41" s="479" t="str">
        <f>IF($N$10="","",IF(HLOOKUP($N$10,Presentación!$AQ$3:$BV$574,Presentación!AP20)="","",HLOOKUP($N$10,Presentación!$AQ$3:$BV$574,Presentación!AP20,0)))</f>
        <v/>
      </c>
      <c r="E41" s="480"/>
      <c r="F41" s="481"/>
      <c r="G41" s="491" t="str">
        <f>IF($N$10="","",IF(HLOOKUP($N$10,Presentación!$BZ$3:$DE$574,Presentación!AP20,0)="","",HLOOKUP($N$10,Presentación!$BZ$3:$DE$574,Presentación!AP20,0)))</f>
        <v/>
      </c>
      <c r="H41" s="492"/>
      <c r="I41" s="492"/>
      <c r="J41" s="493"/>
      <c r="K41" s="1"/>
      <c r="L41" s="1"/>
      <c r="M41" s="1"/>
      <c r="N41" s="1"/>
      <c r="O41" s="1"/>
      <c r="P41" s="1"/>
      <c r="Q41" s="1"/>
      <c r="R41" s="1"/>
      <c r="S41" s="1"/>
      <c r="T41" s="1"/>
      <c r="U41" s="1"/>
      <c r="V41" s="1"/>
      <c r="W41" s="1"/>
      <c r="X41" s="1"/>
      <c r="Y41" s="1"/>
      <c r="Z41" s="1"/>
      <c r="AA41" s="1"/>
      <c r="AB41" s="1"/>
      <c r="AC41" s="1"/>
      <c r="AD41" s="1"/>
      <c r="AE41" s="1"/>
      <c r="AF41" s="1"/>
      <c r="AG41" s="1"/>
      <c r="AH41" s="1"/>
      <c r="AI41" s="1"/>
      <c r="AJ41" s="1"/>
      <c r="AK41" s="1"/>
      <c r="AL41" s="1"/>
      <c r="AM41" s="1"/>
      <c r="AN41" s="1"/>
      <c r="AO41" s="1"/>
      <c r="AP41" s="1"/>
      <c r="AQ41" s="1"/>
      <c r="AR41" s="1"/>
      <c r="AS41" s="1"/>
      <c r="AT41" s="1"/>
      <c r="AU41" s="1"/>
      <c r="AV41" s="1"/>
      <c r="AW41" s="1"/>
      <c r="AX41" s="1"/>
      <c r="AY41" s="1"/>
      <c r="AZ41" s="1"/>
      <c r="BA41" s="1"/>
      <c r="BB41" s="1"/>
      <c r="BC41" s="1"/>
      <c r="BD41" s="1"/>
      <c r="BE41" s="1"/>
      <c r="BF41" s="1"/>
      <c r="BG41" s="1"/>
      <c r="BH41" s="1"/>
      <c r="BI41" s="1"/>
      <c r="BJ41" s="1"/>
      <c r="BK41" s="1"/>
      <c r="BL41"/>
      <c r="BN41">
        <f t="shared" si="1"/>
        <v>0</v>
      </c>
      <c r="BO41">
        <f t="shared" si="2"/>
        <v>0</v>
      </c>
      <c r="DP41"/>
      <c r="DQ41"/>
      <c r="DR41" s="2">
        <f t="shared" si="3"/>
        <v>0</v>
      </c>
      <c r="DS41" s="2">
        <f t="shared" si="4"/>
        <v>0</v>
      </c>
      <c r="DT41" s="2">
        <f t="shared" si="5"/>
        <v>0</v>
      </c>
      <c r="DU41" s="2">
        <f t="shared" si="6"/>
        <v>0</v>
      </c>
    </row>
    <row r="42" spans="1:125" s="38" customFormat="1" ht="15" customHeight="1">
      <c r="A42" s="196"/>
      <c r="B42" s="196"/>
      <c r="C42" s="262" t="s">
        <v>5045</v>
      </c>
      <c r="D42" s="479" t="str">
        <f>IF($N$10="","",IF(HLOOKUP($N$10,Presentación!$AQ$3:$BV$574,Presentación!AP21)="","",HLOOKUP($N$10,Presentación!$AQ$3:$BV$574,Presentación!AP21,0)))</f>
        <v/>
      </c>
      <c r="E42" s="480"/>
      <c r="F42" s="481"/>
      <c r="G42" s="491" t="str">
        <f>IF($N$10="","",IF(HLOOKUP($N$10,Presentación!$BZ$3:$DE$574,Presentación!AP21,0)="","",HLOOKUP($N$10,Presentación!$BZ$3:$DE$574,Presentación!AP21,0)))</f>
        <v/>
      </c>
      <c r="H42" s="492"/>
      <c r="I42" s="492"/>
      <c r="J42" s="493"/>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c r="AL42" s="1"/>
      <c r="AM42" s="1"/>
      <c r="AN42" s="1"/>
      <c r="AO42" s="1"/>
      <c r="AP42" s="1"/>
      <c r="AQ42" s="1"/>
      <c r="AR42" s="1"/>
      <c r="AS42" s="1"/>
      <c r="AT42" s="1"/>
      <c r="AU42" s="1"/>
      <c r="AV42" s="1"/>
      <c r="AW42" s="1"/>
      <c r="AX42" s="1"/>
      <c r="AY42" s="1"/>
      <c r="AZ42" s="1"/>
      <c r="BA42" s="1"/>
      <c r="BB42" s="1"/>
      <c r="BC42" s="1"/>
      <c r="BD42" s="1"/>
      <c r="BE42" s="1"/>
      <c r="BF42" s="1"/>
      <c r="BG42" s="1"/>
      <c r="BH42" s="1"/>
      <c r="BI42" s="1"/>
      <c r="BJ42" s="1"/>
      <c r="BK42" s="1"/>
      <c r="BL42"/>
      <c r="BN42">
        <f t="shared" si="1"/>
        <v>0</v>
      </c>
      <c r="BO42">
        <f t="shared" si="2"/>
        <v>0</v>
      </c>
      <c r="DP42"/>
      <c r="DQ42"/>
      <c r="DR42" s="2">
        <f t="shared" si="3"/>
        <v>0</v>
      </c>
      <c r="DS42" s="2">
        <f t="shared" si="4"/>
        <v>0</v>
      </c>
      <c r="DT42" s="2">
        <f t="shared" si="5"/>
        <v>0</v>
      </c>
      <c r="DU42" s="2">
        <f t="shared" si="6"/>
        <v>0</v>
      </c>
    </row>
    <row r="43" spans="1:125" s="38" customFormat="1" ht="15" customHeight="1">
      <c r="A43" s="196"/>
      <c r="B43" s="196"/>
      <c r="C43" s="262" t="s">
        <v>5046</v>
      </c>
      <c r="D43" s="479" t="str">
        <f>IF($N$10="","",IF(HLOOKUP($N$10,Presentación!$AQ$3:$BV$574,Presentación!AP22)="","",HLOOKUP($N$10,Presentación!$AQ$3:$BV$574,Presentación!AP22,0)))</f>
        <v/>
      </c>
      <c r="E43" s="480"/>
      <c r="F43" s="481"/>
      <c r="G43" s="491" t="str">
        <f>IF($N$10="","",IF(HLOOKUP($N$10,Presentación!$BZ$3:$DE$574,Presentación!AP22,0)="","",HLOOKUP($N$10,Presentación!$BZ$3:$DE$574,Presentación!AP22,0)))</f>
        <v/>
      </c>
      <c r="H43" s="492"/>
      <c r="I43" s="492"/>
      <c r="J43" s="493"/>
      <c r="K43" s="1"/>
      <c r="L43" s="1"/>
      <c r="M43" s="1"/>
      <c r="N43" s="1"/>
      <c r="O43" s="1"/>
      <c r="P43" s="1"/>
      <c r="Q43" s="1"/>
      <c r="R43" s="1"/>
      <c r="S43" s="1"/>
      <c r="T43" s="1"/>
      <c r="U43" s="1"/>
      <c r="V43" s="1"/>
      <c r="W43" s="1"/>
      <c r="X43" s="1"/>
      <c r="Y43" s="1"/>
      <c r="Z43" s="1"/>
      <c r="AA43" s="1"/>
      <c r="AB43" s="1"/>
      <c r="AC43" s="1"/>
      <c r="AD43" s="1"/>
      <c r="AE43" s="1"/>
      <c r="AF43" s="1"/>
      <c r="AG43" s="1"/>
      <c r="AH43" s="1"/>
      <c r="AI43" s="1"/>
      <c r="AJ43" s="1"/>
      <c r="AK43" s="1"/>
      <c r="AL43" s="1"/>
      <c r="AM43" s="1"/>
      <c r="AN43" s="1"/>
      <c r="AO43" s="1"/>
      <c r="AP43" s="1"/>
      <c r="AQ43" s="1"/>
      <c r="AR43" s="1"/>
      <c r="AS43" s="1"/>
      <c r="AT43" s="1"/>
      <c r="AU43" s="1"/>
      <c r="AV43" s="1"/>
      <c r="AW43" s="1"/>
      <c r="AX43" s="1"/>
      <c r="AY43" s="1"/>
      <c r="AZ43" s="1"/>
      <c r="BA43" s="1"/>
      <c r="BB43" s="1"/>
      <c r="BC43" s="1"/>
      <c r="BD43" s="1"/>
      <c r="BE43" s="1"/>
      <c r="BF43" s="1"/>
      <c r="BG43" s="1"/>
      <c r="BH43" s="1"/>
      <c r="BI43" s="1"/>
      <c r="BJ43" s="1"/>
      <c r="BK43" s="1"/>
      <c r="BL43"/>
      <c r="BN43">
        <f t="shared" si="1"/>
        <v>0</v>
      </c>
      <c r="BO43">
        <f t="shared" si="2"/>
        <v>0</v>
      </c>
      <c r="DP43"/>
      <c r="DQ43"/>
      <c r="DR43" s="2">
        <f t="shared" si="3"/>
        <v>0</v>
      </c>
      <c r="DS43" s="2">
        <f t="shared" si="4"/>
        <v>0</v>
      </c>
      <c r="DT43" s="2">
        <f t="shared" si="5"/>
        <v>0</v>
      </c>
      <c r="DU43" s="2">
        <f t="shared" si="6"/>
        <v>0</v>
      </c>
    </row>
    <row r="44" spans="1:125" s="38" customFormat="1" ht="15" customHeight="1">
      <c r="A44" s="196"/>
      <c r="B44" s="196"/>
      <c r="C44" s="262" t="s">
        <v>5047</v>
      </c>
      <c r="D44" s="479" t="str">
        <f>IF($N$10="","",IF(HLOOKUP($N$10,Presentación!$AQ$3:$BV$574,Presentación!AP23)="","",HLOOKUP($N$10,Presentación!$AQ$3:$BV$574,Presentación!AP23,0)))</f>
        <v/>
      </c>
      <c r="E44" s="480"/>
      <c r="F44" s="481"/>
      <c r="G44" s="491" t="str">
        <f>IF($N$10="","",IF(HLOOKUP($N$10,Presentación!$BZ$3:$DE$574,Presentación!AP23,0)="","",HLOOKUP($N$10,Presentación!$BZ$3:$DE$574,Presentación!AP23,0)))</f>
        <v/>
      </c>
      <c r="H44" s="492"/>
      <c r="I44" s="492"/>
      <c r="J44" s="493"/>
      <c r="K44" s="1"/>
      <c r="L44" s="1"/>
      <c r="M44" s="1"/>
      <c r="N44" s="1"/>
      <c r="O44" s="1"/>
      <c r="P44" s="1"/>
      <c r="Q44" s="1"/>
      <c r="R44" s="1"/>
      <c r="S44" s="1"/>
      <c r="T44" s="1"/>
      <c r="U44" s="1"/>
      <c r="V44" s="1"/>
      <c r="W44" s="1"/>
      <c r="X44" s="1"/>
      <c r="Y44" s="1"/>
      <c r="Z44" s="1"/>
      <c r="AA44" s="1"/>
      <c r="AB44" s="1"/>
      <c r="AC44" s="1"/>
      <c r="AD44" s="1"/>
      <c r="AE44" s="1"/>
      <c r="AF44" s="1"/>
      <c r="AG44" s="1"/>
      <c r="AH44" s="1"/>
      <c r="AI44" s="1"/>
      <c r="AJ44" s="1"/>
      <c r="AK44" s="1"/>
      <c r="AL44" s="1"/>
      <c r="AM44" s="1"/>
      <c r="AN44" s="1"/>
      <c r="AO44" s="1"/>
      <c r="AP44" s="1"/>
      <c r="AQ44" s="1"/>
      <c r="AR44" s="1"/>
      <c r="AS44" s="1"/>
      <c r="AT44" s="1"/>
      <c r="AU44" s="1"/>
      <c r="AV44" s="1"/>
      <c r="AW44" s="1"/>
      <c r="AX44" s="1"/>
      <c r="AY44" s="1"/>
      <c r="AZ44" s="1"/>
      <c r="BA44" s="1"/>
      <c r="BB44" s="1"/>
      <c r="BC44" s="1"/>
      <c r="BD44" s="1"/>
      <c r="BE44" s="1"/>
      <c r="BF44" s="1"/>
      <c r="BG44" s="1"/>
      <c r="BH44" s="1"/>
      <c r="BI44" s="1"/>
      <c r="BJ44" s="1"/>
      <c r="BK44" s="1"/>
      <c r="BL44"/>
      <c r="BN44">
        <f t="shared" si="1"/>
        <v>0</v>
      </c>
      <c r="BO44">
        <f t="shared" si="2"/>
        <v>0</v>
      </c>
      <c r="DP44"/>
      <c r="DQ44"/>
      <c r="DR44" s="2">
        <f t="shared" si="3"/>
        <v>0</v>
      </c>
      <c r="DS44" s="2">
        <f t="shared" si="4"/>
        <v>0</v>
      </c>
      <c r="DT44" s="2">
        <f t="shared" si="5"/>
        <v>0</v>
      </c>
      <c r="DU44" s="2">
        <f t="shared" si="6"/>
        <v>0</v>
      </c>
    </row>
    <row r="45" spans="1:125" s="38" customFormat="1" ht="15" customHeight="1">
      <c r="A45" s="196"/>
      <c r="B45" s="196"/>
      <c r="C45" s="262" t="s">
        <v>5048</v>
      </c>
      <c r="D45" s="479" t="str">
        <f>IF($N$10="","",IF(HLOOKUP($N$10,Presentación!$AQ$3:$BV$574,Presentación!AP24)="","",HLOOKUP($N$10,Presentación!$AQ$3:$BV$574,Presentación!AP24,0)))</f>
        <v/>
      </c>
      <c r="E45" s="480"/>
      <c r="F45" s="481"/>
      <c r="G45" s="491" t="str">
        <f>IF($N$10="","",IF(HLOOKUP($N$10,Presentación!$BZ$3:$DE$574,Presentación!AP24,0)="","",HLOOKUP($N$10,Presentación!$BZ$3:$DE$574,Presentación!AP24,0)))</f>
        <v/>
      </c>
      <c r="H45" s="492"/>
      <c r="I45" s="492"/>
      <c r="J45" s="493"/>
      <c r="K45" s="1"/>
      <c r="L45" s="1"/>
      <c r="M45" s="1"/>
      <c r="N45" s="1"/>
      <c r="O45" s="1"/>
      <c r="P45" s="1"/>
      <c r="Q45" s="1"/>
      <c r="R45" s="1"/>
      <c r="S45" s="1"/>
      <c r="T45" s="1"/>
      <c r="U45" s="1"/>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c r="BN45">
        <f t="shared" si="1"/>
        <v>0</v>
      </c>
      <c r="BO45">
        <f t="shared" si="2"/>
        <v>0</v>
      </c>
      <c r="DP45"/>
      <c r="DQ45"/>
      <c r="DR45" s="2">
        <f t="shared" si="3"/>
        <v>0</v>
      </c>
      <c r="DS45" s="2">
        <f t="shared" si="4"/>
        <v>0</v>
      </c>
      <c r="DT45" s="2">
        <f t="shared" si="5"/>
        <v>0</v>
      </c>
      <c r="DU45" s="2">
        <f t="shared" si="6"/>
        <v>0</v>
      </c>
    </row>
    <row r="46" spans="1:125" s="38" customFormat="1" ht="15" customHeight="1">
      <c r="A46" s="196"/>
      <c r="B46" s="196"/>
      <c r="C46" s="262" t="s">
        <v>5049</v>
      </c>
      <c r="D46" s="479" t="str">
        <f>IF($N$10="","",IF(HLOOKUP($N$10,Presentación!$AQ$3:$BV$574,Presentación!AP25)="","",HLOOKUP($N$10,Presentación!$AQ$3:$BV$574,Presentación!AP25,0)))</f>
        <v/>
      </c>
      <c r="E46" s="480"/>
      <c r="F46" s="481"/>
      <c r="G46" s="491" t="str">
        <f>IF($N$10="","",IF(HLOOKUP($N$10,Presentación!$BZ$3:$DE$574,Presentación!AP25,0)="","",HLOOKUP($N$10,Presentación!$BZ$3:$DE$574,Presentación!AP25,0)))</f>
        <v/>
      </c>
      <c r="H46" s="492"/>
      <c r="I46" s="492"/>
      <c r="J46" s="493"/>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c r="BN46">
        <f t="shared" si="1"/>
        <v>0</v>
      </c>
      <c r="BO46">
        <f t="shared" si="2"/>
        <v>0</v>
      </c>
      <c r="DP46"/>
      <c r="DQ46"/>
      <c r="DR46" s="2">
        <f t="shared" si="3"/>
        <v>0</v>
      </c>
      <c r="DS46" s="2">
        <f t="shared" si="4"/>
        <v>0</v>
      </c>
      <c r="DT46" s="2">
        <f t="shared" si="5"/>
        <v>0</v>
      </c>
      <c r="DU46" s="2">
        <f t="shared" si="6"/>
        <v>0</v>
      </c>
    </row>
    <row r="47" spans="1:125" s="38" customFormat="1" ht="15" customHeight="1">
      <c r="A47" s="196"/>
      <c r="B47" s="196"/>
      <c r="C47" s="262" t="s">
        <v>5050</v>
      </c>
      <c r="D47" s="479" t="str">
        <f>IF($N$10="","",IF(HLOOKUP($N$10,Presentación!$AQ$3:$BV$574,Presentación!AP26)="","",HLOOKUP($N$10,Presentación!$AQ$3:$BV$574,Presentación!AP26,0)))</f>
        <v/>
      </c>
      <c r="E47" s="480"/>
      <c r="F47" s="481"/>
      <c r="G47" s="491" t="str">
        <f>IF($N$10="","",IF(HLOOKUP($N$10,Presentación!$BZ$3:$DE$574,Presentación!AP26,0)="","",HLOOKUP($N$10,Presentación!$BZ$3:$DE$574,Presentación!AP26,0)))</f>
        <v/>
      </c>
      <c r="H47" s="492"/>
      <c r="I47" s="492"/>
      <c r="J47" s="493"/>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c r="BN47">
        <f t="shared" si="1"/>
        <v>0</v>
      </c>
      <c r="BO47">
        <f t="shared" si="2"/>
        <v>0</v>
      </c>
      <c r="DP47"/>
      <c r="DQ47"/>
      <c r="DR47" s="2">
        <f t="shared" si="3"/>
        <v>0</v>
      </c>
      <c r="DS47" s="2">
        <f t="shared" si="4"/>
        <v>0</v>
      </c>
      <c r="DT47" s="2">
        <f t="shared" si="5"/>
        <v>0</v>
      </c>
      <c r="DU47" s="2">
        <f t="shared" si="6"/>
        <v>0</v>
      </c>
    </row>
    <row r="48" spans="1:125" s="38" customFormat="1" ht="15" customHeight="1">
      <c r="A48" s="196"/>
      <c r="B48" s="196"/>
      <c r="C48" s="262" t="s">
        <v>5051</v>
      </c>
      <c r="D48" s="479" t="str">
        <f>IF($N$10="","",IF(HLOOKUP($N$10,Presentación!$AQ$3:$BV$574,Presentación!AP27)="","",HLOOKUP($N$10,Presentación!$AQ$3:$BV$574,Presentación!AP27,0)))</f>
        <v/>
      </c>
      <c r="E48" s="480"/>
      <c r="F48" s="481"/>
      <c r="G48" s="491" t="str">
        <f>IF($N$10="","",IF(HLOOKUP($N$10,Presentación!$BZ$3:$DE$574,Presentación!AP27,0)="","",HLOOKUP($N$10,Presentación!$BZ$3:$DE$574,Presentación!AP27,0)))</f>
        <v/>
      </c>
      <c r="H48" s="492"/>
      <c r="I48" s="492"/>
      <c r="J48" s="493"/>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c r="BN48">
        <f t="shared" si="1"/>
        <v>0</v>
      </c>
      <c r="BO48">
        <f t="shared" si="2"/>
        <v>0</v>
      </c>
      <c r="DP48"/>
      <c r="DQ48"/>
      <c r="DR48" s="2">
        <f t="shared" si="3"/>
        <v>0</v>
      </c>
      <c r="DS48" s="2">
        <f t="shared" si="4"/>
        <v>0</v>
      </c>
      <c r="DT48" s="2">
        <f t="shared" si="5"/>
        <v>0</v>
      </c>
      <c r="DU48" s="2">
        <f t="shared" si="6"/>
        <v>0</v>
      </c>
    </row>
    <row r="49" spans="1:125" s="38" customFormat="1" ht="15" customHeight="1">
      <c r="A49" s="196"/>
      <c r="B49" s="196"/>
      <c r="C49" s="262" t="s">
        <v>5052</v>
      </c>
      <c r="D49" s="479" t="str">
        <f>IF($N$10="","",IF(HLOOKUP($N$10,Presentación!$AQ$3:$BV$574,Presentación!AP28)="","",HLOOKUP($N$10,Presentación!$AQ$3:$BV$574,Presentación!AP28,0)))</f>
        <v/>
      </c>
      <c r="E49" s="480"/>
      <c r="F49" s="481"/>
      <c r="G49" s="491" t="str">
        <f>IF($N$10="","",IF(HLOOKUP($N$10,Presentación!$BZ$3:$DE$574,Presentación!AP28,0)="","",HLOOKUP($N$10,Presentación!$BZ$3:$DE$574,Presentación!AP28,0)))</f>
        <v/>
      </c>
      <c r="H49" s="492"/>
      <c r="I49" s="492"/>
      <c r="J49" s="493"/>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c r="BN49">
        <f t="shared" si="1"/>
        <v>0</v>
      </c>
      <c r="BO49">
        <f t="shared" si="2"/>
        <v>0</v>
      </c>
      <c r="DP49"/>
      <c r="DQ49"/>
      <c r="DR49" s="2">
        <f t="shared" si="3"/>
        <v>0</v>
      </c>
      <c r="DS49" s="2">
        <f t="shared" si="4"/>
        <v>0</v>
      </c>
      <c r="DT49" s="2">
        <f t="shared" si="5"/>
        <v>0</v>
      </c>
      <c r="DU49" s="2">
        <f t="shared" si="6"/>
        <v>0</v>
      </c>
    </row>
    <row r="50" spans="1:125" s="38" customFormat="1" ht="15" customHeight="1">
      <c r="A50" s="196"/>
      <c r="B50" s="196"/>
      <c r="C50" s="262" t="s">
        <v>5053</v>
      </c>
      <c r="D50" s="479" t="str">
        <f>IF($N$10="","",IF(HLOOKUP($N$10,Presentación!$AQ$3:$BV$574,Presentación!AP29)="","",HLOOKUP($N$10,Presentación!$AQ$3:$BV$574,Presentación!AP29,0)))</f>
        <v/>
      </c>
      <c r="E50" s="480"/>
      <c r="F50" s="481"/>
      <c r="G50" s="491" t="str">
        <f>IF($N$10="","",IF(HLOOKUP($N$10,Presentación!$BZ$3:$DE$574,Presentación!AP29,0)="","",HLOOKUP($N$10,Presentación!$BZ$3:$DE$574,Presentación!AP29,0)))</f>
        <v/>
      </c>
      <c r="H50" s="492"/>
      <c r="I50" s="492"/>
      <c r="J50" s="493"/>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c r="BN50">
        <f t="shared" si="1"/>
        <v>0</v>
      </c>
      <c r="BO50">
        <f t="shared" si="2"/>
        <v>0</v>
      </c>
      <c r="DP50"/>
      <c r="DQ50"/>
      <c r="DR50" s="2">
        <f t="shared" si="3"/>
        <v>0</v>
      </c>
      <c r="DS50" s="2">
        <f t="shared" si="4"/>
        <v>0</v>
      </c>
      <c r="DT50" s="2">
        <f t="shared" si="5"/>
        <v>0</v>
      </c>
      <c r="DU50" s="2">
        <f t="shared" si="6"/>
        <v>0</v>
      </c>
    </row>
    <row r="51" spans="1:125" s="38" customFormat="1" ht="15" customHeight="1">
      <c r="A51" s="196"/>
      <c r="B51" s="196"/>
      <c r="C51" s="262" t="s">
        <v>5054</v>
      </c>
      <c r="D51" s="479" t="str">
        <f>IF($N$10="","",IF(HLOOKUP($N$10,Presentación!$AQ$3:$BV$574,Presentación!AP30)="","",HLOOKUP($N$10,Presentación!$AQ$3:$BV$574,Presentación!AP30,0)))</f>
        <v/>
      </c>
      <c r="E51" s="480"/>
      <c r="F51" s="481"/>
      <c r="G51" s="491" t="str">
        <f>IF($N$10="","",IF(HLOOKUP($N$10,Presentación!$BZ$3:$DE$574,Presentación!AP30,0)="","",HLOOKUP($N$10,Presentación!$BZ$3:$DE$574,Presentación!AP30,0)))</f>
        <v/>
      </c>
      <c r="H51" s="492"/>
      <c r="I51" s="492"/>
      <c r="J51" s="493"/>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c r="BN51">
        <f t="shared" si="1"/>
        <v>0</v>
      </c>
      <c r="BO51">
        <f t="shared" si="2"/>
        <v>0</v>
      </c>
      <c r="DP51"/>
      <c r="DQ51"/>
      <c r="DR51" s="2">
        <f t="shared" si="3"/>
        <v>0</v>
      </c>
      <c r="DS51" s="2">
        <f t="shared" si="4"/>
        <v>0</v>
      </c>
      <c r="DT51" s="2">
        <f t="shared" si="5"/>
        <v>0</v>
      </c>
      <c r="DU51" s="2">
        <f t="shared" si="6"/>
        <v>0</v>
      </c>
    </row>
    <row r="52" spans="1:125" s="38" customFormat="1" ht="15" customHeight="1">
      <c r="A52" s="196"/>
      <c r="B52" s="196"/>
      <c r="C52" s="262" t="s">
        <v>5055</v>
      </c>
      <c r="D52" s="479" t="str">
        <f>IF($N$10="","",IF(HLOOKUP($N$10,Presentación!$AQ$3:$BV$574,Presentación!AP31)="","",HLOOKUP($N$10,Presentación!$AQ$3:$BV$574,Presentación!AP31,0)))</f>
        <v/>
      </c>
      <c r="E52" s="480"/>
      <c r="F52" s="481"/>
      <c r="G52" s="491" t="str">
        <f>IF($N$10="","",IF(HLOOKUP($N$10,Presentación!$BZ$3:$DE$574,Presentación!AP31,0)="","",HLOOKUP($N$10,Presentación!$BZ$3:$DE$574,Presentación!AP31,0)))</f>
        <v/>
      </c>
      <c r="H52" s="492"/>
      <c r="I52" s="492"/>
      <c r="J52" s="493"/>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c r="BN52">
        <f t="shared" si="1"/>
        <v>0</v>
      </c>
      <c r="BO52">
        <f t="shared" si="2"/>
        <v>0</v>
      </c>
      <c r="DP52"/>
      <c r="DQ52"/>
      <c r="DR52" s="2">
        <f t="shared" si="3"/>
        <v>0</v>
      </c>
      <c r="DS52" s="2">
        <f t="shared" si="4"/>
        <v>0</v>
      </c>
      <c r="DT52" s="2">
        <f t="shared" si="5"/>
        <v>0</v>
      </c>
      <c r="DU52" s="2">
        <f t="shared" si="6"/>
        <v>0</v>
      </c>
    </row>
    <row r="53" spans="1:125" s="38" customFormat="1" ht="15" customHeight="1">
      <c r="A53" s="196"/>
      <c r="B53" s="196"/>
      <c r="C53" s="262" t="s">
        <v>5056</v>
      </c>
      <c r="D53" s="479" t="str">
        <f>IF($N$10="","",IF(HLOOKUP($N$10,Presentación!$AQ$3:$BV$574,Presentación!AP32)="","",HLOOKUP($N$10,Presentación!$AQ$3:$BV$574,Presentación!AP32,0)))</f>
        <v/>
      </c>
      <c r="E53" s="480"/>
      <c r="F53" s="481"/>
      <c r="G53" s="491" t="str">
        <f>IF($N$10="","",IF(HLOOKUP($N$10,Presentación!$BZ$3:$DE$574,Presentación!AP32,0)="","",HLOOKUP($N$10,Presentación!$BZ$3:$DE$574,Presentación!AP32,0)))</f>
        <v/>
      </c>
      <c r="H53" s="492"/>
      <c r="I53" s="492"/>
      <c r="J53" s="493"/>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c r="BN53">
        <f t="shared" si="1"/>
        <v>0</v>
      </c>
      <c r="BO53">
        <f t="shared" si="2"/>
        <v>0</v>
      </c>
      <c r="DP53"/>
      <c r="DQ53"/>
      <c r="DR53" s="2">
        <f t="shared" si="3"/>
        <v>0</v>
      </c>
      <c r="DS53" s="2">
        <f t="shared" si="4"/>
        <v>0</v>
      </c>
      <c r="DT53" s="2">
        <f t="shared" si="5"/>
        <v>0</v>
      </c>
      <c r="DU53" s="2">
        <f t="shared" si="6"/>
        <v>0</v>
      </c>
    </row>
    <row r="54" spans="1:125" s="38" customFormat="1" ht="15" customHeight="1">
      <c r="A54" s="196"/>
      <c r="B54" s="196"/>
      <c r="C54" s="262" t="s">
        <v>5057</v>
      </c>
      <c r="D54" s="479" t="str">
        <f>IF($N$10="","",IF(HLOOKUP($N$10,Presentación!$AQ$3:$BV$574,Presentación!AP33)="","",HLOOKUP($N$10,Presentación!$AQ$3:$BV$574,Presentación!AP33,0)))</f>
        <v/>
      </c>
      <c r="E54" s="480"/>
      <c r="F54" s="481"/>
      <c r="G54" s="491" t="str">
        <f>IF($N$10="","",IF(HLOOKUP($N$10,Presentación!$BZ$3:$DE$574,Presentación!AP33,0)="","",HLOOKUP($N$10,Presentación!$BZ$3:$DE$574,Presentación!AP33,0)))</f>
        <v/>
      </c>
      <c r="H54" s="492"/>
      <c r="I54" s="492"/>
      <c r="J54" s="493"/>
      <c r="K54" s="1"/>
      <c r="L54" s="1"/>
      <c r="M54" s="1"/>
      <c r="N54" s="1"/>
      <c r="O54" s="1"/>
      <c r="P54" s="1"/>
      <c r="Q54" s="1"/>
      <c r="R54" s="1"/>
      <c r="S54" s="1"/>
      <c r="T54" s="1"/>
      <c r="U54" s="1"/>
      <c r="V54" s="1"/>
      <c r="W54" s="1"/>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c r="BK54" s="1"/>
      <c r="BL54"/>
      <c r="BN54">
        <f t="shared" si="1"/>
        <v>0</v>
      </c>
      <c r="BO54">
        <f t="shared" si="2"/>
        <v>0</v>
      </c>
      <c r="DP54"/>
      <c r="DQ54"/>
      <c r="DR54" s="2">
        <f t="shared" si="3"/>
        <v>0</v>
      </c>
      <c r="DS54" s="2">
        <f t="shared" si="4"/>
        <v>0</v>
      </c>
      <c r="DT54" s="2">
        <f t="shared" si="5"/>
        <v>0</v>
      </c>
      <c r="DU54" s="2">
        <f t="shared" si="6"/>
        <v>0</v>
      </c>
    </row>
    <row r="55" spans="1:125" s="38" customFormat="1" ht="15" customHeight="1">
      <c r="A55" s="196"/>
      <c r="B55" s="196"/>
      <c r="C55" s="262" t="s">
        <v>5058</v>
      </c>
      <c r="D55" s="479" t="str">
        <f>IF($N$10="","",IF(HLOOKUP($N$10,Presentación!$AQ$3:$BV$574,Presentación!AP34)="","",HLOOKUP($N$10,Presentación!$AQ$3:$BV$574,Presentación!AP34,0)))</f>
        <v/>
      </c>
      <c r="E55" s="480"/>
      <c r="F55" s="481"/>
      <c r="G55" s="491" t="str">
        <f>IF($N$10="","",IF(HLOOKUP($N$10,Presentación!$BZ$3:$DE$574,Presentación!AP34,0)="","",HLOOKUP($N$10,Presentación!$BZ$3:$DE$574,Presentación!AP34,0)))</f>
        <v/>
      </c>
      <c r="H55" s="492"/>
      <c r="I55" s="492"/>
      <c r="J55" s="493"/>
      <c r="K55" s="1"/>
      <c r="L55" s="1"/>
      <c r="M55" s="1"/>
      <c r="N55" s="1"/>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c r="BN55">
        <f t="shared" si="1"/>
        <v>0</v>
      </c>
      <c r="BO55">
        <f t="shared" si="2"/>
        <v>0</v>
      </c>
      <c r="DP55"/>
      <c r="DQ55"/>
      <c r="DR55" s="2">
        <f t="shared" si="3"/>
        <v>0</v>
      </c>
      <c r="DS55" s="2">
        <f t="shared" si="4"/>
        <v>0</v>
      </c>
      <c r="DT55" s="2">
        <f t="shared" si="5"/>
        <v>0</v>
      </c>
      <c r="DU55" s="2">
        <f t="shared" si="6"/>
        <v>0</v>
      </c>
    </row>
    <row r="56" spans="1:125" s="38" customFormat="1" ht="15" customHeight="1">
      <c r="A56" s="196"/>
      <c r="B56" s="196"/>
      <c r="C56" s="262" t="s">
        <v>5059</v>
      </c>
      <c r="D56" s="479" t="str">
        <f>IF($N$10="","",IF(HLOOKUP($N$10,Presentación!$AQ$3:$BV$574,Presentación!AP35)="","",HLOOKUP($N$10,Presentación!$AQ$3:$BV$574,Presentación!AP35,0)))</f>
        <v/>
      </c>
      <c r="E56" s="480"/>
      <c r="F56" s="481"/>
      <c r="G56" s="491" t="str">
        <f>IF($N$10="","",IF(HLOOKUP($N$10,Presentación!$BZ$3:$DE$574,Presentación!AP35,0)="","",HLOOKUP($N$10,Presentación!$BZ$3:$DE$574,Presentación!AP35,0)))</f>
        <v/>
      </c>
      <c r="H56" s="492"/>
      <c r="I56" s="492"/>
      <c r="J56" s="493"/>
      <c r="K56" s="1"/>
      <c r="L56" s="1"/>
      <c r="M56" s="1"/>
      <c r="N56" s="1"/>
      <c r="O56" s="1"/>
      <c r="P56" s="1"/>
      <c r="Q56" s="1"/>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c r="BN56">
        <f t="shared" si="1"/>
        <v>0</v>
      </c>
      <c r="BO56">
        <f t="shared" si="2"/>
        <v>0</v>
      </c>
      <c r="DP56"/>
      <c r="DQ56"/>
      <c r="DR56" s="2">
        <f t="shared" si="3"/>
        <v>0</v>
      </c>
      <c r="DS56" s="2">
        <f t="shared" si="4"/>
        <v>0</v>
      </c>
      <c r="DT56" s="2">
        <f t="shared" si="5"/>
        <v>0</v>
      </c>
      <c r="DU56" s="2">
        <f t="shared" si="6"/>
        <v>0</v>
      </c>
    </row>
    <row r="57" spans="1:125" s="38" customFormat="1" ht="15" customHeight="1">
      <c r="A57" s="196"/>
      <c r="B57" s="196"/>
      <c r="C57" s="262" t="s">
        <v>5060</v>
      </c>
      <c r="D57" s="479" t="str">
        <f>IF($N$10="","",IF(HLOOKUP($N$10,Presentación!$AQ$3:$BV$574,Presentación!AP36)="","",HLOOKUP($N$10,Presentación!$AQ$3:$BV$574,Presentación!AP36,0)))</f>
        <v/>
      </c>
      <c r="E57" s="480"/>
      <c r="F57" s="481"/>
      <c r="G57" s="491" t="str">
        <f>IF($N$10="","",IF(HLOOKUP($N$10,Presentación!$BZ$3:$DE$574,Presentación!AP36,0)="","",HLOOKUP($N$10,Presentación!$BZ$3:$DE$574,Presentación!AP36,0)))</f>
        <v/>
      </c>
      <c r="H57" s="492"/>
      <c r="I57" s="492"/>
      <c r="J57" s="493"/>
      <c r="K57" s="1"/>
      <c r="L57" s="1"/>
      <c r="M57" s="1"/>
      <c r="N57" s="1"/>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c r="BN57">
        <f t="shared" si="1"/>
        <v>0</v>
      </c>
      <c r="BO57">
        <f t="shared" si="2"/>
        <v>0</v>
      </c>
      <c r="DP57"/>
      <c r="DQ57"/>
      <c r="DR57" s="2">
        <f t="shared" si="3"/>
        <v>0</v>
      </c>
      <c r="DS57" s="2">
        <f t="shared" si="4"/>
        <v>0</v>
      </c>
      <c r="DT57" s="2">
        <f t="shared" si="5"/>
        <v>0</v>
      </c>
      <c r="DU57" s="2">
        <f t="shared" si="6"/>
        <v>0</v>
      </c>
    </row>
    <row r="58" spans="1:125" s="38" customFormat="1" ht="15" customHeight="1">
      <c r="A58" s="196"/>
      <c r="B58" s="196"/>
      <c r="C58" s="262" t="s">
        <v>5061</v>
      </c>
      <c r="D58" s="479" t="str">
        <f>IF($N$10="","",IF(HLOOKUP($N$10,Presentación!$AQ$3:$BV$574,Presentación!AP37)="","",HLOOKUP($N$10,Presentación!$AQ$3:$BV$574,Presentación!AP37,0)))</f>
        <v/>
      </c>
      <c r="E58" s="480"/>
      <c r="F58" s="481"/>
      <c r="G58" s="491" t="str">
        <f>IF($N$10="","",IF(HLOOKUP($N$10,Presentación!$BZ$3:$DE$574,Presentación!AP37,0)="","",HLOOKUP($N$10,Presentación!$BZ$3:$DE$574,Presentación!AP37,0)))</f>
        <v/>
      </c>
      <c r="H58" s="492"/>
      <c r="I58" s="492"/>
      <c r="J58" s="493"/>
      <c r="K58" s="1"/>
      <c r="L58" s="1"/>
      <c r="M58" s="1"/>
      <c r="N58" s="1"/>
      <c r="O58" s="1"/>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c r="BK58" s="1"/>
      <c r="BL58"/>
      <c r="BN58">
        <f t="shared" si="1"/>
        <v>0</v>
      </c>
      <c r="BO58">
        <f t="shared" si="2"/>
        <v>0</v>
      </c>
      <c r="DP58"/>
      <c r="DQ58"/>
      <c r="DR58" s="2">
        <f t="shared" si="3"/>
        <v>0</v>
      </c>
      <c r="DS58" s="2">
        <f t="shared" si="4"/>
        <v>0</v>
      </c>
      <c r="DT58" s="2">
        <f t="shared" si="5"/>
        <v>0</v>
      </c>
      <c r="DU58" s="2">
        <f t="shared" si="6"/>
        <v>0</v>
      </c>
    </row>
    <row r="59" spans="1:125" s="38" customFormat="1" ht="15" customHeight="1">
      <c r="A59" s="196"/>
      <c r="B59" s="196"/>
      <c r="C59" s="262" t="s">
        <v>5062</v>
      </c>
      <c r="D59" s="479" t="str">
        <f>IF($N$10="","",IF(HLOOKUP($N$10,Presentación!$AQ$3:$BV$574,Presentación!AP38)="","",HLOOKUP($N$10,Presentación!$AQ$3:$BV$574,Presentación!AP38,0)))</f>
        <v/>
      </c>
      <c r="E59" s="480"/>
      <c r="F59" s="481"/>
      <c r="G59" s="491" t="str">
        <f>IF($N$10="","",IF(HLOOKUP($N$10,Presentación!$BZ$3:$DE$574,Presentación!AP38,0)="","",HLOOKUP($N$10,Presentación!$BZ$3:$DE$574,Presentación!AP38,0)))</f>
        <v/>
      </c>
      <c r="H59" s="492"/>
      <c r="I59" s="492"/>
      <c r="J59" s="493"/>
      <c r="K59" s="1"/>
      <c r="L59" s="1"/>
      <c r="M59" s="1"/>
      <c r="N59" s="1"/>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1"/>
      <c r="BJ59" s="1"/>
      <c r="BK59" s="1"/>
      <c r="BL59"/>
      <c r="BN59">
        <f t="shared" si="1"/>
        <v>0</v>
      </c>
      <c r="BO59">
        <f t="shared" si="2"/>
        <v>0</v>
      </c>
      <c r="DP59"/>
      <c r="DQ59"/>
      <c r="DR59" s="2">
        <f t="shared" si="3"/>
        <v>0</v>
      </c>
      <c r="DS59" s="2">
        <f t="shared" si="4"/>
        <v>0</v>
      </c>
      <c r="DT59" s="2">
        <f t="shared" si="5"/>
        <v>0</v>
      </c>
      <c r="DU59" s="2">
        <f t="shared" si="6"/>
        <v>0</v>
      </c>
    </row>
    <row r="60" spans="1:125" s="38" customFormat="1" ht="15" customHeight="1">
      <c r="A60" s="196"/>
      <c r="B60" s="196"/>
      <c r="C60" s="262" t="s">
        <v>5394</v>
      </c>
      <c r="D60" s="479" t="str">
        <f>IF($N$10="","",IF(HLOOKUP($N$10,Presentación!$AQ$3:$BV$574,Presentación!AP39)="","",HLOOKUP($N$10,Presentación!$AQ$3:$BV$574,Presentación!AP39,0)))</f>
        <v/>
      </c>
      <c r="E60" s="480"/>
      <c r="F60" s="481"/>
      <c r="G60" s="491" t="str">
        <f>IF($N$10="","",IF(HLOOKUP($N$10,Presentación!$BZ$3:$DE$574,Presentación!AP39,0)="","",HLOOKUP($N$10,Presentación!$BZ$3:$DE$574,Presentación!AP39,0)))</f>
        <v/>
      </c>
      <c r="H60" s="492"/>
      <c r="I60" s="492"/>
      <c r="J60" s="493"/>
      <c r="K60" s="1"/>
      <c r="L60" s="1"/>
      <c r="M60" s="1"/>
      <c r="N60" s="1"/>
      <c r="O60" s="1"/>
      <c r="P60" s="1"/>
      <c r="Q60" s="1"/>
      <c r="R60" s="1"/>
      <c r="S60" s="1"/>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c r="BH60" s="1"/>
      <c r="BI60" s="1"/>
      <c r="BJ60" s="1"/>
      <c r="BK60" s="1"/>
      <c r="BL60"/>
      <c r="BN60">
        <f t="shared" si="1"/>
        <v>0</v>
      </c>
      <c r="BO60">
        <f t="shared" si="2"/>
        <v>0</v>
      </c>
      <c r="DP60"/>
      <c r="DQ60"/>
      <c r="DR60" s="2">
        <f t="shared" si="3"/>
        <v>0</v>
      </c>
      <c r="DS60" s="2">
        <f t="shared" si="4"/>
        <v>0</v>
      </c>
      <c r="DT60" s="2">
        <f t="shared" si="5"/>
        <v>0</v>
      </c>
      <c r="DU60" s="2">
        <f t="shared" si="6"/>
        <v>0</v>
      </c>
    </row>
    <row r="61" spans="1:125" s="38" customFormat="1" ht="15" customHeight="1">
      <c r="A61" s="196"/>
      <c r="B61" s="196"/>
      <c r="C61" s="262" t="s">
        <v>5395</v>
      </c>
      <c r="D61" s="479" t="str">
        <f>IF($N$10="","",IF(HLOOKUP($N$10,Presentación!$AQ$3:$BV$574,Presentación!AP40)="","",HLOOKUP($N$10,Presentación!$AQ$3:$BV$574,Presentación!AP40,0)))</f>
        <v/>
      </c>
      <c r="E61" s="480"/>
      <c r="F61" s="481"/>
      <c r="G61" s="491" t="str">
        <f>IF($N$10="","",IF(HLOOKUP($N$10,Presentación!$BZ$3:$DE$574,Presentación!AP40,0)="","",HLOOKUP($N$10,Presentación!$BZ$3:$DE$574,Presentación!AP40,0)))</f>
        <v/>
      </c>
      <c r="H61" s="492"/>
      <c r="I61" s="492"/>
      <c r="J61" s="493"/>
      <c r="K61" s="1"/>
      <c r="L61" s="1"/>
      <c r="M61" s="1"/>
      <c r="N61" s="1"/>
      <c r="O61" s="1"/>
      <c r="P61" s="1"/>
      <c r="Q61" s="1"/>
      <c r="R61" s="1"/>
      <c r="S61" s="1"/>
      <c r="T61" s="1"/>
      <c r="U61" s="1"/>
      <c r="V61" s="1"/>
      <c r="W61" s="1"/>
      <c r="X61" s="1"/>
      <c r="Y61" s="1"/>
      <c r="Z61" s="1"/>
      <c r="AA61" s="1"/>
      <c r="AB61" s="1"/>
      <c r="AC61" s="1"/>
      <c r="AD61" s="1"/>
      <c r="AE61" s="1"/>
      <c r="AF61" s="1"/>
      <c r="AG61" s="1"/>
      <c r="AH61" s="1"/>
      <c r="AI61" s="1"/>
      <c r="AJ61" s="1"/>
      <c r="AK61" s="1"/>
      <c r="AL61" s="1"/>
      <c r="AM61" s="1"/>
      <c r="AN61" s="1"/>
      <c r="AO61" s="1"/>
      <c r="AP61" s="1"/>
      <c r="AQ61" s="1"/>
      <c r="AR61" s="1"/>
      <c r="AS61" s="1"/>
      <c r="AT61" s="1"/>
      <c r="AU61" s="1"/>
      <c r="AV61" s="1"/>
      <c r="AW61" s="1"/>
      <c r="AX61" s="1"/>
      <c r="AY61" s="1"/>
      <c r="AZ61" s="1"/>
      <c r="BA61" s="1"/>
      <c r="BB61" s="1"/>
      <c r="BC61" s="1"/>
      <c r="BD61" s="1"/>
      <c r="BE61" s="1"/>
      <c r="BF61" s="1"/>
      <c r="BG61" s="1"/>
      <c r="BH61" s="1"/>
      <c r="BI61" s="1"/>
      <c r="BJ61" s="1"/>
      <c r="BK61" s="1"/>
      <c r="BL61"/>
      <c r="BN61">
        <f t="shared" si="1"/>
        <v>0</v>
      </c>
      <c r="BO61">
        <f t="shared" si="2"/>
        <v>0</v>
      </c>
      <c r="DP61"/>
      <c r="DQ61"/>
      <c r="DR61" s="2">
        <f t="shared" si="3"/>
        <v>0</v>
      </c>
      <c r="DS61" s="2">
        <f t="shared" si="4"/>
        <v>0</v>
      </c>
      <c r="DT61" s="2">
        <f t="shared" si="5"/>
        <v>0</v>
      </c>
      <c r="DU61" s="2">
        <f t="shared" si="6"/>
        <v>0</v>
      </c>
    </row>
    <row r="62" spans="1:125" s="38" customFormat="1" ht="15" customHeight="1">
      <c r="A62" s="196"/>
      <c r="B62" s="196"/>
      <c r="C62" s="262" t="s">
        <v>5396</v>
      </c>
      <c r="D62" s="479" t="str">
        <f>IF($N$10="","",IF(HLOOKUP($N$10,Presentación!$AQ$3:$BV$574,Presentación!AP41)="","",HLOOKUP($N$10,Presentación!$AQ$3:$BV$574,Presentación!AP41,0)))</f>
        <v/>
      </c>
      <c r="E62" s="480"/>
      <c r="F62" s="481"/>
      <c r="G62" s="491" t="str">
        <f>IF($N$10="","",IF(HLOOKUP($N$10,Presentación!$BZ$3:$DE$574,Presentación!AP41,0)="","",HLOOKUP($N$10,Presentación!$BZ$3:$DE$574,Presentación!AP41,0)))</f>
        <v/>
      </c>
      <c r="H62" s="492"/>
      <c r="I62" s="492"/>
      <c r="J62" s="493"/>
      <c r="K62" s="1"/>
      <c r="L62" s="1"/>
      <c r="M62" s="1"/>
      <c r="N62" s="1"/>
      <c r="O62" s="1"/>
      <c r="P62" s="1"/>
      <c r="Q62" s="1"/>
      <c r="R62" s="1"/>
      <c r="S62" s="1"/>
      <c r="T62" s="1"/>
      <c r="U62" s="1"/>
      <c r="V62" s="1"/>
      <c r="W62" s="1"/>
      <c r="X62" s="1"/>
      <c r="Y62" s="1"/>
      <c r="Z62" s="1"/>
      <c r="AA62" s="1"/>
      <c r="AB62" s="1"/>
      <c r="AC62" s="1"/>
      <c r="AD62" s="1"/>
      <c r="AE62" s="1"/>
      <c r="AF62" s="1"/>
      <c r="AG62" s="1"/>
      <c r="AH62" s="1"/>
      <c r="AI62" s="1"/>
      <c r="AJ62" s="1"/>
      <c r="AK62" s="1"/>
      <c r="AL62" s="1"/>
      <c r="AM62" s="1"/>
      <c r="AN62" s="1"/>
      <c r="AO62" s="1"/>
      <c r="AP62" s="1"/>
      <c r="AQ62" s="1"/>
      <c r="AR62" s="1"/>
      <c r="AS62" s="1"/>
      <c r="AT62" s="1"/>
      <c r="AU62" s="1"/>
      <c r="AV62" s="1"/>
      <c r="AW62" s="1"/>
      <c r="AX62" s="1"/>
      <c r="AY62" s="1"/>
      <c r="AZ62" s="1"/>
      <c r="BA62" s="1"/>
      <c r="BB62" s="1"/>
      <c r="BC62" s="1"/>
      <c r="BD62" s="1"/>
      <c r="BE62" s="1"/>
      <c r="BF62" s="1"/>
      <c r="BG62" s="1"/>
      <c r="BH62" s="1"/>
      <c r="BI62" s="1"/>
      <c r="BJ62" s="1"/>
      <c r="BK62" s="1"/>
      <c r="BL62"/>
      <c r="BN62">
        <f t="shared" si="1"/>
        <v>0</v>
      </c>
      <c r="BO62">
        <f t="shared" si="2"/>
        <v>0</v>
      </c>
      <c r="DP62"/>
      <c r="DQ62"/>
      <c r="DR62" s="2">
        <f t="shared" si="3"/>
        <v>0</v>
      </c>
      <c r="DS62" s="2">
        <f t="shared" si="4"/>
        <v>0</v>
      </c>
      <c r="DT62" s="2">
        <f t="shared" si="5"/>
        <v>0</v>
      </c>
      <c r="DU62" s="2">
        <f t="shared" si="6"/>
        <v>0</v>
      </c>
    </row>
    <row r="63" spans="1:125" s="38" customFormat="1" ht="15" customHeight="1">
      <c r="A63" s="196"/>
      <c r="B63" s="196"/>
      <c r="C63" s="262" t="s">
        <v>5397</v>
      </c>
      <c r="D63" s="479" t="str">
        <f>IF($N$10="","",IF(HLOOKUP($N$10,Presentación!$AQ$3:$BV$574,Presentación!AP42)="","",HLOOKUP($N$10,Presentación!$AQ$3:$BV$574,Presentación!AP42,0)))</f>
        <v/>
      </c>
      <c r="E63" s="480"/>
      <c r="F63" s="481"/>
      <c r="G63" s="491" t="str">
        <f>IF($N$10="","",IF(HLOOKUP($N$10,Presentación!$BZ$3:$DE$574,Presentación!AP42,0)="","",HLOOKUP($N$10,Presentación!$BZ$3:$DE$574,Presentación!AP42,0)))</f>
        <v/>
      </c>
      <c r="H63" s="492"/>
      <c r="I63" s="492"/>
      <c r="J63" s="493"/>
      <c r="K63" s="1"/>
      <c r="L63" s="1"/>
      <c r="M63" s="1"/>
      <c r="N63" s="1"/>
      <c r="O63" s="1"/>
      <c r="P63" s="1"/>
      <c r="Q63" s="1"/>
      <c r="R63" s="1"/>
      <c r="S63" s="1"/>
      <c r="T63" s="1"/>
      <c r="U63" s="1"/>
      <c r="V63" s="1"/>
      <c r="W63" s="1"/>
      <c r="X63" s="1"/>
      <c r="Y63" s="1"/>
      <c r="Z63" s="1"/>
      <c r="AA63" s="1"/>
      <c r="AB63" s="1"/>
      <c r="AC63" s="1"/>
      <c r="AD63" s="1"/>
      <c r="AE63" s="1"/>
      <c r="AF63" s="1"/>
      <c r="AG63" s="1"/>
      <c r="AH63" s="1"/>
      <c r="AI63" s="1"/>
      <c r="AJ63" s="1"/>
      <c r="AK63" s="1"/>
      <c r="AL63" s="1"/>
      <c r="AM63" s="1"/>
      <c r="AN63" s="1"/>
      <c r="AO63" s="1"/>
      <c r="AP63" s="1"/>
      <c r="AQ63" s="1"/>
      <c r="AR63" s="1"/>
      <c r="AS63" s="1"/>
      <c r="AT63" s="1"/>
      <c r="AU63" s="1"/>
      <c r="AV63" s="1"/>
      <c r="AW63" s="1"/>
      <c r="AX63" s="1"/>
      <c r="AY63" s="1"/>
      <c r="AZ63" s="1"/>
      <c r="BA63" s="1"/>
      <c r="BB63" s="1"/>
      <c r="BC63" s="1"/>
      <c r="BD63" s="1"/>
      <c r="BE63" s="1"/>
      <c r="BF63" s="1"/>
      <c r="BG63" s="1"/>
      <c r="BH63" s="1"/>
      <c r="BI63" s="1"/>
      <c r="BJ63" s="1"/>
      <c r="BK63" s="1"/>
      <c r="BL63"/>
      <c r="BN63">
        <f t="shared" si="1"/>
        <v>0</v>
      </c>
      <c r="BO63">
        <f t="shared" si="2"/>
        <v>0</v>
      </c>
      <c r="DP63"/>
      <c r="DQ63"/>
      <c r="DR63" s="2">
        <f t="shared" si="3"/>
        <v>0</v>
      </c>
      <c r="DS63" s="2">
        <f t="shared" si="4"/>
        <v>0</v>
      </c>
      <c r="DT63" s="2">
        <f t="shared" si="5"/>
        <v>0</v>
      </c>
      <c r="DU63" s="2">
        <f t="shared" si="6"/>
        <v>0</v>
      </c>
    </row>
    <row r="64" spans="1:125" s="38" customFormat="1" ht="15" customHeight="1">
      <c r="A64" s="196"/>
      <c r="B64" s="196"/>
      <c r="C64" s="262" t="s">
        <v>5398</v>
      </c>
      <c r="D64" s="479" t="str">
        <f>IF($N$10="","",IF(HLOOKUP($N$10,Presentación!$AQ$3:$BV$574,Presentación!AP43)="","",HLOOKUP($N$10,Presentación!$AQ$3:$BV$574,Presentación!AP43,0)))</f>
        <v/>
      </c>
      <c r="E64" s="480"/>
      <c r="F64" s="481"/>
      <c r="G64" s="491" t="str">
        <f>IF($N$10="","",IF(HLOOKUP($N$10,Presentación!$BZ$3:$DE$574,Presentación!AP43,0)="","",HLOOKUP($N$10,Presentación!$BZ$3:$DE$574,Presentación!AP43,0)))</f>
        <v/>
      </c>
      <c r="H64" s="492"/>
      <c r="I64" s="492"/>
      <c r="J64" s="493"/>
      <c r="K64" s="1"/>
      <c r="L64" s="1"/>
      <c r="M64" s="1"/>
      <c r="N64" s="1"/>
      <c r="O64" s="1"/>
      <c r="P64" s="1"/>
      <c r="Q64" s="1"/>
      <c r="R64" s="1"/>
      <c r="S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c r="BG64" s="1"/>
      <c r="BH64" s="1"/>
      <c r="BI64" s="1"/>
      <c r="BJ64" s="1"/>
      <c r="BK64" s="1"/>
      <c r="BL64"/>
      <c r="BN64">
        <f t="shared" si="1"/>
        <v>0</v>
      </c>
      <c r="BO64">
        <f t="shared" si="2"/>
        <v>0</v>
      </c>
      <c r="DP64"/>
      <c r="DQ64"/>
      <c r="DR64" s="2">
        <f t="shared" si="3"/>
        <v>0</v>
      </c>
      <c r="DS64" s="2">
        <f t="shared" si="4"/>
        <v>0</v>
      </c>
      <c r="DT64" s="2">
        <f t="shared" si="5"/>
        <v>0</v>
      </c>
      <c r="DU64" s="2">
        <f t="shared" si="6"/>
        <v>0</v>
      </c>
    </row>
    <row r="65" spans="1:125" s="38" customFormat="1" ht="15" customHeight="1">
      <c r="A65" s="196"/>
      <c r="B65" s="196"/>
      <c r="C65" s="262" t="s">
        <v>5399</v>
      </c>
      <c r="D65" s="479" t="str">
        <f>IF($N$10="","",IF(HLOOKUP($N$10,Presentación!$AQ$3:$BV$574,Presentación!AP44)="","",HLOOKUP($N$10,Presentación!$AQ$3:$BV$574,Presentación!AP44,0)))</f>
        <v/>
      </c>
      <c r="E65" s="480"/>
      <c r="F65" s="481"/>
      <c r="G65" s="491" t="str">
        <f>IF($N$10="","",IF(HLOOKUP($N$10,Presentación!$BZ$3:$DE$574,Presentación!AP44,0)="","",HLOOKUP($N$10,Presentación!$BZ$3:$DE$574,Presentación!AP44,0)))</f>
        <v/>
      </c>
      <c r="H65" s="492"/>
      <c r="I65" s="492"/>
      <c r="J65" s="493"/>
      <c r="K65" s="1"/>
      <c r="L65" s="1"/>
      <c r="M65" s="1"/>
      <c r="N65" s="1"/>
      <c r="O65" s="1"/>
      <c r="P65" s="1"/>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c r="BH65" s="1"/>
      <c r="BI65" s="1"/>
      <c r="BJ65" s="1"/>
      <c r="BK65" s="1"/>
      <c r="BL65"/>
      <c r="BN65">
        <f t="shared" si="1"/>
        <v>0</v>
      </c>
      <c r="BO65">
        <f t="shared" si="2"/>
        <v>0</v>
      </c>
      <c r="DP65"/>
      <c r="DQ65"/>
      <c r="DR65" s="2">
        <f t="shared" si="3"/>
        <v>0</v>
      </c>
      <c r="DS65" s="2">
        <f t="shared" si="4"/>
        <v>0</v>
      </c>
      <c r="DT65" s="2">
        <f t="shared" si="5"/>
        <v>0</v>
      </c>
      <c r="DU65" s="2">
        <f t="shared" si="6"/>
        <v>0</v>
      </c>
    </row>
    <row r="66" spans="1:125" s="38" customFormat="1" ht="15" customHeight="1">
      <c r="A66" s="196"/>
      <c r="B66" s="196"/>
      <c r="C66" s="262" t="s">
        <v>5400</v>
      </c>
      <c r="D66" s="479" t="str">
        <f>IF($N$10="","",IF(HLOOKUP($N$10,Presentación!$AQ$3:$BV$574,Presentación!AP45)="","",HLOOKUP($N$10,Presentación!$AQ$3:$BV$574,Presentación!AP45,0)))</f>
        <v/>
      </c>
      <c r="E66" s="480"/>
      <c r="F66" s="481"/>
      <c r="G66" s="491" t="str">
        <f>IF($N$10="","",IF(HLOOKUP($N$10,Presentación!$BZ$3:$DE$574,Presentación!AP45,0)="","",HLOOKUP($N$10,Presentación!$BZ$3:$DE$574,Presentación!AP45,0)))</f>
        <v/>
      </c>
      <c r="H66" s="492"/>
      <c r="I66" s="492"/>
      <c r="J66" s="493"/>
      <c r="K66" s="1"/>
      <c r="L66" s="1"/>
      <c r="M66" s="1"/>
      <c r="N66" s="1"/>
      <c r="O66" s="1"/>
      <c r="P66" s="1"/>
      <c r="Q66" s="1"/>
      <c r="R66" s="1"/>
      <c r="S66" s="1"/>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1"/>
      <c r="BC66" s="1"/>
      <c r="BD66" s="1"/>
      <c r="BE66" s="1"/>
      <c r="BF66" s="1"/>
      <c r="BG66" s="1"/>
      <c r="BH66" s="1"/>
      <c r="BI66" s="1"/>
      <c r="BJ66" s="1"/>
      <c r="BK66" s="1"/>
      <c r="BL66"/>
      <c r="BN66">
        <f t="shared" si="1"/>
        <v>0</v>
      </c>
      <c r="BO66">
        <f t="shared" si="2"/>
        <v>0</v>
      </c>
      <c r="DP66"/>
      <c r="DQ66"/>
      <c r="DR66" s="2">
        <f t="shared" si="3"/>
        <v>0</v>
      </c>
      <c r="DS66" s="2">
        <f t="shared" si="4"/>
        <v>0</v>
      </c>
      <c r="DT66" s="2">
        <f t="shared" si="5"/>
        <v>0</v>
      </c>
      <c r="DU66" s="2">
        <f t="shared" si="6"/>
        <v>0</v>
      </c>
    </row>
    <row r="67" spans="1:125" s="38" customFormat="1" ht="15" customHeight="1">
      <c r="A67" s="196"/>
      <c r="B67" s="196"/>
      <c r="C67" s="262" t="s">
        <v>5401</v>
      </c>
      <c r="D67" s="479" t="str">
        <f>IF($N$10="","",IF(HLOOKUP($N$10,Presentación!$AQ$3:$BV$574,Presentación!AP46)="","",HLOOKUP($N$10,Presentación!$AQ$3:$BV$574,Presentación!AP46,0)))</f>
        <v/>
      </c>
      <c r="E67" s="480"/>
      <c r="F67" s="481"/>
      <c r="G67" s="491" t="str">
        <f>IF($N$10="","",IF(HLOOKUP($N$10,Presentación!$BZ$3:$DE$574,Presentación!AP46,0)="","",HLOOKUP($N$10,Presentación!$BZ$3:$DE$574,Presentación!AP46,0)))</f>
        <v/>
      </c>
      <c r="H67" s="492"/>
      <c r="I67" s="492"/>
      <c r="J67" s="493"/>
      <c r="K67" s="1"/>
      <c r="L67" s="1"/>
      <c r="M67" s="1"/>
      <c r="N67" s="1"/>
      <c r="O67" s="1"/>
      <c r="P67" s="1"/>
      <c r="Q67" s="1"/>
      <c r="R67" s="1"/>
      <c r="S67" s="1"/>
      <c r="T67" s="1"/>
      <c r="U67" s="1"/>
      <c r="V67" s="1"/>
      <c r="W67" s="1"/>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c r="AZ67" s="1"/>
      <c r="BA67" s="1"/>
      <c r="BB67" s="1"/>
      <c r="BC67" s="1"/>
      <c r="BD67" s="1"/>
      <c r="BE67" s="1"/>
      <c r="BF67" s="1"/>
      <c r="BG67" s="1"/>
      <c r="BH67" s="1"/>
      <c r="BI67" s="1"/>
      <c r="BJ67" s="1"/>
      <c r="BK67" s="1"/>
      <c r="BL67"/>
      <c r="BN67">
        <f t="shared" si="1"/>
        <v>0</v>
      </c>
      <c r="BO67">
        <f t="shared" si="2"/>
        <v>0</v>
      </c>
      <c r="DP67"/>
      <c r="DQ67"/>
      <c r="DR67" s="2">
        <f t="shared" si="3"/>
        <v>0</v>
      </c>
      <c r="DS67" s="2">
        <f t="shared" si="4"/>
        <v>0</v>
      </c>
      <c r="DT67" s="2">
        <f t="shared" si="5"/>
        <v>0</v>
      </c>
      <c r="DU67" s="2">
        <f t="shared" si="6"/>
        <v>0</v>
      </c>
    </row>
    <row r="68" spans="1:125" s="38" customFormat="1" ht="15" customHeight="1">
      <c r="A68" s="196"/>
      <c r="B68" s="196"/>
      <c r="C68" s="262" t="s">
        <v>5402</v>
      </c>
      <c r="D68" s="479" t="str">
        <f>IF($N$10="","",IF(HLOOKUP($N$10,Presentación!$AQ$3:$BV$574,Presentación!AP47)="","",HLOOKUP($N$10,Presentación!$AQ$3:$BV$574,Presentación!AP47,0)))</f>
        <v/>
      </c>
      <c r="E68" s="480"/>
      <c r="F68" s="481"/>
      <c r="G68" s="491" t="str">
        <f>IF($N$10="","",IF(HLOOKUP($N$10,Presentación!$BZ$3:$DE$574,Presentación!AP47,0)="","",HLOOKUP($N$10,Presentación!$BZ$3:$DE$574,Presentación!AP47,0)))</f>
        <v/>
      </c>
      <c r="H68" s="492"/>
      <c r="I68" s="492"/>
      <c r="J68" s="493"/>
      <c r="K68" s="1"/>
      <c r="L68" s="1"/>
      <c r="M68" s="1"/>
      <c r="N68" s="1"/>
      <c r="O68" s="1"/>
      <c r="P68" s="1"/>
      <c r="Q68" s="1"/>
      <c r="R68" s="1"/>
      <c r="S68" s="1"/>
      <c r="T68" s="1"/>
      <c r="U68" s="1"/>
      <c r="V68" s="1"/>
      <c r="W68" s="1"/>
      <c r="X68" s="1"/>
      <c r="Y68" s="1"/>
      <c r="Z68" s="1"/>
      <c r="AA68" s="1"/>
      <c r="AB68" s="1"/>
      <c r="AC68" s="1"/>
      <c r="AD68" s="1"/>
      <c r="AE68" s="1"/>
      <c r="AF68" s="1"/>
      <c r="AG68" s="1"/>
      <c r="AH68" s="1"/>
      <c r="AI68" s="1"/>
      <c r="AJ68" s="1"/>
      <c r="AK68" s="1"/>
      <c r="AL68" s="1"/>
      <c r="AM68" s="1"/>
      <c r="AN68" s="1"/>
      <c r="AO68" s="1"/>
      <c r="AP68" s="1"/>
      <c r="AQ68" s="1"/>
      <c r="AR68" s="1"/>
      <c r="AS68" s="1"/>
      <c r="AT68" s="1"/>
      <c r="AU68" s="1"/>
      <c r="AV68" s="1"/>
      <c r="AW68" s="1"/>
      <c r="AX68" s="1"/>
      <c r="AY68" s="1"/>
      <c r="AZ68" s="1"/>
      <c r="BA68" s="1"/>
      <c r="BB68" s="1"/>
      <c r="BC68" s="1"/>
      <c r="BD68" s="1"/>
      <c r="BE68" s="1"/>
      <c r="BF68" s="1"/>
      <c r="BG68" s="1"/>
      <c r="BH68" s="1"/>
      <c r="BI68" s="1"/>
      <c r="BJ68" s="1"/>
      <c r="BK68" s="1"/>
      <c r="BL68"/>
      <c r="BN68">
        <f t="shared" si="1"/>
        <v>0</v>
      </c>
      <c r="BO68">
        <f t="shared" si="2"/>
        <v>0</v>
      </c>
      <c r="DP68"/>
      <c r="DQ68"/>
      <c r="DR68" s="2">
        <f t="shared" si="3"/>
        <v>0</v>
      </c>
      <c r="DS68" s="2">
        <f t="shared" si="4"/>
        <v>0</v>
      </c>
      <c r="DT68" s="2">
        <f t="shared" si="5"/>
        <v>0</v>
      </c>
      <c r="DU68" s="2">
        <f t="shared" si="6"/>
        <v>0</v>
      </c>
    </row>
    <row r="69" spans="1:125" s="38" customFormat="1" ht="15" customHeight="1">
      <c r="A69" s="196"/>
      <c r="B69" s="196"/>
      <c r="C69" s="262" t="s">
        <v>5403</v>
      </c>
      <c r="D69" s="479" t="str">
        <f>IF($N$10="","",IF(HLOOKUP($N$10,Presentación!$AQ$3:$BV$574,Presentación!AP48)="","",HLOOKUP($N$10,Presentación!$AQ$3:$BV$574,Presentación!AP48,0)))</f>
        <v/>
      </c>
      <c r="E69" s="480"/>
      <c r="F69" s="481"/>
      <c r="G69" s="491" t="str">
        <f>IF($N$10="","",IF(HLOOKUP($N$10,Presentación!$BZ$3:$DE$574,Presentación!AP48,0)="","",HLOOKUP($N$10,Presentación!$BZ$3:$DE$574,Presentación!AP48,0)))</f>
        <v/>
      </c>
      <c r="H69" s="492"/>
      <c r="I69" s="492"/>
      <c r="J69" s="493"/>
      <c r="K69" s="1"/>
      <c r="L69" s="1"/>
      <c r="M69" s="1"/>
      <c r="N69" s="1"/>
      <c r="O69" s="1"/>
      <c r="P69" s="1"/>
      <c r="Q69" s="1"/>
      <c r="R69" s="1"/>
      <c r="S69" s="1"/>
      <c r="T69" s="1"/>
      <c r="U69" s="1"/>
      <c r="V69" s="1"/>
      <c r="W69" s="1"/>
      <c r="X69" s="1"/>
      <c r="Y69" s="1"/>
      <c r="Z69" s="1"/>
      <c r="AA69" s="1"/>
      <c r="AB69" s="1"/>
      <c r="AC69" s="1"/>
      <c r="AD69" s="1"/>
      <c r="AE69" s="1"/>
      <c r="AF69" s="1"/>
      <c r="AG69" s="1"/>
      <c r="AH69" s="1"/>
      <c r="AI69" s="1"/>
      <c r="AJ69" s="1"/>
      <c r="AK69" s="1"/>
      <c r="AL69" s="1"/>
      <c r="AM69" s="1"/>
      <c r="AN69" s="1"/>
      <c r="AO69" s="1"/>
      <c r="AP69" s="1"/>
      <c r="AQ69" s="1"/>
      <c r="AR69" s="1"/>
      <c r="AS69" s="1"/>
      <c r="AT69" s="1"/>
      <c r="AU69" s="1"/>
      <c r="AV69" s="1"/>
      <c r="AW69" s="1"/>
      <c r="AX69" s="1"/>
      <c r="AY69" s="1"/>
      <c r="AZ69" s="1"/>
      <c r="BA69" s="1"/>
      <c r="BB69" s="1"/>
      <c r="BC69" s="1"/>
      <c r="BD69" s="1"/>
      <c r="BE69" s="1"/>
      <c r="BF69" s="1"/>
      <c r="BG69" s="1"/>
      <c r="BH69" s="1"/>
      <c r="BI69" s="1"/>
      <c r="BJ69" s="1"/>
      <c r="BK69" s="1"/>
      <c r="BL69"/>
      <c r="BN69">
        <f t="shared" si="1"/>
        <v>0</v>
      </c>
      <c r="BO69">
        <f t="shared" si="2"/>
        <v>0</v>
      </c>
      <c r="DP69"/>
      <c r="DQ69"/>
      <c r="DR69" s="2">
        <f t="shared" si="3"/>
        <v>0</v>
      </c>
      <c r="DS69" s="2">
        <f t="shared" si="4"/>
        <v>0</v>
      </c>
      <c r="DT69" s="2">
        <f t="shared" si="5"/>
        <v>0</v>
      </c>
      <c r="DU69" s="2">
        <f t="shared" si="6"/>
        <v>0</v>
      </c>
    </row>
    <row r="70" spans="1:125" s="38" customFormat="1" ht="15" customHeight="1">
      <c r="A70" s="196"/>
      <c r="B70" s="196"/>
      <c r="C70" s="262" t="s">
        <v>5404</v>
      </c>
      <c r="D70" s="479" t="str">
        <f>IF($N$10="","",IF(HLOOKUP($N$10,Presentación!$AQ$3:$BV$574,Presentación!AP49)="","",HLOOKUP($N$10,Presentación!$AQ$3:$BV$574,Presentación!AP49,0)))</f>
        <v/>
      </c>
      <c r="E70" s="480"/>
      <c r="F70" s="481"/>
      <c r="G70" s="491" t="str">
        <f>IF($N$10="","",IF(HLOOKUP($N$10,Presentación!$BZ$3:$DE$574,Presentación!AP49,0)="","",HLOOKUP($N$10,Presentación!$BZ$3:$DE$574,Presentación!AP49,0)))</f>
        <v/>
      </c>
      <c r="H70" s="492"/>
      <c r="I70" s="492"/>
      <c r="J70" s="493"/>
      <c r="K70" s="1"/>
      <c r="L70" s="1"/>
      <c r="M70" s="1"/>
      <c r="N70" s="1"/>
      <c r="O70" s="1"/>
      <c r="P70" s="1"/>
      <c r="Q70" s="1"/>
      <c r="R70" s="1"/>
      <c r="S70" s="1"/>
      <c r="T70" s="1"/>
      <c r="U70" s="1"/>
      <c r="V70" s="1"/>
      <c r="W70" s="1"/>
      <c r="X70" s="1"/>
      <c r="Y70" s="1"/>
      <c r="Z70" s="1"/>
      <c r="AA70" s="1"/>
      <c r="AB70" s="1"/>
      <c r="AC70" s="1"/>
      <c r="AD70" s="1"/>
      <c r="AE70" s="1"/>
      <c r="AF70" s="1"/>
      <c r="AG70" s="1"/>
      <c r="AH70" s="1"/>
      <c r="AI70" s="1"/>
      <c r="AJ70" s="1"/>
      <c r="AK70" s="1"/>
      <c r="AL70" s="1"/>
      <c r="AM70" s="1"/>
      <c r="AN70" s="1"/>
      <c r="AO70" s="1"/>
      <c r="AP70" s="1"/>
      <c r="AQ70" s="1"/>
      <c r="AR70" s="1"/>
      <c r="AS70" s="1"/>
      <c r="AT70" s="1"/>
      <c r="AU70" s="1"/>
      <c r="AV70" s="1"/>
      <c r="AW70" s="1"/>
      <c r="AX70" s="1"/>
      <c r="AY70" s="1"/>
      <c r="AZ70" s="1"/>
      <c r="BA70" s="1"/>
      <c r="BB70" s="1"/>
      <c r="BC70" s="1"/>
      <c r="BD70" s="1"/>
      <c r="BE70" s="1"/>
      <c r="BF70" s="1"/>
      <c r="BG70" s="1"/>
      <c r="BH70" s="1"/>
      <c r="BI70" s="1"/>
      <c r="BJ70" s="1"/>
      <c r="BK70" s="1"/>
      <c r="BL70"/>
      <c r="BN70">
        <f t="shared" si="1"/>
        <v>0</v>
      </c>
      <c r="BO70">
        <f t="shared" si="2"/>
        <v>0</v>
      </c>
      <c r="DP70"/>
      <c r="DQ70"/>
      <c r="DR70" s="2">
        <f t="shared" si="3"/>
        <v>0</v>
      </c>
      <c r="DS70" s="2">
        <f t="shared" si="4"/>
        <v>0</v>
      </c>
      <c r="DT70" s="2">
        <f t="shared" si="5"/>
        <v>0</v>
      </c>
      <c r="DU70" s="2">
        <f t="shared" si="6"/>
        <v>0</v>
      </c>
    </row>
    <row r="71" spans="1:125" s="38" customFormat="1" ht="15" customHeight="1">
      <c r="A71" s="196"/>
      <c r="B71" s="196"/>
      <c r="C71" s="262" t="s">
        <v>5405</v>
      </c>
      <c r="D71" s="479" t="str">
        <f>IF($N$10="","",IF(HLOOKUP($N$10,Presentación!$AQ$3:$BV$574,Presentación!AP50)="","",HLOOKUP($N$10,Presentación!$AQ$3:$BV$574,Presentación!AP50,0)))</f>
        <v/>
      </c>
      <c r="E71" s="480"/>
      <c r="F71" s="481"/>
      <c r="G71" s="491" t="str">
        <f>IF($N$10="","",IF(HLOOKUP($N$10,Presentación!$BZ$3:$DE$574,Presentación!AP50,0)="","",HLOOKUP($N$10,Presentación!$BZ$3:$DE$574,Presentación!AP50,0)))</f>
        <v/>
      </c>
      <c r="H71" s="492"/>
      <c r="I71" s="492"/>
      <c r="J71" s="493"/>
      <c r="K71" s="1"/>
      <c r="L71" s="1"/>
      <c r="M71" s="1"/>
      <c r="N71" s="1"/>
      <c r="O71" s="1"/>
      <c r="P71" s="1"/>
      <c r="Q71" s="1"/>
      <c r="R71" s="1"/>
      <c r="S71" s="1"/>
      <c r="T71" s="1"/>
      <c r="U71" s="1"/>
      <c r="V71" s="1"/>
      <c r="W71" s="1"/>
      <c r="X71" s="1"/>
      <c r="Y71" s="1"/>
      <c r="Z71" s="1"/>
      <c r="AA71" s="1"/>
      <c r="AB71" s="1"/>
      <c r="AC71" s="1"/>
      <c r="AD71" s="1"/>
      <c r="AE71" s="1"/>
      <c r="AF71" s="1"/>
      <c r="AG71" s="1"/>
      <c r="AH71" s="1"/>
      <c r="AI71" s="1"/>
      <c r="AJ71" s="1"/>
      <c r="AK71" s="1"/>
      <c r="AL71" s="1"/>
      <c r="AM71" s="1"/>
      <c r="AN71" s="1"/>
      <c r="AO71" s="1"/>
      <c r="AP71" s="1"/>
      <c r="AQ71" s="1"/>
      <c r="AR71" s="1"/>
      <c r="AS71" s="1"/>
      <c r="AT71" s="1"/>
      <c r="AU71" s="1"/>
      <c r="AV71" s="1"/>
      <c r="AW71" s="1"/>
      <c r="AX71" s="1"/>
      <c r="AY71" s="1"/>
      <c r="AZ71" s="1"/>
      <c r="BA71" s="1"/>
      <c r="BB71" s="1"/>
      <c r="BC71" s="1"/>
      <c r="BD71" s="1"/>
      <c r="BE71" s="1"/>
      <c r="BF71" s="1"/>
      <c r="BG71" s="1"/>
      <c r="BH71" s="1"/>
      <c r="BI71" s="1"/>
      <c r="BJ71" s="1"/>
      <c r="BK71" s="1"/>
      <c r="BL71"/>
      <c r="BN71">
        <f t="shared" si="1"/>
        <v>0</v>
      </c>
      <c r="BO71">
        <f t="shared" si="2"/>
        <v>0</v>
      </c>
      <c r="DP71"/>
      <c r="DQ71"/>
      <c r="DR71" s="2">
        <f t="shared" si="3"/>
        <v>0</v>
      </c>
      <c r="DS71" s="2">
        <f t="shared" si="4"/>
        <v>0</v>
      </c>
      <c r="DT71" s="2">
        <f t="shared" si="5"/>
        <v>0</v>
      </c>
      <c r="DU71" s="2">
        <f t="shared" si="6"/>
        <v>0</v>
      </c>
    </row>
    <row r="72" spans="1:125" s="38" customFormat="1" ht="15" customHeight="1">
      <c r="A72" s="196"/>
      <c r="B72" s="196"/>
      <c r="C72" s="262" t="s">
        <v>5406</v>
      </c>
      <c r="D72" s="479" t="str">
        <f>IF($N$10="","",IF(HLOOKUP($N$10,Presentación!$AQ$3:$BV$574,Presentación!AP51)="","",HLOOKUP($N$10,Presentación!$AQ$3:$BV$574,Presentación!AP51,0)))</f>
        <v/>
      </c>
      <c r="E72" s="480"/>
      <c r="F72" s="481"/>
      <c r="G72" s="491" t="str">
        <f>IF($N$10="","",IF(HLOOKUP($N$10,Presentación!$BZ$3:$DE$574,Presentación!AP51,0)="","",HLOOKUP($N$10,Presentación!$BZ$3:$DE$574,Presentación!AP51,0)))</f>
        <v/>
      </c>
      <c r="H72" s="492"/>
      <c r="I72" s="492"/>
      <c r="J72" s="493"/>
      <c r="K72" s="1"/>
      <c r="L72" s="1"/>
      <c r="M72" s="1"/>
      <c r="N72" s="1"/>
      <c r="O72" s="1"/>
      <c r="P72" s="1"/>
      <c r="Q72" s="1"/>
      <c r="R72" s="1"/>
      <c r="S72" s="1"/>
      <c r="T72" s="1"/>
      <c r="U72" s="1"/>
      <c r="V72" s="1"/>
      <c r="W72" s="1"/>
      <c r="X72" s="1"/>
      <c r="Y72" s="1"/>
      <c r="Z72" s="1"/>
      <c r="AA72" s="1"/>
      <c r="AB72" s="1"/>
      <c r="AC72" s="1"/>
      <c r="AD72" s="1"/>
      <c r="AE72" s="1"/>
      <c r="AF72" s="1"/>
      <c r="AG72" s="1"/>
      <c r="AH72" s="1"/>
      <c r="AI72" s="1"/>
      <c r="AJ72" s="1"/>
      <c r="AK72" s="1"/>
      <c r="AL72" s="1"/>
      <c r="AM72" s="1"/>
      <c r="AN72" s="1"/>
      <c r="AO72" s="1"/>
      <c r="AP72" s="1"/>
      <c r="AQ72" s="1"/>
      <c r="AR72" s="1"/>
      <c r="AS72" s="1"/>
      <c r="AT72" s="1"/>
      <c r="AU72" s="1"/>
      <c r="AV72" s="1"/>
      <c r="AW72" s="1"/>
      <c r="AX72" s="1"/>
      <c r="AY72" s="1"/>
      <c r="AZ72" s="1"/>
      <c r="BA72" s="1"/>
      <c r="BB72" s="1"/>
      <c r="BC72" s="1"/>
      <c r="BD72" s="1"/>
      <c r="BE72" s="1"/>
      <c r="BF72" s="1"/>
      <c r="BG72" s="1"/>
      <c r="BH72" s="1"/>
      <c r="BI72" s="1"/>
      <c r="BJ72" s="1"/>
      <c r="BK72" s="1"/>
      <c r="BL72"/>
      <c r="BN72">
        <f t="shared" si="1"/>
        <v>0</v>
      </c>
      <c r="BO72">
        <f t="shared" si="2"/>
        <v>0</v>
      </c>
      <c r="DP72"/>
      <c r="DQ72"/>
      <c r="DR72" s="2">
        <f t="shared" si="3"/>
        <v>0</v>
      </c>
      <c r="DS72" s="2">
        <f t="shared" si="4"/>
        <v>0</v>
      </c>
      <c r="DT72" s="2">
        <f t="shared" si="5"/>
        <v>0</v>
      </c>
      <c r="DU72" s="2">
        <f t="shared" si="6"/>
        <v>0</v>
      </c>
    </row>
    <row r="73" spans="1:125" s="38" customFormat="1" ht="15" customHeight="1">
      <c r="A73" s="196"/>
      <c r="B73" s="196"/>
      <c r="C73" s="262" t="s">
        <v>5407</v>
      </c>
      <c r="D73" s="479" t="str">
        <f>IF($N$10="","",IF(HLOOKUP($N$10,Presentación!$AQ$3:$BV$574,Presentación!AP52)="","",HLOOKUP($N$10,Presentación!$AQ$3:$BV$574,Presentación!AP52,0)))</f>
        <v/>
      </c>
      <c r="E73" s="480"/>
      <c r="F73" s="481"/>
      <c r="G73" s="491" t="str">
        <f>IF($N$10="","",IF(HLOOKUP($N$10,Presentación!$BZ$3:$DE$574,Presentación!AP52,0)="","",HLOOKUP($N$10,Presentación!$BZ$3:$DE$574,Presentación!AP52,0)))</f>
        <v/>
      </c>
      <c r="H73" s="492"/>
      <c r="I73" s="492"/>
      <c r="J73" s="493"/>
      <c r="K73" s="1"/>
      <c r="L73" s="1"/>
      <c r="M73" s="1"/>
      <c r="N73" s="1"/>
      <c r="O73" s="1"/>
      <c r="P73" s="1"/>
      <c r="Q73" s="1"/>
      <c r="R73" s="1"/>
      <c r="S73" s="1"/>
      <c r="T73" s="1"/>
      <c r="U73" s="1"/>
      <c r="V73" s="1"/>
      <c r="W73" s="1"/>
      <c r="X73" s="1"/>
      <c r="Y73" s="1"/>
      <c r="Z73" s="1"/>
      <c r="AA73" s="1"/>
      <c r="AB73" s="1"/>
      <c r="AC73" s="1"/>
      <c r="AD73" s="1"/>
      <c r="AE73" s="1"/>
      <c r="AF73" s="1"/>
      <c r="AG73" s="1"/>
      <c r="AH73" s="1"/>
      <c r="AI73" s="1"/>
      <c r="AJ73" s="1"/>
      <c r="AK73" s="1"/>
      <c r="AL73" s="1"/>
      <c r="AM73" s="1"/>
      <c r="AN73" s="1"/>
      <c r="AO73" s="1"/>
      <c r="AP73" s="1"/>
      <c r="AQ73" s="1"/>
      <c r="AR73" s="1"/>
      <c r="AS73" s="1"/>
      <c r="AT73" s="1"/>
      <c r="AU73" s="1"/>
      <c r="AV73" s="1"/>
      <c r="AW73" s="1"/>
      <c r="AX73" s="1"/>
      <c r="AY73" s="1"/>
      <c r="AZ73" s="1"/>
      <c r="BA73" s="1"/>
      <c r="BB73" s="1"/>
      <c r="BC73" s="1"/>
      <c r="BD73" s="1"/>
      <c r="BE73" s="1"/>
      <c r="BF73" s="1"/>
      <c r="BG73" s="1"/>
      <c r="BH73" s="1"/>
      <c r="BI73" s="1"/>
      <c r="BJ73" s="1"/>
      <c r="BK73" s="1"/>
      <c r="BL73"/>
      <c r="BN73">
        <f t="shared" si="1"/>
        <v>0</v>
      </c>
      <c r="BO73">
        <f t="shared" si="2"/>
        <v>0</v>
      </c>
      <c r="DP73"/>
      <c r="DQ73"/>
      <c r="DR73" s="2">
        <f t="shared" si="3"/>
        <v>0</v>
      </c>
      <c r="DS73" s="2">
        <f t="shared" si="4"/>
        <v>0</v>
      </c>
      <c r="DT73" s="2">
        <f t="shared" si="5"/>
        <v>0</v>
      </c>
      <c r="DU73" s="2">
        <f t="shared" si="6"/>
        <v>0</v>
      </c>
    </row>
    <row r="74" spans="1:125" s="38" customFormat="1" ht="15" customHeight="1">
      <c r="A74" s="196"/>
      <c r="B74" s="196"/>
      <c r="C74" s="262" t="s">
        <v>5408</v>
      </c>
      <c r="D74" s="479" t="str">
        <f>IF($N$10="","",IF(HLOOKUP($N$10,Presentación!$AQ$3:$BV$574,Presentación!AP53)="","",HLOOKUP($N$10,Presentación!$AQ$3:$BV$574,Presentación!AP53,0)))</f>
        <v/>
      </c>
      <c r="E74" s="480"/>
      <c r="F74" s="481"/>
      <c r="G74" s="491" t="str">
        <f>IF($N$10="","",IF(HLOOKUP($N$10,Presentación!$BZ$3:$DE$574,Presentación!AP53,0)="","",HLOOKUP($N$10,Presentación!$BZ$3:$DE$574,Presentación!AP53,0)))</f>
        <v/>
      </c>
      <c r="H74" s="492"/>
      <c r="I74" s="492"/>
      <c r="J74" s="493"/>
      <c r="K74" s="1"/>
      <c r="L74" s="1"/>
      <c r="M74" s="1"/>
      <c r="N74" s="1"/>
      <c r="O74" s="1"/>
      <c r="P74" s="1"/>
      <c r="Q74" s="1"/>
      <c r="R74" s="1"/>
      <c r="S74" s="1"/>
      <c r="T74" s="1"/>
      <c r="U74" s="1"/>
      <c r="V74" s="1"/>
      <c r="W74" s="1"/>
      <c r="X74" s="1"/>
      <c r="Y74" s="1"/>
      <c r="Z74" s="1"/>
      <c r="AA74" s="1"/>
      <c r="AB74" s="1"/>
      <c r="AC74" s="1"/>
      <c r="AD74" s="1"/>
      <c r="AE74" s="1"/>
      <c r="AF74" s="1"/>
      <c r="AG74" s="1"/>
      <c r="AH74" s="1"/>
      <c r="AI74" s="1"/>
      <c r="AJ74" s="1"/>
      <c r="AK74" s="1"/>
      <c r="AL74" s="1"/>
      <c r="AM74" s="1"/>
      <c r="AN74" s="1"/>
      <c r="AO74" s="1"/>
      <c r="AP74" s="1"/>
      <c r="AQ74" s="1"/>
      <c r="AR74" s="1"/>
      <c r="AS74" s="1"/>
      <c r="AT74" s="1"/>
      <c r="AU74" s="1"/>
      <c r="AV74" s="1"/>
      <c r="AW74" s="1"/>
      <c r="AX74" s="1"/>
      <c r="AY74" s="1"/>
      <c r="AZ74" s="1"/>
      <c r="BA74" s="1"/>
      <c r="BB74" s="1"/>
      <c r="BC74" s="1"/>
      <c r="BD74" s="1"/>
      <c r="BE74" s="1"/>
      <c r="BF74" s="1"/>
      <c r="BG74" s="1"/>
      <c r="BH74" s="1"/>
      <c r="BI74" s="1"/>
      <c r="BJ74" s="1"/>
      <c r="BK74" s="1"/>
      <c r="BL74"/>
      <c r="BN74">
        <f t="shared" si="1"/>
        <v>0</v>
      </c>
      <c r="BO74">
        <f t="shared" si="2"/>
        <v>0</v>
      </c>
      <c r="DP74"/>
      <c r="DQ74"/>
      <c r="DR74" s="2">
        <f t="shared" si="3"/>
        <v>0</v>
      </c>
      <c r="DS74" s="2">
        <f t="shared" si="4"/>
        <v>0</v>
      </c>
      <c r="DT74" s="2">
        <f t="shared" si="5"/>
        <v>0</v>
      </c>
      <c r="DU74" s="2">
        <f t="shared" si="6"/>
        <v>0</v>
      </c>
    </row>
    <row r="75" spans="1:125" s="38" customFormat="1" ht="15" customHeight="1">
      <c r="A75" s="196"/>
      <c r="B75" s="196"/>
      <c r="C75" s="262" t="s">
        <v>5409</v>
      </c>
      <c r="D75" s="479" t="str">
        <f>IF($N$10="","",IF(HLOOKUP($N$10,Presentación!$AQ$3:$BV$574,Presentación!AP54)="","",HLOOKUP($N$10,Presentación!$AQ$3:$BV$574,Presentación!AP54,0)))</f>
        <v/>
      </c>
      <c r="E75" s="480"/>
      <c r="F75" s="481"/>
      <c r="G75" s="491" t="str">
        <f>IF($N$10="","",IF(HLOOKUP($N$10,Presentación!$BZ$3:$DE$574,Presentación!AP54,0)="","",HLOOKUP($N$10,Presentación!$BZ$3:$DE$574,Presentación!AP54,0)))</f>
        <v/>
      </c>
      <c r="H75" s="492"/>
      <c r="I75" s="492"/>
      <c r="J75" s="493"/>
      <c r="K75" s="1"/>
      <c r="L75" s="1"/>
      <c r="M75" s="1"/>
      <c r="N75" s="1"/>
      <c r="O75" s="1"/>
      <c r="P75" s="1"/>
      <c r="Q75" s="1"/>
      <c r="R75" s="1"/>
      <c r="S75" s="1"/>
      <c r="T75" s="1"/>
      <c r="U75" s="1"/>
      <c r="V75" s="1"/>
      <c r="W75" s="1"/>
      <c r="X75" s="1"/>
      <c r="Y75" s="1"/>
      <c r="Z75" s="1"/>
      <c r="AA75" s="1"/>
      <c r="AB75" s="1"/>
      <c r="AC75" s="1"/>
      <c r="AD75" s="1"/>
      <c r="AE75" s="1"/>
      <c r="AF75" s="1"/>
      <c r="AG75" s="1"/>
      <c r="AH75" s="1"/>
      <c r="AI75" s="1"/>
      <c r="AJ75" s="1"/>
      <c r="AK75" s="1"/>
      <c r="AL75" s="1"/>
      <c r="AM75" s="1"/>
      <c r="AN75" s="1"/>
      <c r="AO75" s="1"/>
      <c r="AP75" s="1"/>
      <c r="AQ75" s="1"/>
      <c r="AR75" s="1"/>
      <c r="AS75" s="1"/>
      <c r="AT75" s="1"/>
      <c r="AU75" s="1"/>
      <c r="AV75" s="1"/>
      <c r="AW75" s="1"/>
      <c r="AX75" s="1"/>
      <c r="AY75" s="1"/>
      <c r="AZ75" s="1"/>
      <c r="BA75" s="1"/>
      <c r="BB75" s="1"/>
      <c r="BC75" s="1"/>
      <c r="BD75" s="1"/>
      <c r="BE75" s="1"/>
      <c r="BF75" s="1"/>
      <c r="BG75" s="1"/>
      <c r="BH75" s="1"/>
      <c r="BI75" s="1"/>
      <c r="BJ75" s="1"/>
      <c r="BK75" s="1"/>
      <c r="BL75"/>
      <c r="BN75">
        <f t="shared" si="1"/>
        <v>0</v>
      </c>
      <c r="BO75">
        <f t="shared" si="2"/>
        <v>0</v>
      </c>
      <c r="DP75"/>
      <c r="DQ75"/>
      <c r="DR75" s="2">
        <f t="shared" si="3"/>
        <v>0</v>
      </c>
      <c r="DS75" s="2">
        <f t="shared" si="4"/>
        <v>0</v>
      </c>
      <c r="DT75" s="2">
        <f t="shared" si="5"/>
        <v>0</v>
      </c>
      <c r="DU75" s="2">
        <f t="shared" si="6"/>
        <v>0</v>
      </c>
    </row>
    <row r="76" spans="1:125" s="38" customFormat="1" ht="15" customHeight="1">
      <c r="A76" s="196"/>
      <c r="B76" s="196"/>
      <c r="C76" s="262" t="s">
        <v>5410</v>
      </c>
      <c r="D76" s="479" t="str">
        <f>IF($N$10="","",IF(HLOOKUP($N$10,Presentación!$AQ$3:$BV$574,Presentación!AP55)="","",HLOOKUP($N$10,Presentación!$AQ$3:$BV$574,Presentación!AP55,0)))</f>
        <v/>
      </c>
      <c r="E76" s="480"/>
      <c r="F76" s="481"/>
      <c r="G76" s="491" t="str">
        <f>IF($N$10="","",IF(HLOOKUP($N$10,Presentación!$BZ$3:$DE$574,Presentación!AP55,0)="","",HLOOKUP($N$10,Presentación!$BZ$3:$DE$574,Presentación!AP55,0)))</f>
        <v/>
      </c>
      <c r="H76" s="492"/>
      <c r="I76" s="492"/>
      <c r="J76" s="493"/>
      <c r="K76" s="1"/>
      <c r="L76" s="1"/>
      <c r="M76" s="1"/>
      <c r="N76" s="1"/>
      <c r="O76" s="1"/>
      <c r="P76" s="1"/>
      <c r="Q76" s="1"/>
      <c r="R76" s="1"/>
      <c r="S76" s="1"/>
      <c r="T76" s="1"/>
      <c r="U76" s="1"/>
      <c r="V76" s="1"/>
      <c r="W76" s="1"/>
      <c r="X76" s="1"/>
      <c r="Y76" s="1"/>
      <c r="Z76" s="1"/>
      <c r="AA76" s="1"/>
      <c r="AB76" s="1"/>
      <c r="AC76" s="1"/>
      <c r="AD76" s="1"/>
      <c r="AE76" s="1"/>
      <c r="AF76" s="1"/>
      <c r="AG76" s="1"/>
      <c r="AH76" s="1"/>
      <c r="AI76" s="1"/>
      <c r="AJ76" s="1"/>
      <c r="AK76" s="1"/>
      <c r="AL76" s="1"/>
      <c r="AM76" s="1"/>
      <c r="AN76" s="1"/>
      <c r="AO76" s="1"/>
      <c r="AP76" s="1"/>
      <c r="AQ76" s="1"/>
      <c r="AR76" s="1"/>
      <c r="AS76" s="1"/>
      <c r="AT76" s="1"/>
      <c r="AU76" s="1"/>
      <c r="AV76" s="1"/>
      <c r="AW76" s="1"/>
      <c r="AX76" s="1"/>
      <c r="AY76" s="1"/>
      <c r="AZ76" s="1"/>
      <c r="BA76" s="1"/>
      <c r="BB76" s="1"/>
      <c r="BC76" s="1"/>
      <c r="BD76" s="1"/>
      <c r="BE76" s="1"/>
      <c r="BF76" s="1"/>
      <c r="BG76" s="1"/>
      <c r="BH76" s="1"/>
      <c r="BI76" s="1"/>
      <c r="BJ76" s="1"/>
      <c r="BK76" s="1"/>
      <c r="BL76"/>
      <c r="BN76">
        <f t="shared" si="1"/>
        <v>0</v>
      </c>
      <c r="BO76">
        <f t="shared" si="2"/>
        <v>0</v>
      </c>
      <c r="DP76"/>
      <c r="DQ76"/>
      <c r="DR76" s="2">
        <f t="shared" si="3"/>
        <v>0</v>
      </c>
      <c r="DS76" s="2">
        <f t="shared" si="4"/>
        <v>0</v>
      </c>
      <c r="DT76" s="2">
        <f t="shared" si="5"/>
        <v>0</v>
      </c>
      <c r="DU76" s="2">
        <f t="shared" si="6"/>
        <v>0</v>
      </c>
    </row>
    <row r="77" spans="1:125" s="38" customFormat="1" ht="15" customHeight="1">
      <c r="A77" s="196"/>
      <c r="B77" s="196"/>
      <c r="C77" s="262" t="s">
        <v>5411</v>
      </c>
      <c r="D77" s="479" t="str">
        <f>IF($N$10="","",IF(HLOOKUP($N$10,Presentación!$AQ$3:$BV$574,Presentación!AP56)="","",HLOOKUP($N$10,Presentación!$AQ$3:$BV$574,Presentación!AP56,0)))</f>
        <v/>
      </c>
      <c r="E77" s="480"/>
      <c r="F77" s="481"/>
      <c r="G77" s="491" t="str">
        <f>IF($N$10="","",IF(HLOOKUP($N$10,Presentación!$BZ$3:$DE$574,Presentación!AP56,0)="","",HLOOKUP($N$10,Presentación!$BZ$3:$DE$574,Presentación!AP56,0)))</f>
        <v/>
      </c>
      <c r="H77" s="492"/>
      <c r="I77" s="492"/>
      <c r="J77" s="493"/>
      <c r="K77" s="1"/>
      <c r="L77" s="1"/>
      <c r="M77" s="1"/>
      <c r="N77" s="1"/>
      <c r="O77" s="1"/>
      <c r="P77" s="1"/>
      <c r="Q77" s="1"/>
      <c r="R77" s="1"/>
      <c r="S77" s="1"/>
      <c r="T77" s="1"/>
      <c r="U77" s="1"/>
      <c r="V77" s="1"/>
      <c r="W77" s="1"/>
      <c r="X77" s="1"/>
      <c r="Y77" s="1"/>
      <c r="Z77" s="1"/>
      <c r="AA77" s="1"/>
      <c r="AB77" s="1"/>
      <c r="AC77" s="1"/>
      <c r="AD77" s="1"/>
      <c r="AE77" s="1"/>
      <c r="AF77" s="1"/>
      <c r="AG77" s="1"/>
      <c r="AH77" s="1"/>
      <c r="AI77" s="1"/>
      <c r="AJ77" s="1"/>
      <c r="AK77" s="1"/>
      <c r="AL77" s="1"/>
      <c r="AM77" s="1"/>
      <c r="AN77" s="1"/>
      <c r="AO77" s="1"/>
      <c r="AP77" s="1"/>
      <c r="AQ77" s="1"/>
      <c r="AR77" s="1"/>
      <c r="AS77" s="1"/>
      <c r="AT77" s="1"/>
      <c r="AU77" s="1"/>
      <c r="AV77" s="1"/>
      <c r="AW77" s="1"/>
      <c r="AX77" s="1"/>
      <c r="AY77" s="1"/>
      <c r="AZ77" s="1"/>
      <c r="BA77" s="1"/>
      <c r="BB77" s="1"/>
      <c r="BC77" s="1"/>
      <c r="BD77" s="1"/>
      <c r="BE77" s="1"/>
      <c r="BF77" s="1"/>
      <c r="BG77" s="1"/>
      <c r="BH77" s="1"/>
      <c r="BI77" s="1"/>
      <c r="BJ77" s="1"/>
      <c r="BK77" s="1"/>
      <c r="BL77"/>
      <c r="BN77">
        <f t="shared" si="1"/>
        <v>0</v>
      </c>
      <c r="BO77">
        <f t="shared" si="2"/>
        <v>0</v>
      </c>
      <c r="DP77"/>
      <c r="DQ77"/>
      <c r="DR77" s="2">
        <f t="shared" si="3"/>
        <v>0</v>
      </c>
      <c r="DS77" s="2">
        <f t="shared" si="4"/>
        <v>0</v>
      </c>
      <c r="DT77" s="2">
        <f t="shared" si="5"/>
        <v>0</v>
      </c>
      <c r="DU77" s="2">
        <f t="shared" si="6"/>
        <v>0</v>
      </c>
    </row>
    <row r="78" spans="1:125" s="38" customFormat="1" ht="15" customHeight="1">
      <c r="A78" s="196"/>
      <c r="B78" s="196"/>
      <c r="C78" s="262" t="s">
        <v>5412</v>
      </c>
      <c r="D78" s="479" t="str">
        <f>IF($N$10="","",IF(HLOOKUP($N$10,Presentación!$AQ$3:$BV$574,Presentación!AP57)="","",HLOOKUP($N$10,Presentación!$AQ$3:$BV$574,Presentación!AP57,0)))</f>
        <v/>
      </c>
      <c r="E78" s="480"/>
      <c r="F78" s="481"/>
      <c r="G78" s="491" t="str">
        <f>IF($N$10="","",IF(HLOOKUP($N$10,Presentación!$BZ$3:$DE$574,Presentación!AP57,0)="","",HLOOKUP($N$10,Presentación!$BZ$3:$DE$574,Presentación!AP57,0)))</f>
        <v/>
      </c>
      <c r="H78" s="492"/>
      <c r="I78" s="492"/>
      <c r="J78" s="493"/>
      <c r="K78" s="1"/>
      <c r="L78" s="1"/>
      <c r="M78" s="1"/>
      <c r="N78" s="1"/>
      <c r="O78" s="1"/>
      <c r="P78" s="1"/>
      <c r="Q78" s="1"/>
      <c r="R78" s="1"/>
      <c r="S78" s="1"/>
      <c r="T78" s="1"/>
      <c r="U78" s="1"/>
      <c r="V78" s="1"/>
      <c r="W78" s="1"/>
      <c r="X78" s="1"/>
      <c r="Y78" s="1"/>
      <c r="Z78" s="1"/>
      <c r="AA78" s="1"/>
      <c r="AB78" s="1"/>
      <c r="AC78" s="1"/>
      <c r="AD78" s="1"/>
      <c r="AE78" s="1"/>
      <c r="AF78" s="1"/>
      <c r="AG78" s="1"/>
      <c r="AH78" s="1"/>
      <c r="AI78" s="1"/>
      <c r="AJ78" s="1"/>
      <c r="AK78" s="1"/>
      <c r="AL78" s="1"/>
      <c r="AM78" s="1"/>
      <c r="AN78" s="1"/>
      <c r="AO78" s="1"/>
      <c r="AP78" s="1"/>
      <c r="AQ78" s="1"/>
      <c r="AR78" s="1"/>
      <c r="AS78" s="1"/>
      <c r="AT78" s="1"/>
      <c r="AU78" s="1"/>
      <c r="AV78" s="1"/>
      <c r="AW78" s="1"/>
      <c r="AX78" s="1"/>
      <c r="AY78" s="1"/>
      <c r="AZ78" s="1"/>
      <c r="BA78" s="1"/>
      <c r="BB78" s="1"/>
      <c r="BC78" s="1"/>
      <c r="BD78" s="1"/>
      <c r="BE78" s="1"/>
      <c r="BF78" s="1"/>
      <c r="BG78" s="1"/>
      <c r="BH78" s="1"/>
      <c r="BI78" s="1"/>
      <c r="BJ78" s="1"/>
      <c r="BK78" s="1"/>
      <c r="BL78"/>
      <c r="BN78">
        <f t="shared" si="1"/>
        <v>0</v>
      </c>
      <c r="BO78">
        <f t="shared" si="2"/>
        <v>0</v>
      </c>
      <c r="DP78"/>
      <c r="DQ78"/>
      <c r="DR78" s="2">
        <f t="shared" si="3"/>
        <v>0</v>
      </c>
      <c r="DS78" s="2">
        <f t="shared" si="4"/>
        <v>0</v>
      </c>
      <c r="DT78" s="2">
        <f t="shared" si="5"/>
        <v>0</v>
      </c>
      <c r="DU78" s="2">
        <f t="shared" si="6"/>
        <v>0</v>
      </c>
    </row>
    <row r="79" spans="1:125" s="38" customFormat="1" ht="15" customHeight="1">
      <c r="A79" s="196"/>
      <c r="B79" s="196"/>
      <c r="C79" s="262" t="s">
        <v>5413</v>
      </c>
      <c r="D79" s="479" t="str">
        <f>IF($N$10="","",IF(HLOOKUP($N$10,Presentación!$AQ$3:$BV$574,Presentación!AP58)="","",HLOOKUP($N$10,Presentación!$AQ$3:$BV$574,Presentación!AP58,0)))</f>
        <v/>
      </c>
      <c r="E79" s="480"/>
      <c r="F79" s="481"/>
      <c r="G79" s="491" t="str">
        <f>IF($N$10="","",IF(HLOOKUP($N$10,Presentación!$BZ$3:$DE$574,Presentación!AP58,0)="","",HLOOKUP($N$10,Presentación!$BZ$3:$DE$574,Presentación!AP58,0)))</f>
        <v/>
      </c>
      <c r="H79" s="492"/>
      <c r="I79" s="492"/>
      <c r="J79" s="493"/>
      <c r="K79" s="1"/>
      <c r="L79" s="1"/>
      <c r="M79" s="1"/>
      <c r="N79" s="1"/>
      <c r="O79" s="1"/>
      <c r="P79" s="1"/>
      <c r="Q79" s="1"/>
      <c r="R79" s="1"/>
      <c r="S79" s="1"/>
      <c r="T79" s="1"/>
      <c r="U79" s="1"/>
      <c r="V79" s="1"/>
      <c r="W79" s="1"/>
      <c r="X79" s="1"/>
      <c r="Y79" s="1"/>
      <c r="Z79" s="1"/>
      <c r="AA79" s="1"/>
      <c r="AB79" s="1"/>
      <c r="AC79" s="1"/>
      <c r="AD79" s="1"/>
      <c r="AE79" s="1"/>
      <c r="AF79" s="1"/>
      <c r="AG79" s="1"/>
      <c r="AH79" s="1"/>
      <c r="AI79" s="1"/>
      <c r="AJ79" s="1"/>
      <c r="AK79" s="1"/>
      <c r="AL79" s="1"/>
      <c r="AM79" s="1"/>
      <c r="AN79" s="1"/>
      <c r="AO79" s="1"/>
      <c r="AP79" s="1"/>
      <c r="AQ79" s="1"/>
      <c r="AR79" s="1"/>
      <c r="AS79" s="1"/>
      <c r="AT79" s="1"/>
      <c r="AU79" s="1"/>
      <c r="AV79" s="1"/>
      <c r="AW79" s="1"/>
      <c r="AX79" s="1"/>
      <c r="AY79" s="1"/>
      <c r="AZ79" s="1"/>
      <c r="BA79" s="1"/>
      <c r="BB79" s="1"/>
      <c r="BC79" s="1"/>
      <c r="BD79" s="1"/>
      <c r="BE79" s="1"/>
      <c r="BF79" s="1"/>
      <c r="BG79" s="1"/>
      <c r="BH79" s="1"/>
      <c r="BI79" s="1"/>
      <c r="BJ79" s="1"/>
      <c r="BK79" s="1"/>
      <c r="BL79"/>
      <c r="BN79">
        <f t="shared" si="1"/>
        <v>0</v>
      </c>
      <c r="BO79">
        <f t="shared" si="2"/>
        <v>0</v>
      </c>
      <c r="DP79"/>
      <c r="DQ79"/>
      <c r="DR79" s="2">
        <f t="shared" si="3"/>
        <v>0</v>
      </c>
      <c r="DS79" s="2">
        <f t="shared" si="4"/>
        <v>0</v>
      </c>
      <c r="DT79" s="2">
        <f t="shared" si="5"/>
        <v>0</v>
      </c>
      <c r="DU79" s="2">
        <f t="shared" si="6"/>
        <v>0</v>
      </c>
    </row>
    <row r="80" spans="1:125" s="38" customFormat="1" ht="15" customHeight="1">
      <c r="A80" s="196"/>
      <c r="B80" s="196"/>
      <c r="C80" s="262" t="s">
        <v>5414</v>
      </c>
      <c r="D80" s="479" t="str">
        <f>IF($N$10="","",IF(HLOOKUP($N$10,Presentación!$AQ$3:$BV$574,Presentación!AP59)="","",HLOOKUP($N$10,Presentación!$AQ$3:$BV$574,Presentación!AP59,0)))</f>
        <v/>
      </c>
      <c r="E80" s="480"/>
      <c r="F80" s="481"/>
      <c r="G80" s="491" t="str">
        <f>IF($N$10="","",IF(HLOOKUP($N$10,Presentación!$BZ$3:$DE$574,Presentación!AP59,0)="","",HLOOKUP($N$10,Presentación!$BZ$3:$DE$574,Presentación!AP59,0)))</f>
        <v/>
      </c>
      <c r="H80" s="492"/>
      <c r="I80" s="492"/>
      <c r="J80" s="493"/>
      <c r="K80" s="1"/>
      <c r="L80" s="1"/>
      <c r="M80" s="1"/>
      <c r="N80" s="1"/>
      <c r="O80" s="1"/>
      <c r="P80" s="1"/>
      <c r="Q80" s="1"/>
      <c r="R80" s="1"/>
      <c r="S80" s="1"/>
      <c r="T80" s="1"/>
      <c r="U80" s="1"/>
      <c r="V80" s="1"/>
      <c r="W80" s="1"/>
      <c r="X80" s="1"/>
      <c r="Y80" s="1"/>
      <c r="Z80" s="1"/>
      <c r="AA80" s="1"/>
      <c r="AB80" s="1"/>
      <c r="AC80" s="1"/>
      <c r="AD80" s="1"/>
      <c r="AE80" s="1"/>
      <c r="AF80" s="1"/>
      <c r="AG80" s="1"/>
      <c r="AH80" s="1"/>
      <c r="AI80" s="1"/>
      <c r="AJ80" s="1"/>
      <c r="AK80" s="1"/>
      <c r="AL80" s="1"/>
      <c r="AM80" s="1"/>
      <c r="AN80" s="1"/>
      <c r="AO80" s="1"/>
      <c r="AP80" s="1"/>
      <c r="AQ80" s="1"/>
      <c r="AR80" s="1"/>
      <c r="AS80" s="1"/>
      <c r="AT80" s="1"/>
      <c r="AU80" s="1"/>
      <c r="AV80" s="1"/>
      <c r="AW80" s="1"/>
      <c r="AX80" s="1"/>
      <c r="AY80" s="1"/>
      <c r="AZ80" s="1"/>
      <c r="BA80" s="1"/>
      <c r="BB80" s="1"/>
      <c r="BC80" s="1"/>
      <c r="BD80" s="1"/>
      <c r="BE80" s="1"/>
      <c r="BF80" s="1"/>
      <c r="BG80" s="1"/>
      <c r="BH80" s="1"/>
      <c r="BI80" s="1"/>
      <c r="BJ80" s="1"/>
      <c r="BK80" s="1"/>
      <c r="BL80"/>
      <c r="BN80">
        <f t="shared" si="1"/>
        <v>0</v>
      </c>
      <c r="BO80">
        <f t="shared" si="2"/>
        <v>0</v>
      </c>
      <c r="DP80"/>
      <c r="DQ80"/>
      <c r="DR80" s="2">
        <f t="shared" si="3"/>
        <v>0</v>
      </c>
      <c r="DS80" s="2">
        <f t="shared" si="4"/>
        <v>0</v>
      </c>
      <c r="DT80" s="2">
        <f t="shared" si="5"/>
        <v>0</v>
      </c>
      <c r="DU80" s="2">
        <f t="shared" si="6"/>
        <v>0</v>
      </c>
    </row>
    <row r="81" spans="1:125" s="38" customFormat="1" ht="15" customHeight="1">
      <c r="A81" s="196"/>
      <c r="B81" s="196"/>
      <c r="C81" s="262" t="s">
        <v>5415</v>
      </c>
      <c r="D81" s="479" t="str">
        <f>IF($N$10="","",IF(HLOOKUP($N$10,Presentación!$AQ$3:$BV$574,Presentación!AP60)="","",HLOOKUP($N$10,Presentación!$AQ$3:$BV$574,Presentación!AP60,0)))</f>
        <v/>
      </c>
      <c r="E81" s="480"/>
      <c r="F81" s="481"/>
      <c r="G81" s="491" t="str">
        <f>IF($N$10="","",IF(HLOOKUP($N$10,Presentación!$BZ$3:$DE$574,Presentación!AP60,0)="","",HLOOKUP($N$10,Presentación!$BZ$3:$DE$574,Presentación!AP60,0)))</f>
        <v/>
      </c>
      <c r="H81" s="492"/>
      <c r="I81" s="492"/>
      <c r="J81" s="493"/>
      <c r="K81" s="1"/>
      <c r="L81" s="1"/>
      <c r="M81" s="1"/>
      <c r="N81" s="1"/>
      <c r="O81" s="1"/>
      <c r="P81" s="1"/>
      <c r="Q81" s="1"/>
      <c r="R81" s="1"/>
      <c r="S81" s="1"/>
      <c r="T81" s="1"/>
      <c r="U81" s="1"/>
      <c r="V81" s="1"/>
      <c r="W81" s="1"/>
      <c r="X81" s="1"/>
      <c r="Y81" s="1"/>
      <c r="Z81" s="1"/>
      <c r="AA81" s="1"/>
      <c r="AB81" s="1"/>
      <c r="AC81" s="1"/>
      <c r="AD81" s="1"/>
      <c r="AE81" s="1"/>
      <c r="AF81" s="1"/>
      <c r="AG81" s="1"/>
      <c r="AH81" s="1"/>
      <c r="AI81" s="1"/>
      <c r="AJ81" s="1"/>
      <c r="AK81" s="1"/>
      <c r="AL81" s="1"/>
      <c r="AM81" s="1"/>
      <c r="AN81" s="1"/>
      <c r="AO81" s="1"/>
      <c r="AP81" s="1"/>
      <c r="AQ81" s="1"/>
      <c r="AR81" s="1"/>
      <c r="AS81" s="1"/>
      <c r="AT81" s="1"/>
      <c r="AU81" s="1"/>
      <c r="AV81" s="1"/>
      <c r="AW81" s="1"/>
      <c r="AX81" s="1"/>
      <c r="AY81" s="1"/>
      <c r="AZ81" s="1"/>
      <c r="BA81" s="1"/>
      <c r="BB81" s="1"/>
      <c r="BC81" s="1"/>
      <c r="BD81" s="1"/>
      <c r="BE81" s="1"/>
      <c r="BF81" s="1"/>
      <c r="BG81" s="1"/>
      <c r="BH81" s="1"/>
      <c r="BI81" s="1"/>
      <c r="BJ81" s="1"/>
      <c r="BK81" s="1"/>
      <c r="BL81"/>
      <c r="BN81">
        <f t="shared" si="1"/>
        <v>0</v>
      </c>
      <c r="BO81">
        <f t="shared" si="2"/>
        <v>0</v>
      </c>
      <c r="DP81"/>
      <c r="DQ81"/>
      <c r="DR81" s="2">
        <f t="shared" si="3"/>
        <v>0</v>
      </c>
      <c r="DS81" s="2">
        <f t="shared" si="4"/>
        <v>0</v>
      </c>
      <c r="DT81" s="2">
        <f t="shared" si="5"/>
        <v>0</v>
      </c>
      <c r="DU81" s="2">
        <f t="shared" si="6"/>
        <v>0</v>
      </c>
    </row>
    <row r="82" spans="1:125" s="38" customFormat="1" ht="15" customHeight="1">
      <c r="A82" s="196"/>
      <c r="B82" s="196"/>
      <c r="C82" s="262" t="s">
        <v>5416</v>
      </c>
      <c r="D82" s="479" t="str">
        <f>IF($N$10="","",IF(HLOOKUP($N$10,Presentación!$AQ$3:$BV$574,Presentación!AP61)="","",HLOOKUP($N$10,Presentación!$AQ$3:$BV$574,Presentación!AP61,0)))</f>
        <v/>
      </c>
      <c r="E82" s="480"/>
      <c r="F82" s="481"/>
      <c r="G82" s="491" t="str">
        <f>IF($N$10="","",IF(HLOOKUP($N$10,Presentación!$BZ$3:$DE$574,Presentación!AP61,0)="","",HLOOKUP($N$10,Presentación!$BZ$3:$DE$574,Presentación!AP61,0)))</f>
        <v/>
      </c>
      <c r="H82" s="492"/>
      <c r="I82" s="492"/>
      <c r="J82" s="493"/>
      <c r="K82" s="1"/>
      <c r="L82" s="1"/>
      <c r="M82" s="1"/>
      <c r="N82" s="1"/>
      <c r="O82" s="1"/>
      <c r="P82" s="1"/>
      <c r="Q82" s="1"/>
      <c r="R82" s="1"/>
      <c r="S82" s="1"/>
      <c r="T82" s="1"/>
      <c r="U82" s="1"/>
      <c r="V82" s="1"/>
      <c r="W82" s="1"/>
      <c r="X82" s="1"/>
      <c r="Y82" s="1"/>
      <c r="Z82" s="1"/>
      <c r="AA82" s="1"/>
      <c r="AB82" s="1"/>
      <c r="AC82" s="1"/>
      <c r="AD82" s="1"/>
      <c r="AE82" s="1"/>
      <c r="AF82" s="1"/>
      <c r="AG82" s="1"/>
      <c r="AH82" s="1"/>
      <c r="AI82" s="1"/>
      <c r="AJ82" s="1"/>
      <c r="AK82" s="1"/>
      <c r="AL82" s="1"/>
      <c r="AM82" s="1"/>
      <c r="AN82" s="1"/>
      <c r="AO82" s="1"/>
      <c r="AP82" s="1"/>
      <c r="AQ82" s="1"/>
      <c r="AR82" s="1"/>
      <c r="AS82" s="1"/>
      <c r="AT82" s="1"/>
      <c r="AU82" s="1"/>
      <c r="AV82" s="1"/>
      <c r="AW82" s="1"/>
      <c r="AX82" s="1"/>
      <c r="AY82" s="1"/>
      <c r="AZ82" s="1"/>
      <c r="BA82" s="1"/>
      <c r="BB82" s="1"/>
      <c r="BC82" s="1"/>
      <c r="BD82" s="1"/>
      <c r="BE82" s="1"/>
      <c r="BF82" s="1"/>
      <c r="BG82" s="1"/>
      <c r="BH82" s="1"/>
      <c r="BI82" s="1"/>
      <c r="BJ82" s="1"/>
      <c r="BK82" s="1"/>
      <c r="BL82"/>
      <c r="BN82">
        <f t="shared" si="1"/>
        <v>0</v>
      </c>
      <c r="BO82">
        <f t="shared" si="2"/>
        <v>0</v>
      </c>
      <c r="DP82"/>
      <c r="DQ82"/>
      <c r="DR82" s="2">
        <f t="shared" si="3"/>
        <v>0</v>
      </c>
      <c r="DS82" s="2">
        <f t="shared" si="4"/>
        <v>0</v>
      </c>
      <c r="DT82" s="2">
        <f t="shared" si="5"/>
        <v>0</v>
      </c>
      <c r="DU82" s="2">
        <f t="shared" si="6"/>
        <v>0</v>
      </c>
    </row>
    <row r="83" spans="1:125" s="38" customFormat="1" ht="15" customHeight="1">
      <c r="A83" s="196"/>
      <c r="B83" s="196"/>
      <c r="C83" s="262" t="s">
        <v>5417</v>
      </c>
      <c r="D83" s="479" t="str">
        <f>IF($N$10="","",IF(HLOOKUP($N$10,Presentación!$AQ$3:$BV$574,Presentación!AP62)="","",HLOOKUP($N$10,Presentación!$AQ$3:$BV$574,Presentación!AP62,0)))</f>
        <v/>
      </c>
      <c r="E83" s="480"/>
      <c r="F83" s="481"/>
      <c r="G83" s="491" t="str">
        <f>IF($N$10="","",IF(HLOOKUP($N$10,Presentación!$BZ$3:$DE$574,Presentación!AP62,0)="","",HLOOKUP($N$10,Presentación!$BZ$3:$DE$574,Presentación!AP62,0)))</f>
        <v/>
      </c>
      <c r="H83" s="492"/>
      <c r="I83" s="492"/>
      <c r="J83" s="493"/>
      <c r="K83" s="1"/>
      <c r="L83" s="1"/>
      <c r="M83" s="1"/>
      <c r="N83" s="1"/>
      <c r="O83" s="1"/>
      <c r="P83" s="1"/>
      <c r="Q83" s="1"/>
      <c r="R83" s="1"/>
      <c r="S83" s="1"/>
      <c r="T83" s="1"/>
      <c r="U83" s="1"/>
      <c r="V83" s="1"/>
      <c r="W83" s="1"/>
      <c r="X83" s="1"/>
      <c r="Y83" s="1"/>
      <c r="Z83" s="1"/>
      <c r="AA83" s="1"/>
      <c r="AB83" s="1"/>
      <c r="AC83" s="1"/>
      <c r="AD83" s="1"/>
      <c r="AE83" s="1"/>
      <c r="AF83" s="1"/>
      <c r="AG83" s="1"/>
      <c r="AH83" s="1"/>
      <c r="AI83" s="1"/>
      <c r="AJ83" s="1"/>
      <c r="AK83" s="1"/>
      <c r="AL83" s="1"/>
      <c r="AM83" s="1"/>
      <c r="AN83" s="1"/>
      <c r="AO83" s="1"/>
      <c r="AP83" s="1"/>
      <c r="AQ83" s="1"/>
      <c r="AR83" s="1"/>
      <c r="AS83" s="1"/>
      <c r="AT83" s="1"/>
      <c r="AU83" s="1"/>
      <c r="AV83" s="1"/>
      <c r="AW83" s="1"/>
      <c r="AX83" s="1"/>
      <c r="AY83" s="1"/>
      <c r="AZ83" s="1"/>
      <c r="BA83" s="1"/>
      <c r="BB83" s="1"/>
      <c r="BC83" s="1"/>
      <c r="BD83" s="1"/>
      <c r="BE83" s="1"/>
      <c r="BF83" s="1"/>
      <c r="BG83" s="1"/>
      <c r="BH83" s="1"/>
      <c r="BI83" s="1"/>
      <c r="BJ83" s="1"/>
      <c r="BK83" s="1"/>
      <c r="BL83"/>
      <c r="BN83">
        <f t="shared" si="1"/>
        <v>0</v>
      </c>
      <c r="BO83">
        <f t="shared" si="2"/>
        <v>0</v>
      </c>
      <c r="DP83"/>
      <c r="DQ83"/>
      <c r="DR83" s="2">
        <f t="shared" si="3"/>
        <v>0</v>
      </c>
      <c r="DS83" s="2">
        <f t="shared" si="4"/>
        <v>0</v>
      </c>
      <c r="DT83" s="2">
        <f t="shared" si="5"/>
        <v>0</v>
      </c>
      <c r="DU83" s="2">
        <f t="shared" si="6"/>
        <v>0</v>
      </c>
    </row>
    <row r="84" spans="1:125" s="38" customFormat="1" ht="15" customHeight="1">
      <c r="A84" s="196"/>
      <c r="B84" s="196"/>
      <c r="C84" s="262" t="s">
        <v>5418</v>
      </c>
      <c r="D84" s="479" t="str">
        <f>IF($N$10="","",IF(HLOOKUP($N$10,Presentación!$AQ$3:$BV$574,Presentación!AP63)="","",HLOOKUP($N$10,Presentación!$AQ$3:$BV$574,Presentación!AP63,0)))</f>
        <v/>
      </c>
      <c r="E84" s="480"/>
      <c r="F84" s="481"/>
      <c r="G84" s="491" t="str">
        <f>IF($N$10="","",IF(HLOOKUP($N$10,Presentación!$BZ$3:$DE$574,Presentación!AP63,0)="","",HLOOKUP($N$10,Presentación!$BZ$3:$DE$574,Presentación!AP63,0)))</f>
        <v/>
      </c>
      <c r="H84" s="492"/>
      <c r="I84" s="492"/>
      <c r="J84" s="493"/>
      <c r="K84" s="1"/>
      <c r="L84" s="1"/>
      <c r="M84" s="1"/>
      <c r="N84" s="1"/>
      <c r="O84" s="1"/>
      <c r="P84" s="1"/>
      <c r="Q84" s="1"/>
      <c r="R84" s="1"/>
      <c r="S84" s="1"/>
      <c r="T84" s="1"/>
      <c r="U84" s="1"/>
      <c r="V84" s="1"/>
      <c r="W84" s="1"/>
      <c r="X84" s="1"/>
      <c r="Y84" s="1"/>
      <c r="Z84" s="1"/>
      <c r="AA84" s="1"/>
      <c r="AB84" s="1"/>
      <c r="AC84" s="1"/>
      <c r="AD84" s="1"/>
      <c r="AE84" s="1"/>
      <c r="AF84" s="1"/>
      <c r="AG84" s="1"/>
      <c r="AH84" s="1"/>
      <c r="AI84" s="1"/>
      <c r="AJ84" s="1"/>
      <c r="AK84" s="1"/>
      <c r="AL84" s="1"/>
      <c r="AM84" s="1"/>
      <c r="AN84" s="1"/>
      <c r="AO84" s="1"/>
      <c r="AP84" s="1"/>
      <c r="AQ84" s="1"/>
      <c r="AR84" s="1"/>
      <c r="AS84" s="1"/>
      <c r="AT84" s="1"/>
      <c r="AU84" s="1"/>
      <c r="AV84" s="1"/>
      <c r="AW84" s="1"/>
      <c r="AX84" s="1"/>
      <c r="AY84" s="1"/>
      <c r="AZ84" s="1"/>
      <c r="BA84" s="1"/>
      <c r="BB84" s="1"/>
      <c r="BC84" s="1"/>
      <c r="BD84" s="1"/>
      <c r="BE84" s="1"/>
      <c r="BF84" s="1"/>
      <c r="BG84" s="1"/>
      <c r="BH84" s="1"/>
      <c r="BI84" s="1"/>
      <c r="BJ84" s="1"/>
      <c r="BK84" s="1"/>
      <c r="BL84"/>
      <c r="BN84">
        <f t="shared" si="1"/>
        <v>0</v>
      </c>
      <c r="BO84">
        <f t="shared" si="2"/>
        <v>0</v>
      </c>
      <c r="DP84"/>
      <c r="DQ84"/>
      <c r="DR84" s="2">
        <f t="shared" si="3"/>
        <v>0</v>
      </c>
      <c r="DS84" s="2">
        <f t="shared" si="4"/>
        <v>0</v>
      </c>
      <c r="DT84" s="2">
        <f t="shared" si="5"/>
        <v>0</v>
      </c>
      <c r="DU84" s="2">
        <f t="shared" si="6"/>
        <v>0</v>
      </c>
    </row>
    <row r="85" spans="1:125" s="38" customFormat="1" ht="15" customHeight="1">
      <c r="A85" s="196"/>
      <c r="B85" s="196"/>
      <c r="C85" s="262" t="s">
        <v>5419</v>
      </c>
      <c r="D85" s="479" t="str">
        <f>IF($N$10="","",IF(HLOOKUP($N$10,Presentación!$AQ$3:$BV$574,Presentación!AP64)="","",HLOOKUP($N$10,Presentación!$AQ$3:$BV$574,Presentación!AP64,0)))</f>
        <v/>
      </c>
      <c r="E85" s="480"/>
      <c r="F85" s="481"/>
      <c r="G85" s="491" t="str">
        <f>IF($N$10="","",IF(HLOOKUP($N$10,Presentación!$BZ$3:$DE$574,Presentación!AP64,0)="","",HLOOKUP($N$10,Presentación!$BZ$3:$DE$574,Presentación!AP64,0)))</f>
        <v/>
      </c>
      <c r="H85" s="492"/>
      <c r="I85" s="492"/>
      <c r="J85" s="493"/>
      <c r="K85" s="1"/>
      <c r="L85" s="1"/>
      <c r="M85" s="1"/>
      <c r="N85" s="1"/>
      <c r="O85" s="1"/>
      <c r="P85" s="1"/>
      <c r="Q85" s="1"/>
      <c r="R85" s="1"/>
      <c r="S85" s="1"/>
      <c r="T85" s="1"/>
      <c r="U85" s="1"/>
      <c r="V85" s="1"/>
      <c r="W85" s="1"/>
      <c r="X85" s="1"/>
      <c r="Y85" s="1"/>
      <c r="Z85" s="1"/>
      <c r="AA85" s="1"/>
      <c r="AB85" s="1"/>
      <c r="AC85" s="1"/>
      <c r="AD85" s="1"/>
      <c r="AE85" s="1"/>
      <c r="AF85" s="1"/>
      <c r="AG85" s="1"/>
      <c r="AH85" s="1"/>
      <c r="AI85" s="1"/>
      <c r="AJ85" s="1"/>
      <c r="AK85" s="1"/>
      <c r="AL85" s="1"/>
      <c r="AM85" s="1"/>
      <c r="AN85" s="1"/>
      <c r="AO85" s="1"/>
      <c r="AP85" s="1"/>
      <c r="AQ85" s="1"/>
      <c r="AR85" s="1"/>
      <c r="AS85" s="1"/>
      <c r="AT85" s="1"/>
      <c r="AU85" s="1"/>
      <c r="AV85" s="1"/>
      <c r="AW85" s="1"/>
      <c r="AX85" s="1"/>
      <c r="AY85" s="1"/>
      <c r="AZ85" s="1"/>
      <c r="BA85" s="1"/>
      <c r="BB85" s="1"/>
      <c r="BC85" s="1"/>
      <c r="BD85" s="1"/>
      <c r="BE85" s="1"/>
      <c r="BF85" s="1"/>
      <c r="BG85" s="1"/>
      <c r="BH85" s="1"/>
      <c r="BI85" s="1"/>
      <c r="BJ85" s="1"/>
      <c r="BK85" s="1"/>
      <c r="BL85"/>
      <c r="BN85">
        <f t="shared" si="1"/>
        <v>0</v>
      </c>
      <c r="BO85">
        <f t="shared" si="2"/>
        <v>0</v>
      </c>
      <c r="DP85"/>
      <c r="DQ85"/>
      <c r="DR85" s="2">
        <f t="shared" si="3"/>
        <v>0</v>
      </c>
      <c r="DS85" s="2">
        <f t="shared" si="4"/>
        <v>0</v>
      </c>
      <c r="DT85" s="2">
        <f t="shared" si="5"/>
        <v>0</v>
      </c>
      <c r="DU85" s="2">
        <f t="shared" si="6"/>
        <v>0</v>
      </c>
    </row>
    <row r="86" spans="1:125" s="38" customFormat="1" ht="15" customHeight="1">
      <c r="A86" s="196"/>
      <c r="B86" s="196"/>
      <c r="C86" s="262" t="s">
        <v>5420</v>
      </c>
      <c r="D86" s="479" t="str">
        <f>IF($N$10="","",IF(HLOOKUP($N$10,Presentación!$AQ$3:$BV$574,Presentación!AP65)="","",HLOOKUP($N$10,Presentación!$AQ$3:$BV$574,Presentación!AP65,0)))</f>
        <v/>
      </c>
      <c r="E86" s="480"/>
      <c r="F86" s="481"/>
      <c r="G86" s="491" t="str">
        <f>IF($N$10="","",IF(HLOOKUP($N$10,Presentación!$BZ$3:$DE$574,Presentación!AP65,0)="","",HLOOKUP($N$10,Presentación!$BZ$3:$DE$574,Presentación!AP65,0)))</f>
        <v/>
      </c>
      <c r="H86" s="492"/>
      <c r="I86" s="492"/>
      <c r="J86" s="493"/>
      <c r="K86" s="1"/>
      <c r="L86" s="1"/>
      <c r="M86" s="1"/>
      <c r="N86" s="1"/>
      <c r="O86" s="1"/>
      <c r="P86" s="1"/>
      <c r="Q86" s="1"/>
      <c r="R86" s="1"/>
      <c r="S86" s="1"/>
      <c r="T86" s="1"/>
      <c r="U86" s="1"/>
      <c r="V86" s="1"/>
      <c r="W86" s="1"/>
      <c r="X86" s="1"/>
      <c r="Y86" s="1"/>
      <c r="Z86" s="1"/>
      <c r="AA86" s="1"/>
      <c r="AB86" s="1"/>
      <c r="AC86" s="1"/>
      <c r="AD86" s="1"/>
      <c r="AE86" s="1"/>
      <c r="AF86" s="1"/>
      <c r="AG86" s="1"/>
      <c r="AH86" s="1"/>
      <c r="AI86" s="1"/>
      <c r="AJ86" s="1"/>
      <c r="AK86" s="1"/>
      <c r="AL86" s="1"/>
      <c r="AM86" s="1"/>
      <c r="AN86" s="1"/>
      <c r="AO86" s="1"/>
      <c r="AP86" s="1"/>
      <c r="AQ86" s="1"/>
      <c r="AR86" s="1"/>
      <c r="AS86" s="1"/>
      <c r="AT86" s="1"/>
      <c r="AU86" s="1"/>
      <c r="AV86" s="1"/>
      <c r="AW86" s="1"/>
      <c r="AX86" s="1"/>
      <c r="AY86" s="1"/>
      <c r="AZ86" s="1"/>
      <c r="BA86" s="1"/>
      <c r="BB86" s="1"/>
      <c r="BC86" s="1"/>
      <c r="BD86" s="1"/>
      <c r="BE86" s="1"/>
      <c r="BF86" s="1"/>
      <c r="BG86" s="1"/>
      <c r="BH86" s="1"/>
      <c r="BI86" s="1"/>
      <c r="BJ86" s="1"/>
      <c r="BK86" s="1"/>
      <c r="BL86"/>
      <c r="BN86">
        <f t="shared" si="1"/>
        <v>0</v>
      </c>
      <c r="BO86">
        <f t="shared" si="2"/>
        <v>0</v>
      </c>
      <c r="DP86"/>
      <c r="DQ86"/>
      <c r="DR86" s="2">
        <f t="shared" si="3"/>
        <v>0</v>
      </c>
      <c r="DS86" s="2">
        <f t="shared" si="4"/>
        <v>0</v>
      </c>
      <c r="DT86" s="2">
        <f t="shared" si="5"/>
        <v>0</v>
      </c>
      <c r="DU86" s="2">
        <f t="shared" si="6"/>
        <v>0</v>
      </c>
    </row>
    <row r="87" spans="1:125" s="38" customFormat="1" ht="15" customHeight="1">
      <c r="A87" s="196"/>
      <c r="B87" s="196"/>
      <c r="C87" s="262" t="s">
        <v>5421</v>
      </c>
      <c r="D87" s="479" t="str">
        <f>IF($N$10="","",IF(HLOOKUP($N$10,Presentación!$AQ$3:$BV$574,Presentación!AP66)="","",HLOOKUP($N$10,Presentación!$AQ$3:$BV$574,Presentación!AP66,0)))</f>
        <v/>
      </c>
      <c r="E87" s="480"/>
      <c r="F87" s="481"/>
      <c r="G87" s="491" t="str">
        <f>IF($N$10="","",IF(HLOOKUP($N$10,Presentación!$BZ$3:$DE$574,Presentación!AP66,0)="","",HLOOKUP($N$10,Presentación!$BZ$3:$DE$574,Presentación!AP66,0)))</f>
        <v/>
      </c>
      <c r="H87" s="492"/>
      <c r="I87" s="492"/>
      <c r="J87" s="493"/>
      <c r="K87" s="1"/>
      <c r="L87" s="1"/>
      <c r="M87" s="1"/>
      <c r="N87" s="1"/>
      <c r="O87" s="1"/>
      <c r="P87" s="1"/>
      <c r="Q87" s="1"/>
      <c r="R87" s="1"/>
      <c r="S87" s="1"/>
      <c r="T87" s="1"/>
      <c r="U87" s="1"/>
      <c r="V87" s="1"/>
      <c r="W87" s="1"/>
      <c r="X87" s="1"/>
      <c r="Y87" s="1"/>
      <c r="Z87" s="1"/>
      <c r="AA87" s="1"/>
      <c r="AB87" s="1"/>
      <c r="AC87" s="1"/>
      <c r="AD87" s="1"/>
      <c r="AE87" s="1"/>
      <c r="AF87" s="1"/>
      <c r="AG87" s="1"/>
      <c r="AH87" s="1"/>
      <c r="AI87" s="1"/>
      <c r="AJ87" s="1"/>
      <c r="AK87" s="1"/>
      <c r="AL87" s="1"/>
      <c r="AM87" s="1"/>
      <c r="AN87" s="1"/>
      <c r="AO87" s="1"/>
      <c r="AP87" s="1"/>
      <c r="AQ87" s="1"/>
      <c r="AR87" s="1"/>
      <c r="AS87" s="1"/>
      <c r="AT87" s="1"/>
      <c r="AU87" s="1"/>
      <c r="AV87" s="1"/>
      <c r="AW87" s="1"/>
      <c r="AX87" s="1"/>
      <c r="AY87" s="1"/>
      <c r="AZ87" s="1"/>
      <c r="BA87" s="1"/>
      <c r="BB87" s="1"/>
      <c r="BC87" s="1"/>
      <c r="BD87" s="1"/>
      <c r="BE87" s="1"/>
      <c r="BF87" s="1"/>
      <c r="BG87" s="1"/>
      <c r="BH87" s="1"/>
      <c r="BI87" s="1"/>
      <c r="BJ87" s="1"/>
      <c r="BK87" s="1"/>
      <c r="BL87"/>
      <c r="BN87">
        <f t="shared" si="1"/>
        <v>0</v>
      </c>
      <c r="BO87">
        <f t="shared" si="2"/>
        <v>0</v>
      </c>
      <c r="DP87"/>
      <c r="DQ87"/>
      <c r="DR87" s="2">
        <f t="shared" si="3"/>
        <v>0</v>
      </c>
      <c r="DS87" s="2">
        <f t="shared" si="4"/>
        <v>0</v>
      </c>
      <c r="DT87" s="2">
        <f t="shared" si="5"/>
        <v>0</v>
      </c>
      <c r="DU87" s="2">
        <f t="shared" si="6"/>
        <v>0</v>
      </c>
    </row>
    <row r="88" spans="1:125" s="38" customFormat="1" ht="15" customHeight="1">
      <c r="A88" s="196"/>
      <c r="B88" s="196"/>
      <c r="C88" s="262" t="s">
        <v>5422</v>
      </c>
      <c r="D88" s="479" t="str">
        <f>IF($N$10="","",IF(HLOOKUP($N$10,Presentación!$AQ$3:$BV$574,Presentación!AP67)="","",HLOOKUP($N$10,Presentación!$AQ$3:$BV$574,Presentación!AP67,0)))</f>
        <v/>
      </c>
      <c r="E88" s="480"/>
      <c r="F88" s="481"/>
      <c r="G88" s="491" t="str">
        <f>IF($N$10="","",IF(HLOOKUP($N$10,Presentación!$BZ$3:$DE$574,Presentación!AP67,0)="","",HLOOKUP($N$10,Presentación!$BZ$3:$DE$574,Presentación!AP67,0)))</f>
        <v/>
      </c>
      <c r="H88" s="492"/>
      <c r="I88" s="492"/>
      <c r="J88" s="493"/>
      <c r="K88" s="1"/>
      <c r="L88" s="1"/>
      <c r="M88" s="1"/>
      <c r="N88" s="1"/>
      <c r="O88" s="1"/>
      <c r="P88" s="1"/>
      <c r="Q88" s="1"/>
      <c r="R88" s="1"/>
      <c r="S88" s="1"/>
      <c r="T88" s="1"/>
      <c r="U88" s="1"/>
      <c r="V88" s="1"/>
      <c r="W88" s="1"/>
      <c r="X88" s="1"/>
      <c r="Y88" s="1"/>
      <c r="Z88" s="1"/>
      <c r="AA88" s="1"/>
      <c r="AB88" s="1"/>
      <c r="AC88" s="1"/>
      <c r="AD88" s="1"/>
      <c r="AE88" s="1"/>
      <c r="AF88" s="1"/>
      <c r="AG88" s="1"/>
      <c r="AH88" s="1"/>
      <c r="AI88" s="1"/>
      <c r="AJ88" s="1"/>
      <c r="AK88" s="1"/>
      <c r="AL88" s="1"/>
      <c r="AM88" s="1"/>
      <c r="AN88" s="1"/>
      <c r="AO88" s="1"/>
      <c r="AP88" s="1"/>
      <c r="AQ88" s="1"/>
      <c r="AR88" s="1"/>
      <c r="AS88" s="1"/>
      <c r="AT88" s="1"/>
      <c r="AU88" s="1"/>
      <c r="AV88" s="1"/>
      <c r="AW88" s="1"/>
      <c r="AX88" s="1"/>
      <c r="AY88" s="1"/>
      <c r="AZ88" s="1"/>
      <c r="BA88" s="1"/>
      <c r="BB88" s="1"/>
      <c r="BC88" s="1"/>
      <c r="BD88" s="1"/>
      <c r="BE88" s="1"/>
      <c r="BF88" s="1"/>
      <c r="BG88" s="1"/>
      <c r="BH88" s="1"/>
      <c r="BI88" s="1"/>
      <c r="BJ88" s="1"/>
      <c r="BK88" s="1"/>
      <c r="BL88"/>
      <c r="BN88">
        <f t="shared" si="1"/>
        <v>0</v>
      </c>
      <c r="BO88">
        <f t="shared" si="2"/>
        <v>0</v>
      </c>
      <c r="DP88"/>
      <c r="DQ88"/>
      <c r="DR88" s="2">
        <f t="shared" si="3"/>
        <v>0</v>
      </c>
      <c r="DS88" s="2">
        <f t="shared" si="4"/>
        <v>0</v>
      </c>
      <c r="DT88" s="2">
        <f t="shared" si="5"/>
        <v>0</v>
      </c>
      <c r="DU88" s="2">
        <f t="shared" si="6"/>
        <v>0</v>
      </c>
    </row>
    <row r="89" spans="1:125" s="38" customFormat="1" ht="15" customHeight="1">
      <c r="A89" s="196"/>
      <c r="B89" s="196"/>
      <c r="C89" s="262" t="s">
        <v>5423</v>
      </c>
      <c r="D89" s="479" t="str">
        <f>IF($N$10="","",IF(HLOOKUP($N$10,Presentación!$AQ$3:$BV$574,Presentación!AP68)="","",HLOOKUP($N$10,Presentación!$AQ$3:$BV$574,Presentación!AP68,0)))</f>
        <v/>
      </c>
      <c r="E89" s="480"/>
      <c r="F89" s="481"/>
      <c r="G89" s="491" t="str">
        <f>IF($N$10="","",IF(HLOOKUP($N$10,Presentación!$BZ$3:$DE$574,Presentación!AP68,0)="","",HLOOKUP($N$10,Presentación!$BZ$3:$DE$574,Presentación!AP68,0)))</f>
        <v/>
      </c>
      <c r="H89" s="492"/>
      <c r="I89" s="492"/>
      <c r="J89" s="493"/>
      <c r="K89" s="1"/>
      <c r="L89" s="1"/>
      <c r="M89" s="1"/>
      <c r="N89" s="1"/>
      <c r="O89" s="1"/>
      <c r="P89" s="1"/>
      <c r="Q89" s="1"/>
      <c r="R89" s="1"/>
      <c r="S89" s="1"/>
      <c r="T89" s="1"/>
      <c r="U89" s="1"/>
      <c r="V89" s="1"/>
      <c r="W89" s="1"/>
      <c r="X89" s="1"/>
      <c r="Y89" s="1"/>
      <c r="Z89" s="1"/>
      <c r="AA89" s="1"/>
      <c r="AB89" s="1"/>
      <c r="AC89" s="1"/>
      <c r="AD89" s="1"/>
      <c r="AE89" s="1"/>
      <c r="AF89" s="1"/>
      <c r="AG89" s="1"/>
      <c r="AH89" s="1"/>
      <c r="AI89" s="1"/>
      <c r="AJ89" s="1"/>
      <c r="AK89" s="1"/>
      <c r="AL89" s="1"/>
      <c r="AM89" s="1"/>
      <c r="AN89" s="1"/>
      <c r="AO89" s="1"/>
      <c r="AP89" s="1"/>
      <c r="AQ89" s="1"/>
      <c r="AR89" s="1"/>
      <c r="AS89" s="1"/>
      <c r="AT89" s="1"/>
      <c r="AU89" s="1"/>
      <c r="AV89" s="1"/>
      <c r="AW89" s="1"/>
      <c r="AX89" s="1"/>
      <c r="AY89" s="1"/>
      <c r="AZ89" s="1"/>
      <c r="BA89" s="1"/>
      <c r="BB89" s="1"/>
      <c r="BC89" s="1"/>
      <c r="BD89" s="1"/>
      <c r="BE89" s="1"/>
      <c r="BF89" s="1"/>
      <c r="BG89" s="1"/>
      <c r="BH89" s="1"/>
      <c r="BI89" s="1"/>
      <c r="BJ89" s="1"/>
      <c r="BK89" s="1"/>
      <c r="BL89"/>
      <c r="BN89">
        <f t="shared" ref="BN89:BN152" si="7">IF(D90&lt;&gt;"",IF(OR(COUNTA(K90:BK90)=0,COUNTA(K90:BK90)&gt;=(53-$DN$21)),0,1),0)</f>
        <v>0</v>
      </c>
      <c r="BO89">
        <f t="shared" ref="BO89:BO152" si="8">IF(D90="",IF(COUNTA(K90:BK90)=0,0,1),0)</f>
        <v>0</v>
      </c>
      <c r="DP89"/>
      <c r="DQ89"/>
      <c r="DR89" s="2">
        <f t="shared" ref="DR89:DR152" si="9">K89</f>
        <v>0</v>
      </c>
      <c r="DS89" s="2">
        <f t="shared" ref="DS89:DS152" si="10">COUNTIF(L89:BK89,"NS")</f>
        <v>0</v>
      </c>
      <c r="DT89" s="2">
        <f t="shared" ref="DT89:DT152" si="11">SUM(L89:BK89)</f>
        <v>0</v>
      </c>
      <c r="DU89" s="2">
        <f t="shared" si="6"/>
        <v>0</v>
      </c>
    </row>
    <row r="90" spans="1:125" s="38" customFormat="1" ht="15" customHeight="1">
      <c r="A90" s="196"/>
      <c r="B90" s="196"/>
      <c r="C90" s="262" t="s">
        <v>5424</v>
      </c>
      <c r="D90" s="479" t="str">
        <f>IF($N$10="","",IF(HLOOKUP($N$10,Presentación!$AQ$3:$BV$574,Presentación!AP69)="","",HLOOKUP($N$10,Presentación!$AQ$3:$BV$574,Presentación!AP69,0)))</f>
        <v/>
      </c>
      <c r="E90" s="480"/>
      <c r="F90" s="481"/>
      <c r="G90" s="491" t="str">
        <f>IF($N$10="","",IF(HLOOKUP($N$10,Presentación!$BZ$3:$DE$574,Presentación!AP69,0)="","",HLOOKUP($N$10,Presentación!$BZ$3:$DE$574,Presentación!AP69,0)))</f>
        <v/>
      </c>
      <c r="H90" s="492"/>
      <c r="I90" s="492"/>
      <c r="J90" s="493"/>
      <c r="K90" s="1"/>
      <c r="L90" s="1"/>
      <c r="M90" s="1"/>
      <c r="N90" s="1"/>
      <c r="O90" s="1"/>
      <c r="P90" s="1"/>
      <c r="Q90" s="1"/>
      <c r="R90" s="1"/>
      <c r="S90" s="1"/>
      <c r="T90" s="1"/>
      <c r="U90" s="1"/>
      <c r="V90" s="1"/>
      <c r="W90" s="1"/>
      <c r="X90" s="1"/>
      <c r="Y90" s="1"/>
      <c r="Z90" s="1"/>
      <c r="AA90" s="1"/>
      <c r="AB90" s="1"/>
      <c r="AC90" s="1"/>
      <c r="AD90" s="1"/>
      <c r="AE90" s="1"/>
      <c r="AF90" s="1"/>
      <c r="AG90" s="1"/>
      <c r="AH90" s="1"/>
      <c r="AI90" s="1"/>
      <c r="AJ90" s="1"/>
      <c r="AK90" s="1"/>
      <c r="AL90" s="1"/>
      <c r="AM90" s="1"/>
      <c r="AN90" s="1"/>
      <c r="AO90" s="1"/>
      <c r="AP90" s="1"/>
      <c r="AQ90" s="1"/>
      <c r="AR90" s="1"/>
      <c r="AS90" s="1"/>
      <c r="AT90" s="1"/>
      <c r="AU90" s="1"/>
      <c r="AV90" s="1"/>
      <c r="AW90" s="1"/>
      <c r="AX90" s="1"/>
      <c r="AY90" s="1"/>
      <c r="AZ90" s="1"/>
      <c r="BA90" s="1"/>
      <c r="BB90" s="1"/>
      <c r="BC90" s="1"/>
      <c r="BD90" s="1"/>
      <c r="BE90" s="1"/>
      <c r="BF90" s="1"/>
      <c r="BG90" s="1"/>
      <c r="BH90" s="1"/>
      <c r="BI90" s="1"/>
      <c r="BJ90" s="1"/>
      <c r="BK90" s="1"/>
      <c r="BL90"/>
      <c r="BN90">
        <f t="shared" si="7"/>
        <v>0</v>
      </c>
      <c r="BO90">
        <f t="shared" si="8"/>
        <v>0</v>
      </c>
      <c r="DP90"/>
      <c r="DQ90"/>
      <c r="DR90" s="2">
        <f t="shared" si="9"/>
        <v>0</v>
      </c>
      <c r="DS90" s="2">
        <f t="shared" si="10"/>
        <v>0</v>
      </c>
      <c r="DT90" s="2">
        <f t="shared" si="11"/>
        <v>0</v>
      </c>
      <c r="DU90" s="2">
        <f t="shared" ref="DU90:DU153" si="12">IF(OR(AND(DR90=0, DS90&gt;0),AND(DR90="NS", DT90&gt;0), AND(DR90="NS", DS90=0, DT90=0)), 1, IF(OR(AND(DR90&gt;0, DS90&gt;1,DR90&gt;DT90), AND(DR90="NS", DS90=2), AND(DR90="NS", DT90=0, DS90&gt;0), DR90=DT90), 0, 1))</f>
        <v>0</v>
      </c>
    </row>
    <row r="91" spans="1:125" s="38" customFormat="1" ht="15" customHeight="1">
      <c r="A91" s="196"/>
      <c r="B91" s="196"/>
      <c r="C91" s="262" t="s">
        <v>5425</v>
      </c>
      <c r="D91" s="479" t="str">
        <f>IF($N$10="","",IF(HLOOKUP($N$10,Presentación!$AQ$3:$BV$574,Presentación!AP70)="","",HLOOKUP($N$10,Presentación!$AQ$3:$BV$574,Presentación!AP70,0)))</f>
        <v/>
      </c>
      <c r="E91" s="480"/>
      <c r="F91" s="481"/>
      <c r="G91" s="491" t="str">
        <f>IF($N$10="","",IF(HLOOKUP($N$10,Presentación!$BZ$3:$DE$574,Presentación!AP70,0)="","",HLOOKUP($N$10,Presentación!$BZ$3:$DE$574,Presentación!AP70,0)))</f>
        <v/>
      </c>
      <c r="H91" s="492"/>
      <c r="I91" s="492"/>
      <c r="J91" s="493"/>
      <c r="K91" s="1"/>
      <c r="L91" s="1"/>
      <c r="M91" s="1"/>
      <c r="N91" s="1"/>
      <c r="O91" s="1"/>
      <c r="P91" s="1"/>
      <c r="Q91" s="1"/>
      <c r="R91" s="1"/>
      <c r="S91" s="1"/>
      <c r="T91" s="1"/>
      <c r="U91" s="1"/>
      <c r="V91" s="1"/>
      <c r="W91" s="1"/>
      <c r="X91" s="1"/>
      <c r="Y91" s="1"/>
      <c r="Z91" s="1"/>
      <c r="AA91" s="1"/>
      <c r="AB91" s="1"/>
      <c r="AC91" s="1"/>
      <c r="AD91" s="1"/>
      <c r="AE91" s="1"/>
      <c r="AF91" s="1"/>
      <c r="AG91" s="1"/>
      <c r="AH91" s="1"/>
      <c r="AI91" s="1"/>
      <c r="AJ91" s="1"/>
      <c r="AK91" s="1"/>
      <c r="AL91" s="1"/>
      <c r="AM91" s="1"/>
      <c r="AN91" s="1"/>
      <c r="AO91" s="1"/>
      <c r="AP91" s="1"/>
      <c r="AQ91" s="1"/>
      <c r="AR91" s="1"/>
      <c r="AS91" s="1"/>
      <c r="AT91" s="1"/>
      <c r="AU91" s="1"/>
      <c r="AV91" s="1"/>
      <c r="AW91" s="1"/>
      <c r="AX91" s="1"/>
      <c r="AY91" s="1"/>
      <c r="AZ91" s="1"/>
      <c r="BA91" s="1"/>
      <c r="BB91" s="1"/>
      <c r="BC91" s="1"/>
      <c r="BD91" s="1"/>
      <c r="BE91" s="1"/>
      <c r="BF91" s="1"/>
      <c r="BG91" s="1"/>
      <c r="BH91" s="1"/>
      <c r="BI91" s="1"/>
      <c r="BJ91" s="1"/>
      <c r="BK91" s="1"/>
      <c r="BL91"/>
      <c r="BN91">
        <f t="shared" si="7"/>
        <v>0</v>
      </c>
      <c r="BO91">
        <f t="shared" si="8"/>
        <v>0</v>
      </c>
      <c r="DP91"/>
      <c r="DQ91"/>
      <c r="DR91" s="2">
        <f t="shared" si="9"/>
        <v>0</v>
      </c>
      <c r="DS91" s="2">
        <f t="shared" si="10"/>
        <v>0</v>
      </c>
      <c r="DT91" s="2">
        <f t="shared" si="11"/>
        <v>0</v>
      </c>
      <c r="DU91" s="2">
        <f t="shared" si="12"/>
        <v>0</v>
      </c>
    </row>
    <row r="92" spans="1:125" s="38" customFormat="1" ht="15" customHeight="1">
      <c r="A92" s="196"/>
      <c r="B92" s="196"/>
      <c r="C92" s="262" t="s">
        <v>5426</v>
      </c>
      <c r="D92" s="479" t="str">
        <f>IF($N$10="","",IF(HLOOKUP($N$10,Presentación!$AQ$3:$BV$574,Presentación!AP71)="","",HLOOKUP($N$10,Presentación!$AQ$3:$BV$574,Presentación!AP71,0)))</f>
        <v/>
      </c>
      <c r="E92" s="480"/>
      <c r="F92" s="481"/>
      <c r="G92" s="491" t="str">
        <f>IF($N$10="","",IF(HLOOKUP($N$10,Presentación!$BZ$3:$DE$574,Presentación!AP71,0)="","",HLOOKUP($N$10,Presentación!$BZ$3:$DE$574,Presentación!AP71,0)))</f>
        <v/>
      </c>
      <c r="H92" s="492"/>
      <c r="I92" s="492"/>
      <c r="J92" s="493"/>
      <c r="K92" s="1"/>
      <c r="L92" s="1"/>
      <c r="M92" s="1"/>
      <c r="N92" s="1"/>
      <c r="O92" s="1"/>
      <c r="P92" s="1"/>
      <c r="Q92" s="1"/>
      <c r="R92" s="1"/>
      <c r="S92" s="1"/>
      <c r="T92" s="1"/>
      <c r="U92" s="1"/>
      <c r="V92" s="1"/>
      <c r="W92" s="1"/>
      <c r="X92" s="1"/>
      <c r="Y92" s="1"/>
      <c r="Z92" s="1"/>
      <c r="AA92" s="1"/>
      <c r="AB92" s="1"/>
      <c r="AC92" s="1"/>
      <c r="AD92" s="1"/>
      <c r="AE92" s="1"/>
      <c r="AF92" s="1"/>
      <c r="AG92" s="1"/>
      <c r="AH92" s="1"/>
      <c r="AI92" s="1"/>
      <c r="AJ92" s="1"/>
      <c r="AK92" s="1"/>
      <c r="AL92" s="1"/>
      <c r="AM92" s="1"/>
      <c r="AN92" s="1"/>
      <c r="AO92" s="1"/>
      <c r="AP92" s="1"/>
      <c r="AQ92" s="1"/>
      <c r="AR92" s="1"/>
      <c r="AS92" s="1"/>
      <c r="AT92" s="1"/>
      <c r="AU92" s="1"/>
      <c r="AV92" s="1"/>
      <c r="AW92" s="1"/>
      <c r="AX92" s="1"/>
      <c r="AY92" s="1"/>
      <c r="AZ92" s="1"/>
      <c r="BA92" s="1"/>
      <c r="BB92" s="1"/>
      <c r="BC92" s="1"/>
      <c r="BD92" s="1"/>
      <c r="BE92" s="1"/>
      <c r="BF92" s="1"/>
      <c r="BG92" s="1"/>
      <c r="BH92" s="1"/>
      <c r="BI92" s="1"/>
      <c r="BJ92" s="1"/>
      <c r="BK92" s="1"/>
      <c r="BL92"/>
      <c r="BN92">
        <f t="shared" si="7"/>
        <v>0</v>
      </c>
      <c r="BO92">
        <f t="shared" si="8"/>
        <v>0</v>
      </c>
      <c r="DP92"/>
      <c r="DQ92"/>
      <c r="DR92" s="2">
        <f t="shared" si="9"/>
        <v>0</v>
      </c>
      <c r="DS92" s="2">
        <f t="shared" si="10"/>
        <v>0</v>
      </c>
      <c r="DT92" s="2">
        <f t="shared" si="11"/>
        <v>0</v>
      </c>
      <c r="DU92" s="2">
        <f t="shared" si="12"/>
        <v>0</v>
      </c>
    </row>
    <row r="93" spans="1:125" s="38" customFormat="1" ht="15" customHeight="1">
      <c r="A93" s="196"/>
      <c r="B93" s="196"/>
      <c r="C93" s="262" t="s">
        <v>5427</v>
      </c>
      <c r="D93" s="479" t="str">
        <f>IF($N$10="","",IF(HLOOKUP($N$10,Presentación!$AQ$3:$BV$574,Presentación!AP72)="","",HLOOKUP($N$10,Presentación!$AQ$3:$BV$574,Presentación!AP72,0)))</f>
        <v/>
      </c>
      <c r="E93" s="480"/>
      <c r="F93" s="481"/>
      <c r="G93" s="491" t="str">
        <f>IF($N$10="","",IF(HLOOKUP($N$10,Presentación!$BZ$3:$DE$574,Presentación!AP72,0)="","",HLOOKUP($N$10,Presentación!$BZ$3:$DE$574,Presentación!AP72,0)))</f>
        <v/>
      </c>
      <c r="H93" s="492"/>
      <c r="I93" s="492"/>
      <c r="J93" s="493"/>
      <c r="K93" s="1"/>
      <c r="L93" s="1"/>
      <c r="M93" s="1"/>
      <c r="N93" s="1"/>
      <c r="O93" s="1"/>
      <c r="P93" s="1"/>
      <c r="Q93" s="1"/>
      <c r="R93" s="1"/>
      <c r="S93" s="1"/>
      <c r="T93" s="1"/>
      <c r="U93" s="1"/>
      <c r="V93" s="1"/>
      <c r="W93" s="1"/>
      <c r="X93" s="1"/>
      <c r="Y93" s="1"/>
      <c r="Z93" s="1"/>
      <c r="AA93" s="1"/>
      <c r="AB93" s="1"/>
      <c r="AC93" s="1"/>
      <c r="AD93" s="1"/>
      <c r="AE93" s="1"/>
      <c r="AF93" s="1"/>
      <c r="AG93" s="1"/>
      <c r="AH93" s="1"/>
      <c r="AI93" s="1"/>
      <c r="AJ93" s="1"/>
      <c r="AK93" s="1"/>
      <c r="AL93" s="1"/>
      <c r="AM93" s="1"/>
      <c r="AN93" s="1"/>
      <c r="AO93" s="1"/>
      <c r="AP93" s="1"/>
      <c r="AQ93" s="1"/>
      <c r="AR93" s="1"/>
      <c r="AS93" s="1"/>
      <c r="AT93" s="1"/>
      <c r="AU93" s="1"/>
      <c r="AV93" s="1"/>
      <c r="AW93" s="1"/>
      <c r="AX93" s="1"/>
      <c r="AY93" s="1"/>
      <c r="AZ93" s="1"/>
      <c r="BA93" s="1"/>
      <c r="BB93" s="1"/>
      <c r="BC93" s="1"/>
      <c r="BD93" s="1"/>
      <c r="BE93" s="1"/>
      <c r="BF93" s="1"/>
      <c r="BG93" s="1"/>
      <c r="BH93" s="1"/>
      <c r="BI93" s="1"/>
      <c r="BJ93" s="1"/>
      <c r="BK93" s="1"/>
      <c r="BL93"/>
      <c r="BN93">
        <f t="shared" si="7"/>
        <v>0</v>
      </c>
      <c r="BO93">
        <f t="shared" si="8"/>
        <v>0</v>
      </c>
      <c r="DP93"/>
      <c r="DQ93"/>
      <c r="DR93" s="2">
        <f t="shared" si="9"/>
        <v>0</v>
      </c>
      <c r="DS93" s="2">
        <f t="shared" si="10"/>
        <v>0</v>
      </c>
      <c r="DT93" s="2">
        <f t="shared" si="11"/>
        <v>0</v>
      </c>
      <c r="DU93" s="2">
        <f t="shared" si="12"/>
        <v>0</v>
      </c>
    </row>
    <row r="94" spans="1:125" s="38" customFormat="1" ht="15" customHeight="1">
      <c r="A94" s="196"/>
      <c r="B94" s="196"/>
      <c r="C94" s="262" t="s">
        <v>5428</v>
      </c>
      <c r="D94" s="479" t="str">
        <f>IF($N$10="","",IF(HLOOKUP($N$10,Presentación!$AQ$3:$BV$574,Presentación!AP73)="","",HLOOKUP($N$10,Presentación!$AQ$3:$BV$574,Presentación!AP73,0)))</f>
        <v/>
      </c>
      <c r="E94" s="480"/>
      <c r="F94" s="481"/>
      <c r="G94" s="491" t="str">
        <f>IF($N$10="","",IF(HLOOKUP($N$10,Presentación!$BZ$3:$DE$574,Presentación!AP73,0)="","",HLOOKUP($N$10,Presentación!$BZ$3:$DE$574,Presentación!AP73,0)))</f>
        <v/>
      </c>
      <c r="H94" s="492"/>
      <c r="I94" s="492"/>
      <c r="J94" s="493"/>
      <c r="K94" s="1"/>
      <c r="L94" s="1"/>
      <c r="M94" s="1"/>
      <c r="N94" s="1"/>
      <c r="O94" s="1"/>
      <c r="P94" s="1"/>
      <c r="Q94" s="1"/>
      <c r="R94" s="1"/>
      <c r="S94" s="1"/>
      <c r="T94" s="1"/>
      <c r="U94" s="1"/>
      <c r="V94" s="1"/>
      <c r="W94" s="1"/>
      <c r="X94" s="1"/>
      <c r="Y94" s="1"/>
      <c r="Z94" s="1"/>
      <c r="AA94" s="1"/>
      <c r="AB94" s="1"/>
      <c r="AC94" s="1"/>
      <c r="AD94" s="1"/>
      <c r="AE94" s="1"/>
      <c r="AF94" s="1"/>
      <c r="AG94" s="1"/>
      <c r="AH94" s="1"/>
      <c r="AI94" s="1"/>
      <c r="AJ94" s="1"/>
      <c r="AK94" s="1"/>
      <c r="AL94" s="1"/>
      <c r="AM94" s="1"/>
      <c r="AN94" s="1"/>
      <c r="AO94" s="1"/>
      <c r="AP94" s="1"/>
      <c r="AQ94" s="1"/>
      <c r="AR94" s="1"/>
      <c r="AS94" s="1"/>
      <c r="AT94" s="1"/>
      <c r="AU94" s="1"/>
      <c r="AV94" s="1"/>
      <c r="AW94" s="1"/>
      <c r="AX94" s="1"/>
      <c r="AY94" s="1"/>
      <c r="AZ94" s="1"/>
      <c r="BA94" s="1"/>
      <c r="BB94" s="1"/>
      <c r="BC94" s="1"/>
      <c r="BD94" s="1"/>
      <c r="BE94" s="1"/>
      <c r="BF94" s="1"/>
      <c r="BG94" s="1"/>
      <c r="BH94" s="1"/>
      <c r="BI94" s="1"/>
      <c r="BJ94" s="1"/>
      <c r="BK94" s="1"/>
      <c r="BL94"/>
      <c r="BN94">
        <f t="shared" si="7"/>
        <v>0</v>
      </c>
      <c r="BO94">
        <f t="shared" si="8"/>
        <v>0</v>
      </c>
      <c r="DP94"/>
      <c r="DQ94"/>
      <c r="DR94" s="2">
        <f t="shared" si="9"/>
        <v>0</v>
      </c>
      <c r="DS94" s="2">
        <f t="shared" si="10"/>
        <v>0</v>
      </c>
      <c r="DT94" s="2">
        <f t="shared" si="11"/>
        <v>0</v>
      </c>
      <c r="DU94" s="2">
        <f t="shared" si="12"/>
        <v>0</v>
      </c>
    </row>
    <row r="95" spans="1:125" s="38" customFormat="1" ht="15" customHeight="1">
      <c r="A95" s="196"/>
      <c r="B95" s="196"/>
      <c r="C95" s="262" t="s">
        <v>5429</v>
      </c>
      <c r="D95" s="479" t="str">
        <f>IF($N$10="","",IF(HLOOKUP($N$10,Presentación!$AQ$3:$BV$574,Presentación!AP74)="","",HLOOKUP($N$10,Presentación!$AQ$3:$BV$574,Presentación!AP74,0)))</f>
        <v/>
      </c>
      <c r="E95" s="480"/>
      <c r="F95" s="481"/>
      <c r="G95" s="491" t="str">
        <f>IF($N$10="","",IF(HLOOKUP($N$10,Presentación!$BZ$3:$DE$574,Presentación!AP74,0)="","",HLOOKUP($N$10,Presentación!$BZ$3:$DE$574,Presentación!AP74,0)))</f>
        <v/>
      </c>
      <c r="H95" s="492"/>
      <c r="I95" s="492"/>
      <c r="J95" s="493"/>
      <c r="K95" s="1"/>
      <c r="L95" s="1"/>
      <c r="M95" s="1"/>
      <c r="N95" s="1"/>
      <c r="O95" s="1"/>
      <c r="P95" s="1"/>
      <c r="Q95" s="1"/>
      <c r="R95" s="1"/>
      <c r="S95" s="1"/>
      <c r="T95" s="1"/>
      <c r="U95" s="1"/>
      <c r="V95" s="1"/>
      <c r="W95" s="1"/>
      <c r="X95" s="1"/>
      <c r="Y95" s="1"/>
      <c r="Z95" s="1"/>
      <c r="AA95" s="1"/>
      <c r="AB95" s="1"/>
      <c r="AC95" s="1"/>
      <c r="AD95" s="1"/>
      <c r="AE95" s="1"/>
      <c r="AF95" s="1"/>
      <c r="AG95" s="1"/>
      <c r="AH95" s="1"/>
      <c r="AI95" s="1"/>
      <c r="AJ95" s="1"/>
      <c r="AK95" s="1"/>
      <c r="AL95" s="1"/>
      <c r="AM95" s="1"/>
      <c r="AN95" s="1"/>
      <c r="AO95" s="1"/>
      <c r="AP95" s="1"/>
      <c r="AQ95" s="1"/>
      <c r="AR95" s="1"/>
      <c r="AS95" s="1"/>
      <c r="AT95" s="1"/>
      <c r="AU95" s="1"/>
      <c r="AV95" s="1"/>
      <c r="AW95" s="1"/>
      <c r="AX95" s="1"/>
      <c r="AY95" s="1"/>
      <c r="AZ95" s="1"/>
      <c r="BA95" s="1"/>
      <c r="BB95" s="1"/>
      <c r="BC95" s="1"/>
      <c r="BD95" s="1"/>
      <c r="BE95" s="1"/>
      <c r="BF95" s="1"/>
      <c r="BG95" s="1"/>
      <c r="BH95" s="1"/>
      <c r="BI95" s="1"/>
      <c r="BJ95" s="1"/>
      <c r="BK95" s="1"/>
      <c r="BL95"/>
      <c r="BN95">
        <f t="shared" si="7"/>
        <v>0</v>
      </c>
      <c r="BO95">
        <f t="shared" si="8"/>
        <v>0</v>
      </c>
      <c r="DP95"/>
      <c r="DQ95"/>
      <c r="DR95" s="2">
        <f t="shared" si="9"/>
        <v>0</v>
      </c>
      <c r="DS95" s="2">
        <f t="shared" si="10"/>
        <v>0</v>
      </c>
      <c r="DT95" s="2">
        <f t="shared" si="11"/>
        <v>0</v>
      </c>
      <c r="DU95" s="2">
        <f t="shared" si="12"/>
        <v>0</v>
      </c>
    </row>
    <row r="96" spans="1:125" s="38" customFormat="1" ht="15" customHeight="1">
      <c r="A96" s="196"/>
      <c r="B96" s="196"/>
      <c r="C96" s="262" t="s">
        <v>5430</v>
      </c>
      <c r="D96" s="479" t="str">
        <f>IF($N$10="","",IF(HLOOKUP($N$10,Presentación!$AQ$3:$BV$574,Presentación!AP75)="","",HLOOKUP($N$10,Presentación!$AQ$3:$BV$574,Presentación!AP75,0)))</f>
        <v/>
      </c>
      <c r="E96" s="480"/>
      <c r="F96" s="481"/>
      <c r="G96" s="491" t="str">
        <f>IF($N$10="","",IF(HLOOKUP($N$10,Presentación!$BZ$3:$DE$574,Presentación!AP75,0)="","",HLOOKUP($N$10,Presentación!$BZ$3:$DE$574,Presentación!AP75,0)))</f>
        <v/>
      </c>
      <c r="H96" s="492"/>
      <c r="I96" s="492"/>
      <c r="J96" s="493"/>
      <c r="K96" s="1"/>
      <c r="L96" s="1"/>
      <c r="M96" s="1"/>
      <c r="N96" s="1"/>
      <c r="O96" s="1"/>
      <c r="P96" s="1"/>
      <c r="Q96" s="1"/>
      <c r="R96" s="1"/>
      <c r="S96" s="1"/>
      <c r="T96" s="1"/>
      <c r="U96" s="1"/>
      <c r="V96" s="1"/>
      <c r="W96" s="1"/>
      <c r="X96" s="1"/>
      <c r="Y96" s="1"/>
      <c r="Z96" s="1"/>
      <c r="AA96" s="1"/>
      <c r="AB96" s="1"/>
      <c r="AC96" s="1"/>
      <c r="AD96" s="1"/>
      <c r="AE96" s="1"/>
      <c r="AF96" s="1"/>
      <c r="AG96" s="1"/>
      <c r="AH96" s="1"/>
      <c r="AI96" s="1"/>
      <c r="AJ96" s="1"/>
      <c r="AK96" s="1"/>
      <c r="AL96" s="1"/>
      <c r="AM96" s="1"/>
      <c r="AN96" s="1"/>
      <c r="AO96" s="1"/>
      <c r="AP96" s="1"/>
      <c r="AQ96" s="1"/>
      <c r="AR96" s="1"/>
      <c r="AS96" s="1"/>
      <c r="AT96" s="1"/>
      <c r="AU96" s="1"/>
      <c r="AV96" s="1"/>
      <c r="AW96" s="1"/>
      <c r="AX96" s="1"/>
      <c r="AY96" s="1"/>
      <c r="AZ96" s="1"/>
      <c r="BA96" s="1"/>
      <c r="BB96" s="1"/>
      <c r="BC96" s="1"/>
      <c r="BD96" s="1"/>
      <c r="BE96" s="1"/>
      <c r="BF96" s="1"/>
      <c r="BG96" s="1"/>
      <c r="BH96" s="1"/>
      <c r="BI96" s="1"/>
      <c r="BJ96" s="1"/>
      <c r="BK96" s="1"/>
      <c r="BL96"/>
      <c r="BN96">
        <f t="shared" si="7"/>
        <v>0</v>
      </c>
      <c r="BO96">
        <f t="shared" si="8"/>
        <v>0</v>
      </c>
      <c r="DP96"/>
      <c r="DQ96"/>
      <c r="DR96" s="2">
        <f t="shared" si="9"/>
        <v>0</v>
      </c>
      <c r="DS96" s="2">
        <f t="shared" si="10"/>
        <v>0</v>
      </c>
      <c r="DT96" s="2">
        <f t="shared" si="11"/>
        <v>0</v>
      </c>
      <c r="DU96" s="2">
        <f t="shared" si="12"/>
        <v>0</v>
      </c>
    </row>
    <row r="97" spans="1:125" s="38" customFormat="1" ht="15" customHeight="1">
      <c r="A97" s="196"/>
      <c r="B97" s="196"/>
      <c r="C97" s="262" t="s">
        <v>5431</v>
      </c>
      <c r="D97" s="479" t="str">
        <f>IF($N$10="","",IF(HLOOKUP($N$10,Presentación!$AQ$3:$BV$574,Presentación!AP76)="","",HLOOKUP($N$10,Presentación!$AQ$3:$BV$574,Presentación!AP76,0)))</f>
        <v/>
      </c>
      <c r="E97" s="480"/>
      <c r="F97" s="481"/>
      <c r="G97" s="491" t="str">
        <f>IF($N$10="","",IF(HLOOKUP($N$10,Presentación!$BZ$3:$DE$574,Presentación!AP76,0)="","",HLOOKUP($N$10,Presentación!$BZ$3:$DE$574,Presentación!AP76,0)))</f>
        <v/>
      </c>
      <c r="H97" s="492"/>
      <c r="I97" s="492"/>
      <c r="J97" s="493"/>
      <c r="K97" s="1"/>
      <c r="L97" s="1"/>
      <c r="M97" s="1"/>
      <c r="N97" s="1"/>
      <c r="O97" s="1"/>
      <c r="P97" s="1"/>
      <c r="Q97" s="1"/>
      <c r="R97" s="1"/>
      <c r="S97" s="1"/>
      <c r="T97" s="1"/>
      <c r="U97" s="1"/>
      <c r="V97" s="1"/>
      <c r="W97" s="1"/>
      <c r="X97" s="1"/>
      <c r="Y97" s="1"/>
      <c r="Z97" s="1"/>
      <c r="AA97" s="1"/>
      <c r="AB97" s="1"/>
      <c r="AC97" s="1"/>
      <c r="AD97" s="1"/>
      <c r="AE97" s="1"/>
      <c r="AF97" s="1"/>
      <c r="AG97" s="1"/>
      <c r="AH97" s="1"/>
      <c r="AI97" s="1"/>
      <c r="AJ97" s="1"/>
      <c r="AK97" s="1"/>
      <c r="AL97" s="1"/>
      <c r="AM97" s="1"/>
      <c r="AN97" s="1"/>
      <c r="AO97" s="1"/>
      <c r="AP97" s="1"/>
      <c r="AQ97" s="1"/>
      <c r="AR97" s="1"/>
      <c r="AS97" s="1"/>
      <c r="AT97" s="1"/>
      <c r="AU97" s="1"/>
      <c r="AV97" s="1"/>
      <c r="AW97" s="1"/>
      <c r="AX97" s="1"/>
      <c r="AY97" s="1"/>
      <c r="AZ97" s="1"/>
      <c r="BA97" s="1"/>
      <c r="BB97" s="1"/>
      <c r="BC97" s="1"/>
      <c r="BD97" s="1"/>
      <c r="BE97" s="1"/>
      <c r="BF97" s="1"/>
      <c r="BG97" s="1"/>
      <c r="BH97" s="1"/>
      <c r="BI97" s="1"/>
      <c r="BJ97" s="1"/>
      <c r="BK97" s="1"/>
      <c r="BL97"/>
      <c r="BN97">
        <f t="shared" si="7"/>
        <v>0</v>
      </c>
      <c r="BO97">
        <f t="shared" si="8"/>
        <v>0</v>
      </c>
      <c r="DP97"/>
      <c r="DQ97"/>
      <c r="DR97" s="2">
        <f t="shared" si="9"/>
        <v>0</v>
      </c>
      <c r="DS97" s="2">
        <f t="shared" si="10"/>
        <v>0</v>
      </c>
      <c r="DT97" s="2">
        <f t="shared" si="11"/>
        <v>0</v>
      </c>
      <c r="DU97" s="2">
        <f t="shared" si="12"/>
        <v>0</v>
      </c>
    </row>
    <row r="98" spans="1:125" s="38" customFormat="1" ht="15" customHeight="1">
      <c r="A98" s="196"/>
      <c r="B98" s="196"/>
      <c r="C98" s="262" t="s">
        <v>5432</v>
      </c>
      <c r="D98" s="479" t="str">
        <f>IF($N$10="","",IF(HLOOKUP($N$10,Presentación!$AQ$3:$BV$574,Presentación!AP77)="","",HLOOKUP($N$10,Presentación!$AQ$3:$BV$574,Presentación!AP77,0)))</f>
        <v/>
      </c>
      <c r="E98" s="480"/>
      <c r="F98" s="481"/>
      <c r="G98" s="491" t="str">
        <f>IF($N$10="","",IF(HLOOKUP($N$10,Presentación!$BZ$3:$DE$574,Presentación!AP77,0)="","",HLOOKUP($N$10,Presentación!$BZ$3:$DE$574,Presentación!AP77,0)))</f>
        <v/>
      </c>
      <c r="H98" s="492"/>
      <c r="I98" s="492"/>
      <c r="J98" s="493"/>
      <c r="K98" s="1"/>
      <c r="L98" s="1"/>
      <c r="M98" s="1"/>
      <c r="N98" s="1"/>
      <c r="O98" s="1"/>
      <c r="P98" s="1"/>
      <c r="Q98" s="1"/>
      <c r="R98" s="1"/>
      <c r="S98" s="1"/>
      <c r="T98" s="1"/>
      <c r="U98" s="1"/>
      <c r="V98" s="1"/>
      <c r="W98" s="1"/>
      <c r="X98" s="1"/>
      <c r="Y98" s="1"/>
      <c r="Z98" s="1"/>
      <c r="AA98" s="1"/>
      <c r="AB98" s="1"/>
      <c r="AC98" s="1"/>
      <c r="AD98" s="1"/>
      <c r="AE98" s="1"/>
      <c r="AF98" s="1"/>
      <c r="AG98" s="1"/>
      <c r="AH98" s="1"/>
      <c r="AI98" s="1"/>
      <c r="AJ98" s="1"/>
      <c r="AK98" s="1"/>
      <c r="AL98" s="1"/>
      <c r="AM98" s="1"/>
      <c r="AN98" s="1"/>
      <c r="AO98" s="1"/>
      <c r="AP98" s="1"/>
      <c r="AQ98" s="1"/>
      <c r="AR98" s="1"/>
      <c r="AS98" s="1"/>
      <c r="AT98" s="1"/>
      <c r="AU98" s="1"/>
      <c r="AV98" s="1"/>
      <c r="AW98" s="1"/>
      <c r="AX98" s="1"/>
      <c r="AY98" s="1"/>
      <c r="AZ98" s="1"/>
      <c r="BA98" s="1"/>
      <c r="BB98" s="1"/>
      <c r="BC98" s="1"/>
      <c r="BD98" s="1"/>
      <c r="BE98" s="1"/>
      <c r="BF98" s="1"/>
      <c r="BG98" s="1"/>
      <c r="BH98" s="1"/>
      <c r="BI98" s="1"/>
      <c r="BJ98" s="1"/>
      <c r="BK98" s="1"/>
      <c r="BL98"/>
      <c r="BN98">
        <f t="shared" si="7"/>
        <v>0</v>
      </c>
      <c r="BO98">
        <f t="shared" si="8"/>
        <v>0</v>
      </c>
      <c r="DP98"/>
      <c r="DQ98"/>
      <c r="DR98" s="2">
        <f t="shared" si="9"/>
        <v>0</v>
      </c>
      <c r="DS98" s="2">
        <f t="shared" si="10"/>
        <v>0</v>
      </c>
      <c r="DT98" s="2">
        <f t="shared" si="11"/>
        <v>0</v>
      </c>
      <c r="DU98" s="2">
        <f t="shared" si="12"/>
        <v>0</v>
      </c>
    </row>
    <row r="99" spans="1:125" s="38" customFormat="1" ht="15" customHeight="1">
      <c r="A99" s="196"/>
      <c r="B99" s="196"/>
      <c r="C99" s="262" t="s">
        <v>5433</v>
      </c>
      <c r="D99" s="479" t="str">
        <f>IF($N$10="","",IF(HLOOKUP($N$10,Presentación!$AQ$3:$BV$574,Presentación!AP78)="","",HLOOKUP($N$10,Presentación!$AQ$3:$BV$574,Presentación!AP78,0)))</f>
        <v/>
      </c>
      <c r="E99" s="480"/>
      <c r="F99" s="481"/>
      <c r="G99" s="491" t="str">
        <f>IF($N$10="","",IF(HLOOKUP($N$10,Presentación!$BZ$3:$DE$574,Presentación!AP78,0)="","",HLOOKUP($N$10,Presentación!$BZ$3:$DE$574,Presentación!AP78,0)))</f>
        <v/>
      </c>
      <c r="H99" s="492"/>
      <c r="I99" s="492"/>
      <c r="J99" s="493"/>
      <c r="K99" s="1"/>
      <c r="L99" s="1"/>
      <c r="M99" s="1"/>
      <c r="N99" s="1"/>
      <c r="O99" s="1"/>
      <c r="P99" s="1"/>
      <c r="Q99" s="1"/>
      <c r="R99" s="1"/>
      <c r="S99" s="1"/>
      <c r="T99" s="1"/>
      <c r="U99" s="1"/>
      <c r="V99" s="1"/>
      <c r="W99" s="1"/>
      <c r="X99" s="1"/>
      <c r="Y99" s="1"/>
      <c r="Z99" s="1"/>
      <c r="AA99" s="1"/>
      <c r="AB99" s="1"/>
      <c r="AC99" s="1"/>
      <c r="AD99" s="1"/>
      <c r="AE99" s="1"/>
      <c r="AF99" s="1"/>
      <c r="AG99" s="1"/>
      <c r="AH99" s="1"/>
      <c r="AI99" s="1"/>
      <c r="AJ99" s="1"/>
      <c r="AK99" s="1"/>
      <c r="AL99" s="1"/>
      <c r="AM99" s="1"/>
      <c r="AN99" s="1"/>
      <c r="AO99" s="1"/>
      <c r="AP99" s="1"/>
      <c r="AQ99" s="1"/>
      <c r="AR99" s="1"/>
      <c r="AS99" s="1"/>
      <c r="AT99" s="1"/>
      <c r="AU99" s="1"/>
      <c r="AV99" s="1"/>
      <c r="AW99" s="1"/>
      <c r="AX99" s="1"/>
      <c r="AY99" s="1"/>
      <c r="AZ99" s="1"/>
      <c r="BA99" s="1"/>
      <c r="BB99" s="1"/>
      <c r="BC99" s="1"/>
      <c r="BD99" s="1"/>
      <c r="BE99" s="1"/>
      <c r="BF99" s="1"/>
      <c r="BG99" s="1"/>
      <c r="BH99" s="1"/>
      <c r="BI99" s="1"/>
      <c r="BJ99" s="1"/>
      <c r="BK99" s="1"/>
      <c r="BL99"/>
      <c r="BN99">
        <f t="shared" si="7"/>
        <v>0</v>
      </c>
      <c r="BO99">
        <f t="shared" si="8"/>
        <v>0</v>
      </c>
      <c r="DP99"/>
      <c r="DQ99"/>
      <c r="DR99" s="2">
        <f t="shared" si="9"/>
        <v>0</v>
      </c>
      <c r="DS99" s="2">
        <f t="shared" si="10"/>
        <v>0</v>
      </c>
      <c r="DT99" s="2">
        <f t="shared" si="11"/>
        <v>0</v>
      </c>
      <c r="DU99" s="2">
        <f t="shared" si="12"/>
        <v>0</v>
      </c>
    </row>
    <row r="100" spans="1:125" s="38" customFormat="1" ht="15" customHeight="1">
      <c r="A100" s="196"/>
      <c r="B100" s="196"/>
      <c r="C100" s="262" t="s">
        <v>5434</v>
      </c>
      <c r="D100" s="479" t="str">
        <f>IF($N$10="","",IF(HLOOKUP($N$10,Presentación!$AQ$3:$BV$574,Presentación!AP79)="","",HLOOKUP($N$10,Presentación!$AQ$3:$BV$574,Presentación!AP79,0)))</f>
        <v/>
      </c>
      <c r="E100" s="480"/>
      <c r="F100" s="481"/>
      <c r="G100" s="491" t="str">
        <f>IF($N$10="","",IF(HLOOKUP($N$10,Presentación!$BZ$3:$DE$574,Presentación!AP79,0)="","",HLOOKUP($N$10,Presentación!$BZ$3:$DE$574,Presentación!AP79,0)))</f>
        <v/>
      </c>
      <c r="H100" s="492"/>
      <c r="I100" s="492"/>
      <c r="J100" s="493"/>
      <c r="K100" s="1"/>
      <c r="L100" s="1"/>
      <c r="M100" s="1"/>
      <c r="N100" s="1"/>
      <c r="O100" s="1"/>
      <c r="P100" s="1"/>
      <c r="Q100" s="1"/>
      <c r="R100" s="1"/>
      <c r="S100" s="1"/>
      <c r="T100" s="1"/>
      <c r="U100" s="1"/>
      <c r="V100" s="1"/>
      <c r="W100" s="1"/>
      <c r="X100" s="1"/>
      <c r="Y100" s="1"/>
      <c r="Z100" s="1"/>
      <c r="AA100" s="1"/>
      <c r="AB100" s="1"/>
      <c r="AC100" s="1"/>
      <c r="AD100" s="1"/>
      <c r="AE100" s="1"/>
      <c r="AF100" s="1"/>
      <c r="AG100" s="1"/>
      <c r="AH100" s="1"/>
      <c r="AI100" s="1"/>
      <c r="AJ100" s="1"/>
      <c r="AK100" s="1"/>
      <c r="AL100" s="1"/>
      <c r="AM100" s="1"/>
      <c r="AN100" s="1"/>
      <c r="AO100" s="1"/>
      <c r="AP100" s="1"/>
      <c r="AQ100" s="1"/>
      <c r="AR100" s="1"/>
      <c r="AS100" s="1"/>
      <c r="AT100" s="1"/>
      <c r="AU100" s="1"/>
      <c r="AV100" s="1"/>
      <c r="AW100" s="1"/>
      <c r="AX100" s="1"/>
      <c r="AY100" s="1"/>
      <c r="AZ100" s="1"/>
      <c r="BA100" s="1"/>
      <c r="BB100" s="1"/>
      <c r="BC100" s="1"/>
      <c r="BD100" s="1"/>
      <c r="BE100" s="1"/>
      <c r="BF100" s="1"/>
      <c r="BG100" s="1"/>
      <c r="BH100" s="1"/>
      <c r="BI100" s="1"/>
      <c r="BJ100" s="1"/>
      <c r="BK100" s="1"/>
      <c r="BL100"/>
      <c r="BN100">
        <f t="shared" si="7"/>
        <v>0</v>
      </c>
      <c r="BO100">
        <f t="shared" si="8"/>
        <v>0</v>
      </c>
      <c r="DP100"/>
      <c r="DQ100"/>
      <c r="DR100" s="2">
        <f t="shared" si="9"/>
        <v>0</v>
      </c>
      <c r="DS100" s="2">
        <f t="shared" si="10"/>
        <v>0</v>
      </c>
      <c r="DT100" s="2">
        <f t="shared" si="11"/>
        <v>0</v>
      </c>
      <c r="DU100" s="2">
        <f t="shared" si="12"/>
        <v>0</v>
      </c>
    </row>
    <row r="101" spans="1:125" s="38" customFormat="1" ht="15" customHeight="1">
      <c r="A101" s="196"/>
      <c r="B101" s="196"/>
      <c r="C101" s="262" t="s">
        <v>5435</v>
      </c>
      <c r="D101" s="479" t="str">
        <f>IF($N$10="","",IF(HLOOKUP($N$10,Presentación!$AQ$3:$BV$574,Presentación!AP80)="","",HLOOKUP($N$10,Presentación!$AQ$3:$BV$574,Presentación!AP80,0)))</f>
        <v/>
      </c>
      <c r="E101" s="480"/>
      <c r="F101" s="481"/>
      <c r="G101" s="491" t="str">
        <f>IF($N$10="","",IF(HLOOKUP($N$10,Presentación!$BZ$3:$DE$574,Presentación!AP80,0)="","",HLOOKUP($N$10,Presentación!$BZ$3:$DE$574,Presentación!AP80,0)))</f>
        <v/>
      </c>
      <c r="H101" s="492"/>
      <c r="I101" s="492"/>
      <c r="J101" s="493"/>
      <c r="K101" s="1"/>
      <c r="L101" s="1"/>
      <c r="M101" s="1"/>
      <c r="N101" s="1"/>
      <c r="O101" s="1"/>
      <c r="P101" s="1"/>
      <c r="Q101" s="1"/>
      <c r="R101" s="1"/>
      <c r="S101" s="1"/>
      <c r="T101" s="1"/>
      <c r="U101" s="1"/>
      <c r="V101" s="1"/>
      <c r="W101" s="1"/>
      <c r="X101" s="1"/>
      <c r="Y101" s="1"/>
      <c r="Z101" s="1"/>
      <c r="AA101" s="1"/>
      <c r="AB101" s="1"/>
      <c r="AC101" s="1"/>
      <c r="AD101" s="1"/>
      <c r="AE101" s="1"/>
      <c r="AF101" s="1"/>
      <c r="AG101" s="1"/>
      <c r="AH101" s="1"/>
      <c r="AI101" s="1"/>
      <c r="AJ101" s="1"/>
      <c r="AK101" s="1"/>
      <c r="AL101" s="1"/>
      <c r="AM101" s="1"/>
      <c r="AN101" s="1"/>
      <c r="AO101" s="1"/>
      <c r="AP101" s="1"/>
      <c r="AQ101" s="1"/>
      <c r="AR101" s="1"/>
      <c r="AS101" s="1"/>
      <c r="AT101" s="1"/>
      <c r="AU101" s="1"/>
      <c r="AV101" s="1"/>
      <c r="AW101" s="1"/>
      <c r="AX101" s="1"/>
      <c r="AY101" s="1"/>
      <c r="AZ101" s="1"/>
      <c r="BA101" s="1"/>
      <c r="BB101" s="1"/>
      <c r="BC101" s="1"/>
      <c r="BD101" s="1"/>
      <c r="BE101" s="1"/>
      <c r="BF101" s="1"/>
      <c r="BG101" s="1"/>
      <c r="BH101" s="1"/>
      <c r="BI101" s="1"/>
      <c r="BJ101" s="1"/>
      <c r="BK101" s="1"/>
      <c r="BL101"/>
      <c r="BN101">
        <f t="shared" si="7"/>
        <v>0</v>
      </c>
      <c r="BO101">
        <f t="shared" si="8"/>
        <v>0</v>
      </c>
      <c r="DP101"/>
      <c r="DQ101"/>
      <c r="DR101" s="2">
        <f t="shared" si="9"/>
        <v>0</v>
      </c>
      <c r="DS101" s="2">
        <f t="shared" si="10"/>
        <v>0</v>
      </c>
      <c r="DT101" s="2">
        <f t="shared" si="11"/>
        <v>0</v>
      </c>
      <c r="DU101" s="2">
        <f t="shared" si="12"/>
        <v>0</v>
      </c>
    </row>
    <row r="102" spans="1:125" s="38" customFormat="1" ht="15" customHeight="1">
      <c r="A102" s="196"/>
      <c r="B102" s="196"/>
      <c r="C102" s="262" t="s">
        <v>5436</v>
      </c>
      <c r="D102" s="479" t="str">
        <f>IF($N$10="","",IF(HLOOKUP($N$10,Presentación!$AQ$3:$BV$574,Presentación!AP81)="","",HLOOKUP($N$10,Presentación!$AQ$3:$BV$574,Presentación!AP81,0)))</f>
        <v/>
      </c>
      <c r="E102" s="480"/>
      <c r="F102" s="481"/>
      <c r="G102" s="491" t="str">
        <f>IF($N$10="","",IF(HLOOKUP($N$10,Presentación!$BZ$3:$DE$574,Presentación!AP81,0)="","",HLOOKUP($N$10,Presentación!$BZ$3:$DE$574,Presentación!AP81,0)))</f>
        <v/>
      </c>
      <c r="H102" s="492"/>
      <c r="I102" s="492"/>
      <c r="J102" s="493"/>
      <c r="K102" s="1"/>
      <c r="L102" s="1"/>
      <c r="M102" s="1"/>
      <c r="N102" s="1"/>
      <c r="O102" s="1"/>
      <c r="P102" s="1"/>
      <c r="Q102" s="1"/>
      <c r="R102" s="1"/>
      <c r="S102" s="1"/>
      <c r="T102" s="1"/>
      <c r="U102" s="1"/>
      <c r="V102" s="1"/>
      <c r="W102" s="1"/>
      <c r="X102" s="1"/>
      <c r="Y102" s="1"/>
      <c r="Z102" s="1"/>
      <c r="AA102" s="1"/>
      <c r="AB102" s="1"/>
      <c r="AC102" s="1"/>
      <c r="AD102" s="1"/>
      <c r="AE102" s="1"/>
      <c r="AF102" s="1"/>
      <c r="AG102" s="1"/>
      <c r="AH102" s="1"/>
      <c r="AI102" s="1"/>
      <c r="AJ102" s="1"/>
      <c r="AK102" s="1"/>
      <c r="AL102" s="1"/>
      <c r="AM102" s="1"/>
      <c r="AN102" s="1"/>
      <c r="AO102" s="1"/>
      <c r="AP102" s="1"/>
      <c r="AQ102" s="1"/>
      <c r="AR102" s="1"/>
      <c r="AS102" s="1"/>
      <c r="AT102" s="1"/>
      <c r="AU102" s="1"/>
      <c r="AV102" s="1"/>
      <c r="AW102" s="1"/>
      <c r="AX102" s="1"/>
      <c r="AY102" s="1"/>
      <c r="AZ102" s="1"/>
      <c r="BA102" s="1"/>
      <c r="BB102" s="1"/>
      <c r="BC102" s="1"/>
      <c r="BD102" s="1"/>
      <c r="BE102" s="1"/>
      <c r="BF102" s="1"/>
      <c r="BG102" s="1"/>
      <c r="BH102" s="1"/>
      <c r="BI102" s="1"/>
      <c r="BJ102" s="1"/>
      <c r="BK102" s="1"/>
      <c r="BL102"/>
      <c r="BN102">
        <f t="shared" si="7"/>
        <v>0</v>
      </c>
      <c r="BO102">
        <f t="shared" si="8"/>
        <v>0</v>
      </c>
      <c r="DP102"/>
      <c r="DQ102"/>
      <c r="DR102" s="2">
        <f t="shared" si="9"/>
        <v>0</v>
      </c>
      <c r="DS102" s="2">
        <f t="shared" si="10"/>
        <v>0</v>
      </c>
      <c r="DT102" s="2">
        <f t="shared" si="11"/>
        <v>0</v>
      </c>
      <c r="DU102" s="2">
        <f t="shared" si="12"/>
        <v>0</v>
      </c>
    </row>
    <row r="103" spans="1:125" s="38" customFormat="1" ht="15" customHeight="1">
      <c r="A103" s="196"/>
      <c r="B103" s="196"/>
      <c r="C103" s="262" t="s">
        <v>5437</v>
      </c>
      <c r="D103" s="479" t="str">
        <f>IF($N$10="","",IF(HLOOKUP($N$10,Presentación!$AQ$3:$BV$574,Presentación!AP82)="","",HLOOKUP($N$10,Presentación!$AQ$3:$BV$574,Presentación!AP82,0)))</f>
        <v/>
      </c>
      <c r="E103" s="480"/>
      <c r="F103" s="481"/>
      <c r="G103" s="491" t="str">
        <f>IF($N$10="","",IF(HLOOKUP($N$10,Presentación!$BZ$3:$DE$574,Presentación!AP82,0)="","",HLOOKUP($N$10,Presentación!$BZ$3:$DE$574,Presentación!AP82,0)))</f>
        <v/>
      </c>
      <c r="H103" s="492"/>
      <c r="I103" s="492"/>
      <c r="J103" s="493"/>
      <c r="K103" s="1"/>
      <c r="L103" s="1"/>
      <c r="M103" s="1"/>
      <c r="N103" s="1"/>
      <c r="O103" s="1"/>
      <c r="P103" s="1"/>
      <c r="Q103" s="1"/>
      <c r="R103" s="1"/>
      <c r="S103" s="1"/>
      <c r="T103" s="1"/>
      <c r="U103" s="1"/>
      <c r="V103" s="1"/>
      <c r="W103" s="1"/>
      <c r="X103" s="1"/>
      <c r="Y103" s="1"/>
      <c r="Z103" s="1"/>
      <c r="AA103" s="1"/>
      <c r="AB103" s="1"/>
      <c r="AC103" s="1"/>
      <c r="AD103" s="1"/>
      <c r="AE103" s="1"/>
      <c r="AF103" s="1"/>
      <c r="AG103" s="1"/>
      <c r="AH103" s="1"/>
      <c r="AI103" s="1"/>
      <c r="AJ103" s="1"/>
      <c r="AK103" s="1"/>
      <c r="AL103" s="1"/>
      <c r="AM103" s="1"/>
      <c r="AN103" s="1"/>
      <c r="AO103" s="1"/>
      <c r="AP103" s="1"/>
      <c r="AQ103" s="1"/>
      <c r="AR103" s="1"/>
      <c r="AS103" s="1"/>
      <c r="AT103" s="1"/>
      <c r="AU103" s="1"/>
      <c r="AV103" s="1"/>
      <c r="AW103" s="1"/>
      <c r="AX103" s="1"/>
      <c r="AY103" s="1"/>
      <c r="AZ103" s="1"/>
      <c r="BA103" s="1"/>
      <c r="BB103" s="1"/>
      <c r="BC103" s="1"/>
      <c r="BD103" s="1"/>
      <c r="BE103" s="1"/>
      <c r="BF103" s="1"/>
      <c r="BG103" s="1"/>
      <c r="BH103" s="1"/>
      <c r="BI103" s="1"/>
      <c r="BJ103" s="1"/>
      <c r="BK103" s="1"/>
      <c r="BL103"/>
      <c r="BN103">
        <f t="shared" si="7"/>
        <v>0</v>
      </c>
      <c r="BO103">
        <f t="shared" si="8"/>
        <v>0</v>
      </c>
      <c r="DP103"/>
      <c r="DQ103"/>
      <c r="DR103" s="2">
        <f t="shared" si="9"/>
        <v>0</v>
      </c>
      <c r="DS103" s="2">
        <f t="shared" si="10"/>
        <v>0</v>
      </c>
      <c r="DT103" s="2">
        <f t="shared" si="11"/>
        <v>0</v>
      </c>
      <c r="DU103" s="2">
        <f t="shared" si="12"/>
        <v>0</v>
      </c>
    </row>
    <row r="104" spans="1:125" s="38" customFormat="1" ht="15" customHeight="1">
      <c r="A104" s="196"/>
      <c r="B104" s="196"/>
      <c r="C104" s="262" t="s">
        <v>5438</v>
      </c>
      <c r="D104" s="479" t="str">
        <f>IF($N$10="","",IF(HLOOKUP($N$10,Presentación!$AQ$3:$BV$574,Presentación!AP83)="","",HLOOKUP($N$10,Presentación!$AQ$3:$BV$574,Presentación!AP83,0)))</f>
        <v/>
      </c>
      <c r="E104" s="480"/>
      <c r="F104" s="481"/>
      <c r="G104" s="491" t="str">
        <f>IF($N$10="","",IF(HLOOKUP($N$10,Presentación!$BZ$3:$DE$574,Presentación!AP83,0)="","",HLOOKUP($N$10,Presentación!$BZ$3:$DE$574,Presentación!AP83,0)))</f>
        <v/>
      </c>
      <c r="H104" s="492"/>
      <c r="I104" s="492"/>
      <c r="J104" s="493"/>
      <c r="K104" s="1"/>
      <c r="L104" s="1"/>
      <c r="M104" s="1"/>
      <c r="N104" s="1"/>
      <c r="O104" s="1"/>
      <c r="P104" s="1"/>
      <c r="Q104" s="1"/>
      <c r="R104" s="1"/>
      <c r="S104" s="1"/>
      <c r="T104" s="1"/>
      <c r="U104" s="1"/>
      <c r="V104" s="1"/>
      <c r="W104" s="1"/>
      <c r="X104" s="1"/>
      <c r="Y104" s="1"/>
      <c r="Z104" s="1"/>
      <c r="AA104" s="1"/>
      <c r="AB104" s="1"/>
      <c r="AC104" s="1"/>
      <c r="AD104" s="1"/>
      <c r="AE104" s="1"/>
      <c r="AF104" s="1"/>
      <c r="AG104" s="1"/>
      <c r="AH104" s="1"/>
      <c r="AI104" s="1"/>
      <c r="AJ104" s="1"/>
      <c r="AK104" s="1"/>
      <c r="AL104" s="1"/>
      <c r="AM104" s="1"/>
      <c r="AN104" s="1"/>
      <c r="AO104" s="1"/>
      <c r="AP104" s="1"/>
      <c r="AQ104" s="1"/>
      <c r="AR104" s="1"/>
      <c r="AS104" s="1"/>
      <c r="AT104" s="1"/>
      <c r="AU104" s="1"/>
      <c r="AV104" s="1"/>
      <c r="AW104" s="1"/>
      <c r="AX104" s="1"/>
      <c r="AY104" s="1"/>
      <c r="AZ104" s="1"/>
      <c r="BA104" s="1"/>
      <c r="BB104" s="1"/>
      <c r="BC104" s="1"/>
      <c r="BD104" s="1"/>
      <c r="BE104" s="1"/>
      <c r="BF104" s="1"/>
      <c r="BG104" s="1"/>
      <c r="BH104" s="1"/>
      <c r="BI104" s="1"/>
      <c r="BJ104" s="1"/>
      <c r="BK104" s="1"/>
      <c r="BL104"/>
      <c r="BN104">
        <f t="shared" si="7"/>
        <v>0</v>
      </c>
      <c r="BO104">
        <f t="shared" si="8"/>
        <v>0</v>
      </c>
      <c r="DP104"/>
      <c r="DQ104"/>
      <c r="DR104" s="2">
        <f t="shared" si="9"/>
        <v>0</v>
      </c>
      <c r="DS104" s="2">
        <f t="shared" si="10"/>
        <v>0</v>
      </c>
      <c r="DT104" s="2">
        <f t="shared" si="11"/>
        <v>0</v>
      </c>
      <c r="DU104" s="2">
        <f t="shared" si="12"/>
        <v>0</v>
      </c>
    </row>
    <row r="105" spans="1:125" s="38" customFormat="1" ht="15" customHeight="1">
      <c r="A105" s="196"/>
      <c r="B105" s="196"/>
      <c r="C105" s="262" t="s">
        <v>5439</v>
      </c>
      <c r="D105" s="479" t="str">
        <f>IF($N$10="","",IF(HLOOKUP($N$10,Presentación!$AQ$3:$BV$574,Presentación!AP84)="","",HLOOKUP($N$10,Presentación!$AQ$3:$BV$574,Presentación!AP84,0)))</f>
        <v/>
      </c>
      <c r="E105" s="480"/>
      <c r="F105" s="481"/>
      <c r="G105" s="491" t="str">
        <f>IF($N$10="","",IF(HLOOKUP($N$10,Presentación!$BZ$3:$DE$574,Presentación!AP84,0)="","",HLOOKUP($N$10,Presentación!$BZ$3:$DE$574,Presentación!AP84,0)))</f>
        <v/>
      </c>
      <c r="H105" s="492"/>
      <c r="I105" s="492"/>
      <c r="J105" s="493"/>
      <c r="K105" s="1"/>
      <c r="L105" s="1"/>
      <c r="M105" s="1"/>
      <c r="N105" s="1"/>
      <c r="O105" s="1"/>
      <c r="P105" s="1"/>
      <c r="Q105" s="1"/>
      <c r="R105" s="1"/>
      <c r="S105" s="1"/>
      <c r="T105" s="1"/>
      <c r="U105" s="1"/>
      <c r="V105" s="1"/>
      <c r="W105" s="1"/>
      <c r="X105" s="1"/>
      <c r="Y105" s="1"/>
      <c r="Z105" s="1"/>
      <c r="AA105" s="1"/>
      <c r="AB105" s="1"/>
      <c r="AC105" s="1"/>
      <c r="AD105" s="1"/>
      <c r="AE105" s="1"/>
      <c r="AF105" s="1"/>
      <c r="AG105" s="1"/>
      <c r="AH105" s="1"/>
      <c r="AI105" s="1"/>
      <c r="AJ105" s="1"/>
      <c r="AK105" s="1"/>
      <c r="AL105" s="1"/>
      <c r="AM105" s="1"/>
      <c r="AN105" s="1"/>
      <c r="AO105" s="1"/>
      <c r="AP105" s="1"/>
      <c r="AQ105" s="1"/>
      <c r="AR105" s="1"/>
      <c r="AS105" s="1"/>
      <c r="AT105" s="1"/>
      <c r="AU105" s="1"/>
      <c r="AV105" s="1"/>
      <c r="AW105" s="1"/>
      <c r="AX105" s="1"/>
      <c r="AY105" s="1"/>
      <c r="AZ105" s="1"/>
      <c r="BA105" s="1"/>
      <c r="BB105" s="1"/>
      <c r="BC105" s="1"/>
      <c r="BD105" s="1"/>
      <c r="BE105" s="1"/>
      <c r="BF105" s="1"/>
      <c r="BG105" s="1"/>
      <c r="BH105" s="1"/>
      <c r="BI105" s="1"/>
      <c r="BJ105" s="1"/>
      <c r="BK105" s="1"/>
      <c r="BL105"/>
      <c r="BN105">
        <f t="shared" si="7"/>
        <v>0</v>
      </c>
      <c r="BO105">
        <f t="shared" si="8"/>
        <v>0</v>
      </c>
      <c r="DP105"/>
      <c r="DQ105"/>
      <c r="DR105" s="2">
        <f t="shared" si="9"/>
        <v>0</v>
      </c>
      <c r="DS105" s="2">
        <f t="shared" si="10"/>
        <v>0</v>
      </c>
      <c r="DT105" s="2">
        <f t="shared" si="11"/>
        <v>0</v>
      </c>
      <c r="DU105" s="2">
        <f t="shared" si="12"/>
        <v>0</v>
      </c>
    </row>
    <row r="106" spans="1:125" s="38" customFormat="1" ht="15" customHeight="1">
      <c r="A106" s="196"/>
      <c r="B106" s="196"/>
      <c r="C106" s="262" t="s">
        <v>5440</v>
      </c>
      <c r="D106" s="479" t="str">
        <f>IF($N$10="","",IF(HLOOKUP($N$10,Presentación!$AQ$3:$BV$574,Presentación!AP85)="","",HLOOKUP($N$10,Presentación!$AQ$3:$BV$574,Presentación!AP85,0)))</f>
        <v/>
      </c>
      <c r="E106" s="480"/>
      <c r="F106" s="481"/>
      <c r="G106" s="491" t="str">
        <f>IF($N$10="","",IF(HLOOKUP($N$10,Presentación!$BZ$3:$DE$574,Presentación!AP85,0)="","",HLOOKUP($N$10,Presentación!$BZ$3:$DE$574,Presentación!AP85,0)))</f>
        <v/>
      </c>
      <c r="H106" s="492"/>
      <c r="I106" s="492"/>
      <c r="J106" s="493"/>
      <c r="K106" s="1"/>
      <c r="L106" s="1"/>
      <c r="M106" s="1"/>
      <c r="N106" s="1"/>
      <c r="O106" s="1"/>
      <c r="P106" s="1"/>
      <c r="Q106" s="1"/>
      <c r="R106" s="1"/>
      <c r="S106" s="1"/>
      <c r="T106" s="1"/>
      <c r="U106" s="1"/>
      <c r="V106" s="1"/>
      <c r="W106" s="1"/>
      <c r="X106" s="1"/>
      <c r="Y106" s="1"/>
      <c r="Z106" s="1"/>
      <c r="AA106" s="1"/>
      <c r="AB106" s="1"/>
      <c r="AC106" s="1"/>
      <c r="AD106" s="1"/>
      <c r="AE106" s="1"/>
      <c r="AF106" s="1"/>
      <c r="AG106" s="1"/>
      <c r="AH106" s="1"/>
      <c r="AI106" s="1"/>
      <c r="AJ106" s="1"/>
      <c r="AK106" s="1"/>
      <c r="AL106" s="1"/>
      <c r="AM106" s="1"/>
      <c r="AN106" s="1"/>
      <c r="AO106" s="1"/>
      <c r="AP106" s="1"/>
      <c r="AQ106" s="1"/>
      <c r="AR106" s="1"/>
      <c r="AS106" s="1"/>
      <c r="AT106" s="1"/>
      <c r="AU106" s="1"/>
      <c r="AV106" s="1"/>
      <c r="AW106" s="1"/>
      <c r="AX106" s="1"/>
      <c r="AY106" s="1"/>
      <c r="AZ106" s="1"/>
      <c r="BA106" s="1"/>
      <c r="BB106" s="1"/>
      <c r="BC106" s="1"/>
      <c r="BD106" s="1"/>
      <c r="BE106" s="1"/>
      <c r="BF106" s="1"/>
      <c r="BG106" s="1"/>
      <c r="BH106" s="1"/>
      <c r="BI106" s="1"/>
      <c r="BJ106" s="1"/>
      <c r="BK106" s="1"/>
      <c r="BL106"/>
      <c r="BN106">
        <f t="shared" si="7"/>
        <v>0</v>
      </c>
      <c r="BO106">
        <f t="shared" si="8"/>
        <v>0</v>
      </c>
      <c r="DP106"/>
      <c r="DQ106"/>
      <c r="DR106" s="2">
        <f t="shared" si="9"/>
        <v>0</v>
      </c>
      <c r="DS106" s="2">
        <f t="shared" si="10"/>
        <v>0</v>
      </c>
      <c r="DT106" s="2">
        <f t="shared" si="11"/>
        <v>0</v>
      </c>
      <c r="DU106" s="2">
        <f t="shared" si="12"/>
        <v>0</v>
      </c>
    </row>
    <row r="107" spans="1:125" s="38" customFormat="1" ht="15" customHeight="1">
      <c r="A107" s="196"/>
      <c r="B107" s="196"/>
      <c r="C107" s="262" t="s">
        <v>5441</v>
      </c>
      <c r="D107" s="479" t="str">
        <f>IF($N$10="","",IF(HLOOKUP($N$10,Presentación!$AQ$3:$BV$574,Presentación!AP86)="","",HLOOKUP($N$10,Presentación!$AQ$3:$BV$574,Presentación!AP86,0)))</f>
        <v/>
      </c>
      <c r="E107" s="480"/>
      <c r="F107" s="481"/>
      <c r="G107" s="491" t="str">
        <f>IF($N$10="","",IF(HLOOKUP($N$10,Presentación!$BZ$3:$DE$574,Presentación!AP86,0)="","",HLOOKUP($N$10,Presentación!$BZ$3:$DE$574,Presentación!AP86,0)))</f>
        <v/>
      </c>
      <c r="H107" s="492"/>
      <c r="I107" s="492"/>
      <c r="J107" s="493"/>
      <c r="K107" s="1"/>
      <c r="L107" s="1"/>
      <c r="M107" s="1"/>
      <c r="N107" s="1"/>
      <c r="O107" s="1"/>
      <c r="P107" s="1"/>
      <c r="Q107" s="1"/>
      <c r="R107" s="1"/>
      <c r="S107" s="1"/>
      <c r="T107" s="1"/>
      <c r="U107" s="1"/>
      <c r="V107" s="1"/>
      <c r="W107" s="1"/>
      <c r="X107" s="1"/>
      <c r="Y107" s="1"/>
      <c r="Z107" s="1"/>
      <c r="AA107" s="1"/>
      <c r="AB107" s="1"/>
      <c r="AC107" s="1"/>
      <c r="AD107" s="1"/>
      <c r="AE107" s="1"/>
      <c r="AF107" s="1"/>
      <c r="AG107" s="1"/>
      <c r="AH107" s="1"/>
      <c r="AI107" s="1"/>
      <c r="AJ107" s="1"/>
      <c r="AK107" s="1"/>
      <c r="AL107" s="1"/>
      <c r="AM107" s="1"/>
      <c r="AN107" s="1"/>
      <c r="AO107" s="1"/>
      <c r="AP107" s="1"/>
      <c r="AQ107" s="1"/>
      <c r="AR107" s="1"/>
      <c r="AS107" s="1"/>
      <c r="AT107" s="1"/>
      <c r="AU107" s="1"/>
      <c r="AV107" s="1"/>
      <c r="AW107" s="1"/>
      <c r="AX107" s="1"/>
      <c r="AY107" s="1"/>
      <c r="AZ107" s="1"/>
      <c r="BA107" s="1"/>
      <c r="BB107" s="1"/>
      <c r="BC107" s="1"/>
      <c r="BD107" s="1"/>
      <c r="BE107" s="1"/>
      <c r="BF107" s="1"/>
      <c r="BG107" s="1"/>
      <c r="BH107" s="1"/>
      <c r="BI107" s="1"/>
      <c r="BJ107" s="1"/>
      <c r="BK107" s="1"/>
      <c r="BL107"/>
      <c r="BN107">
        <f t="shared" si="7"/>
        <v>0</v>
      </c>
      <c r="BO107">
        <f t="shared" si="8"/>
        <v>0</v>
      </c>
      <c r="DP107"/>
      <c r="DQ107"/>
      <c r="DR107" s="2">
        <f t="shared" si="9"/>
        <v>0</v>
      </c>
      <c r="DS107" s="2">
        <f t="shared" si="10"/>
        <v>0</v>
      </c>
      <c r="DT107" s="2">
        <f t="shared" si="11"/>
        <v>0</v>
      </c>
      <c r="DU107" s="2">
        <f t="shared" si="12"/>
        <v>0</v>
      </c>
    </row>
    <row r="108" spans="1:125" s="38" customFormat="1" ht="15" customHeight="1">
      <c r="A108" s="196"/>
      <c r="B108" s="196"/>
      <c r="C108" s="262" t="s">
        <v>5442</v>
      </c>
      <c r="D108" s="479" t="str">
        <f>IF($N$10="","",IF(HLOOKUP($N$10,Presentación!$AQ$3:$BV$574,Presentación!AP87)="","",HLOOKUP($N$10,Presentación!$AQ$3:$BV$574,Presentación!AP87,0)))</f>
        <v/>
      </c>
      <c r="E108" s="480"/>
      <c r="F108" s="481"/>
      <c r="G108" s="491" t="str">
        <f>IF($N$10="","",IF(HLOOKUP($N$10,Presentación!$BZ$3:$DE$574,Presentación!AP87,0)="","",HLOOKUP($N$10,Presentación!$BZ$3:$DE$574,Presentación!AP87,0)))</f>
        <v/>
      </c>
      <c r="H108" s="492"/>
      <c r="I108" s="492"/>
      <c r="J108" s="493"/>
      <c r="K108" s="1"/>
      <c r="L108" s="1"/>
      <c r="M108" s="1"/>
      <c r="N108" s="1"/>
      <c r="O108" s="1"/>
      <c r="P108" s="1"/>
      <c r="Q108" s="1"/>
      <c r="R108" s="1"/>
      <c r="S108" s="1"/>
      <c r="T108" s="1"/>
      <c r="U108" s="1"/>
      <c r="V108" s="1"/>
      <c r="W108" s="1"/>
      <c r="X108" s="1"/>
      <c r="Y108" s="1"/>
      <c r="Z108" s="1"/>
      <c r="AA108" s="1"/>
      <c r="AB108" s="1"/>
      <c r="AC108" s="1"/>
      <c r="AD108" s="1"/>
      <c r="AE108" s="1"/>
      <c r="AF108" s="1"/>
      <c r="AG108" s="1"/>
      <c r="AH108" s="1"/>
      <c r="AI108" s="1"/>
      <c r="AJ108" s="1"/>
      <c r="AK108" s="1"/>
      <c r="AL108" s="1"/>
      <c r="AM108" s="1"/>
      <c r="AN108" s="1"/>
      <c r="AO108" s="1"/>
      <c r="AP108" s="1"/>
      <c r="AQ108" s="1"/>
      <c r="AR108" s="1"/>
      <c r="AS108" s="1"/>
      <c r="AT108" s="1"/>
      <c r="AU108" s="1"/>
      <c r="AV108" s="1"/>
      <c r="AW108" s="1"/>
      <c r="AX108" s="1"/>
      <c r="AY108" s="1"/>
      <c r="AZ108" s="1"/>
      <c r="BA108" s="1"/>
      <c r="BB108" s="1"/>
      <c r="BC108" s="1"/>
      <c r="BD108" s="1"/>
      <c r="BE108" s="1"/>
      <c r="BF108" s="1"/>
      <c r="BG108" s="1"/>
      <c r="BH108" s="1"/>
      <c r="BI108" s="1"/>
      <c r="BJ108" s="1"/>
      <c r="BK108" s="1"/>
      <c r="BL108"/>
      <c r="BN108">
        <f t="shared" si="7"/>
        <v>0</v>
      </c>
      <c r="BO108">
        <f t="shared" si="8"/>
        <v>0</v>
      </c>
      <c r="DP108"/>
      <c r="DQ108"/>
      <c r="DR108" s="2">
        <f t="shared" si="9"/>
        <v>0</v>
      </c>
      <c r="DS108" s="2">
        <f t="shared" si="10"/>
        <v>0</v>
      </c>
      <c r="DT108" s="2">
        <f t="shared" si="11"/>
        <v>0</v>
      </c>
      <c r="DU108" s="2">
        <f t="shared" si="12"/>
        <v>0</v>
      </c>
    </row>
    <row r="109" spans="1:125" s="38" customFormat="1" ht="15" customHeight="1">
      <c r="A109" s="196"/>
      <c r="B109" s="196"/>
      <c r="C109" s="262" t="s">
        <v>5443</v>
      </c>
      <c r="D109" s="479" t="str">
        <f>IF($N$10="","",IF(HLOOKUP($N$10,Presentación!$AQ$3:$BV$574,Presentación!AP88)="","",HLOOKUP($N$10,Presentación!$AQ$3:$BV$574,Presentación!AP88,0)))</f>
        <v/>
      </c>
      <c r="E109" s="480"/>
      <c r="F109" s="481"/>
      <c r="G109" s="491" t="str">
        <f>IF($N$10="","",IF(HLOOKUP($N$10,Presentación!$BZ$3:$DE$574,Presentación!AP88,0)="","",HLOOKUP($N$10,Presentación!$BZ$3:$DE$574,Presentación!AP88,0)))</f>
        <v/>
      </c>
      <c r="H109" s="492"/>
      <c r="I109" s="492"/>
      <c r="J109" s="493"/>
      <c r="K109" s="1"/>
      <c r="L109" s="1"/>
      <c r="M109" s="1"/>
      <c r="N109" s="1"/>
      <c r="O109" s="1"/>
      <c r="P109" s="1"/>
      <c r="Q109" s="1"/>
      <c r="R109" s="1"/>
      <c r="S109" s="1"/>
      <c r="T109" s="1"/>
      <c r="U109" s="1"/>
      <c r="V109" s="1"/>
      <c r="W109" s="1"/>
      <c r="X109" s="1"/>
      <c r="Y109" s="1"/>
      <c r="Z109" s="1"/>
      <c r="AA109" s="1"/>
      <c r="AB109" s="1"/>
      <c r="AC109" s="1"/>
      <c r="AD109" s="1"/>
      <c r="AE109" s="1"/>
      <c r="AF109" s="1"/>
      <c r="AG109" s="1"/>
      <c r="AH109" s="1"/>
      <c r="AI109" s="1"/>
      <c r="AJ109" s="1"/>
      <c r="AK109" s="1"/>
      <c r="AL109" s="1"/>
      <c r="AM109" s="1"/>
      <c r="AN109" s="1"/>
      <c r="AO109" s="1"/>
      <c r="AP109" s="1"/>
      <c r="AQ109" s="1"/>
      <c r="AR109" s="1"/>
      <c r="AS109" s="1"/>
      <c r="AT109" s="1"/>
      <c r="AU109" s="1"/>
      <c r="AV109" s="1"/>
      <c r="AW109" s="1"/>
      <c r="AX109" s="1"/>
      <c r="AY109" s="1"/>
      <c r="AZ109" s="1"/>
      <c r="BA109" s="1"/>
      <c r="BB109" s="1"/>
      <c r="BC109" s="1"/>
      <c r="BD109" s="1"/>
      <c r="BE109" s="1"/>
      <c r="BF109" s="1"/>
      <c r="BG109" s="1"/>
      <c r="BH109" s="1"/>
      <c r="BI109" s="1"/>
      <c r="BJ109" s="1"/>
      <c r="BK109" s="1"/>
      <c r="BL109"/>
      <c r="BN109">
        <f t="shared" si="7"/>
        <v>0</v>
      </c>
      <c r="BO109">
        <f t="shared" si="8"/>
        <v>0</v>
      </c>
      <c r="DP109"/>
      <c r="DQ109"/>
      <c r="DR109" s="2">
        <f t="shared" si="9"/>
        <v>0</v>
      </c>
      <c r="DS109" s="2">
        <f t="shared" si="10"/>
        <v>0</v>
      </c>
      <c r="DT109" s="2">
        <f t="shared" si="11"/>
        <v>0</v>
      </c>
      <c r="DU109" s="2">
        <f t="shared" si="12"/>
        <v>0</v>
      </c>
    </row>
    <row r="110" spans="1:125" s="38" customFormat="1" ht="15" customHeight="1">
      <c r="A110" s="196"/>
      <c r="B110" s="196"/>
      <c r="C110" s="262" t="s">
        <v>5444</v>
      </c>
      <c r="D110" s="479" t="str">
        <f>IF($N$10="","",IF(HLOOKUP($N$10,Presentación!$AQ$3:$BV$574,Presentación!AP89)="","",HLOOKUP($N$10,Presentación!$AQ$3:$BV$574,Presentación!AP89,0)))</f>
        <v/>
      </c>
      <c r="E110" s="480"/>
      <c r="F110" s="481"/>
      <c r="G110" s="491" t="str">
        <f>IF($N$10="","",IF(HLOOKUP($N$10,Presentación!$BZ$3:$DE$574,Presentación!AP89,0)="","",HLOOKUP($N$10,Presentación!$BZ$3:$DE$574,Presentación!AP89,0)))</f>
        <v/>
      </c>
      <c r="H110" s="492"/>
      <c r="I110" s="492"/>
      <c r="J110" s="493"/>
      <c r="K110" s="1"/>
      <c r="L110" s="1"/>
      <c r="M110" s="1"/>
      <c r="N110" s="1"/>
      <c r="O110" s="1"/>
      <c r="P110" s="1"/>
      <c r="Q110" s="1"/>
      <c r="R110" s="1"/>
      <c r="S110" s="1"/>
      <c r="T110" s="1"/>
      <c r="U110" s="1"/>
      <c r="V110" s="1"/>
      <c r="W110" s="1"/>
      <c r="X110" s="1"/>
      <c r="Y110" s="1"/>
      <c r="Z110" s="1"/>
      <c r="AA110" s="1"/>
      <c r="AB110" s="1"/>
      <c r="AC110" s="1"/>
      <c r="AD110" s="1"/>
      <c r="AE110" s="1"/>
      <c r="AF110" s="1"/>
      <c r="AG110" s="1"/>
      <c r="AH110" s="1"/>
      <c r="AI110" s="1"/>
      <c r="AJ110" s="1"/>
      <c r="AK110" s="1"/>
      <c r="AL110" s="1"/>
      <c r="AM110" s="1"/>
      <c r="AN110" s="1"/>
      <c r="AO110" s="1"/>
      <c r="AP110" s="1"/>
      <c r="AQ110" s="1"/>
      <c r="AR110" s="1"/>
      <c r="AS110" s="1"/>
      <c r="AT110" s="1"/>
      <c r="AU110" s="1"/>
      <c r="AV110" s="1"/>
      <c r="AW110" s="1"/>
      <c r="AX110" s="1"/>
      <c r="AY110" s="1"/>
      <c r="AZ110" s="1"/>
      <c r="BA110" s="1"/>
      <c r="BB110" s="1"/>
      <c r="BC110" s="1"/>
      <c r="BD110" s="1"/>
      <c r="BE110" s="1"/>
      <c r="BF110" s="1"/>
      <c r="BG110" s="1"/>
      <c r="BH110" s="1"/>
      <c r="BI110" s="1"/>
      <c r="BJ110" s="1"/>
      <c r="BK110" s="1"/>
      <c r="BL110"/>
      <c r="BN110">
        <f t="shared" si="7"/>
        <v>0</v>
      </c>
      <c r="BO110">
        <f t="shared" si="8"/>
        <v>0</v>
      </c>
      <c r="DP110"/>
      <c r="DQ110"/>
      <c r="DR110" s="2">
        <f t="shared" si="9"/>
        <v>0</v>
      </c>
      <c r="DS110" s="2">
        <f t="shared" si="10"/>
        <v>0</v>
      </c>
      <c r="DT110" s="2">
        <f t="shared" si="11"/>
        <v>0</v>
      </c>
      <c r="DU110" s="2">
        <f t="shared" si="12"/>
        <v>0</v>
      </c>
    </row>
    <row r="111" spans="1:125" s="38" customFormat="1" ht="15" customHeight="1">
      <c r="A111" s="196"/>
      <c r="B111" s="196"/>
      <c r="C111" s="262" t="s">
        <v>5445</v>
      </c>
      <c r="D111" s="479" t="str">
        <f>IF($N$10="","",IF(HLOOKUP($N$10,Presentación!$AQ$3:$BV$574,Presentación!AP90)="","",HLOOKUP($N$10,Presentación!$AQ$3:$BV$574,Presentación!AP90,0)))</f>
        <v/>
      </c>
      <c r="E111" s="480"/>
      <c r="F111" s="481"/>
      <c r="G111" s="491" t="str">
        <f>IF($N$10="","",IF(HLOOKUP($N$10,Presentación!$BZ$3:$DE$574,Presentación!AP90,0)="","",HLOOKUP($N$10,Presentación!$BZ$3:$DE$574,Presentación!AP90,0)))</f>
        <v/>
      </c>
      <c r="H111" s="492"/>
      <c r="I111" s="492"/>
      <c r="J111" s="493"/>
      <c r="K111" s="1"/>
      <c r="L111" s="1"/>
      <c r="M111" s="1"/>
      <c r="N111" s="1"/>
      <c r="O111" s="1"/>
      <c r="P111" s="1"/>
      <c r="Q111" s="1"/>
      <c r="R111" s="1"/>
      <c r="S111" s="1"/>
      <c r="T111" s="1"/>
      <c r="U111" s="1"/>
      <c r="V111" s="1"/>
      <c r="W111" s="1"/>
      <c r="X111" s="1"/>
      <c r="Y111" s="1"/>
      <c r="Z111" s="1"/>
      <c r="AA111" s="1"/>
      <c r="AB111" s="1"/>
      <c r="AC111" s="1"/>
      <c r="AD111" s="1"/>
      <c r="AE111" s="1"/>
      <c r="AF111" s="1"/>
      <c r="AG111" s="1"/>
      <c r="AH111" s="1"/>
      <c r="AI111" s="1"/>
      <c r="AJ111" s="1"/>
      <c r="AK111" s="1"/>
      <c r="AL111" s="1"/>
      <c r="AM111" s="1"/>
      <c r="AN111" s="1"/>
      <c r="AO111" s="1"/>
      <c r="AP111" s="1"/>
      <c r="AQ111" s="1"/>
      <c r="AR111" s="1"/>
      <c r="AS111" s="1"/>
      <c r="AT111" s="1"/>
      <c r="AU111" s="1"/>
      <c r="AV111" s="1"/>
      <c r="AW111" s="1"/>
      <c r="AX111" s="1"/>
      <c r="AY111" s="1"/>
      <c r="AZ111" s="1"/>
      <c r="BA111" s="1"/>
      <c r="BB111" s="1"/>
      <c r="BC111" s="1"/>
      <c r="BD111" s="1"/>
      <c r="BE111" s="1"/>
      <c r="BF111" s="1"/>
      <c r="BG111" s="1"/>
      <c r="BH111" s="1"/>
      <c r="BI111" s="1"/>
      <c r="BJ111" s="1"/>
      <c r="BK111" s="1"/>
      <c r="BL111"/>
      <c r="BN111">
        <f t="shared" si="7"/>
        <v>0</v>
      </c>
      <c r="BO111">
        <f t="shared" si="8"/>
        <v>0</v>
      </c>
      <c r="DP111"/>
      <c r="DQ111"/>
      <c r="DR111" s="2">
        <f t="shared" si="9"/>
        <v>0</v>
      </c>
      <c r="DS111" s="2">
        <f t="shared" si="10"/>
        <v>0</v>
      </c>
      <c r="DT111" s="2">
        <f t="shared" si="11"/>
        <v>0</v>
      </c>
      <c r="DU111" s="2">
        <f t="shared" si="12"/>
        <v>0</v>
      </c>
    </row>
    <row r="112" spans="1:125" s="38" customFormat="1" ht="15" customHeight="1">
      <c r="A112" s="196"/>
      <c r="B112" s="196"/>
      <c r="C112" s="262" t="s">
        <v>5446</v>
      </c>
      <c r="D112" s="479" t="str">
        <f>IF($N$10="","",IF(HLOOKUP($N$10,Presentación!$AQ$3:$BV$574,Presentación!AP91)="","",HLOOKUP($N$10,Presentación!$AQ$3:$BV$574,Presentación!AP91,0)))</f>
        <v/>
      </c>
      <c r="E112" s="480"/>
      <c r="F112" s="481"/>
      <c r="G112" s="491" t="str">
        <f>IF($N$10="","",IF(HLOOKUP($N$10,Presentación!$BZ$3:$DE$574,Presentación!AP91,0)="","",HLOOKUP($N$10,Presentación!$BZ$3:$DE$574,Presentación!AP91,0)))</f>
        <v/>
      </c>
      <c r="H112" s="492"/>
      <c r="I112" s="492"/>
      <c r="J112" s="493"/>
      <c r="K112" s="1"/>
      <c r="L112" s="1"/>
      <c r="M112" s="1"/>
      <c r="N112" s="1"/>
      <c r="O112" s="1"/>
      <c r="P112" s="1"/>
      <c r="Q112" s="1"/>
      <c r="R112" s="1"/>
      <c r="S112" s="1"/>
      <c r="T112" s="1"/>
      <c r="U112" s="1"/>
      <c r="V112" s="1"/>
      <c r="W112" s="1"/>
      <c r="X112" s="1"/>
      <c r="Y112" s="1"/>
      <c r="Z112" s="1"/>
      <c r="AA112" s="1"/>
      <c r="AB112" s="1"/>
      <c r="AC112" s="1"/>
      <c r="AD112" s="1"/>
      <c r="AE112" s="1"/>
      <c r="AF112" s="1"/>
      <c r="AG112" s="1"/>
      <c r="AH112" s="1"/>
      <c r="AI112" s="1"/>
      <c r="AJ112" s="1"/>
      <c r="AK112" s="1"/>
      <c r="AL112" s="1"/>
      <c r="AM112" s="1"/>
      <c r="AN112" s="1"/>
      <c r="AO112" s="1"/>
      <c r="AP112" s="1"/>
      <c r="AQ112" s="1"/>
      <c r="AR112" s="1"/>
      <c r="AS112" s="1"/>
      <c r="AT112" s="1"/>
      <c r="AU112" s="1"/>
      <c r="AV112" s="1"/>
      <c r="AW112" s="1"/>
      <c r="AX112" s="1"/>
      <c r="AY112" s="1"/>
      <c r="AZ112" s="1"/>
      <c r="BA112" s="1"/>
      <c r="BB112" s="1"/>
      <c r="BC112" s="1"/>
      <c r="BD112" s="1"/>
      <c r="BE112" s="1"/>
      <c r="BF112" s="1"/>
      <c r="BG112" s="1"/>
      <c r="BH112" s="1"/>
      <c r="BI112" s="1"/>
      <c r="BJ112" s="1"/>
      <c r="BK112" s="1"/>
      <c r="BL112"/>
      <c r="BN112">
        <f t="shared" si="7"/>
        <v>0</v>
      </c>
      <c r="BO112">
        <f t="shared" si="8"/>
        <v>0</v>
      </c>
      <c r="DP112"/>
      <c r="DQ112"/>
      <c r="DR112" s="2">
        <f t="shared" si="9"/>
        <v>0</v>
      </c>
      <c r="DS112" s="2">
        <f t="shared" si="10"/>
        <v>0</v>
      </c>
      <c r="DT112" s="2">
        <f t="shared" si="11"/>
        <v>0</v>
      </c>
      <c r="DU112" s="2">
        <f t="shared" si="12"/>
        <v>0</v>
      </c>
    </row>
    <row r="113" spans="1:125" s="38" customFormat="1" ht="15" customHeight="1">
      <c r="A113" s="196"/>
      <c r="B113" s="196"/>
      <c r="C113" s="262" t="s">
        <v>5447</v>
      </c>
      <c r="D113" s="479" t="str">
        <f>IF($N$10="","",IF(HLOOKUP($N$10,Presentación!$AQ$3:$BV$574,Presentación!AP92)="","",HLOOKUP($N$10,Presentación!$AQ$3:$BV$574,Presentación!AP92,0)))</f>
        <v/>
      </c>
      <c r="E113" s="480"/>
      <c r="F113" s="481"/>
      <c r="G113" s="491" t="str">
        <f>IF($N$10="","",IF(HLOOKUP($N$10,Presentación!$BZ$3:$DE$574,Presentación!AP92,0)="","",HLOOKUP($N$10,Presentación!$BZ$3:$DE$574,Presentación!AP92,0)))</f>
        <v/>
      </c>
      <c r="H113" s="492"/>
      <c r="I113" s="492"/>
      <c r="J113" s="493"/>
      <c r="K113" s="1"/>
      <c r="L113" s="1"/>
      <c r="M113" s="1"/>
      <c r="N113" s="1"/>
      <c r="O113" s="1"/>
      <c r="P113" s="1"/>
      <c r="Q113" s="1"/>
      <c r="R113" s="1"/>
      <c r="S113" s="1"/>
      <c r="T113" s="1"/>
      <c r="U113" s="1"/>
      <c r="V113" s="1"/>
      <c r="W113" s="1"/>
      <c r="X113" s="1"/>
      <c r="Y113" s="1"/>
      <c r="Z113" s="1"/>
      <c r="AA113" s="1"/>
      <c r="AB113" s="1"/>
      <c r="AC113" s="1"/>
      <c r="AD113" s="1"/>
      <c r="AE113" s="1"/>
      <c r="AF113" s="1"/>
      <c r="AG113" s="1"/>
      <c r="AH113" s="1"/>
      <c r="AI113" s="1"/>
      <c r="AJ113" s="1"/>
      <c r="AK113" s="1"/>
      <c r="AL113" s="1"/>
      <c r="AM113" s="1"/>
      <c r="AN113" s="1"/>
      <c r="AO113" s="1"/>
      <c r="AP113" s="1"/>
      <c r="AQ113" s="1"/>
      <c r="AR113" s="1"/>
      <c r="AS113" s="1"/>
      <c r="AT113" s="1"/>
      <c r="AU113" s="1"/>
      <c r="AV113" s="1"/>
      <c r="AW113" s="1"/>
      <c r="AX113" s="1"/>
      <c r="AY113" s="1"/>
      <c r="AZ113" s="1"/>
      <c r="BA113" s="1"/>
      <c r="BB113" s="1"/>
      <c r="BC113" s="1"/>
      <c r="BD113" s="1"/>
      <c r="BE113" s="1"/>
      <c r="BF113" s="1"/>
      <c r="BG113" s="1"/>
      <c r="BH113" s="1"/>
      <c r="BI113" s="1"/>
      <c r="BJ113" s="1"/>
      <c r="BK113" s="1"/>
      <c r="BL113"/>
      <c r="BN113">
        <f t="shared" si="7"/>
        <v>0</v>
      </c>
      <c r="BO113">
        <f t="shared" si="8"/>
        <v>0</v>
      </c>
      <c r="DP113"/>
      <c r="DQ113"/>
      <c r="DR113" s="2">
        <f t="shared" si="9"/>
        <v>0</v>
      </c>
      <c r="DS113" s="2">
        <f t="shared" si="10"/>
        <v>0</v>
      </c>
      <c r="DT113" s="2">
        <f t="shared" si="11"/>
        <v>0</v>
      </c>
      <c r="DU113" s="2">
        <f t="shared" si="12"/>
        <v>0</v>
      </c>
    </row>
    <row r="114" spans="1:125" s="38" customFormat="1" ht="15" customHeight="1">
      <c r="A114" s="196"/>
      <c r="B114" s="196"/>
      <c r="C114" s="262" t="s">
        <v>5448</v>
      </c>
      <c r="D114" s="479" t="str">
        <f>IF($N$10="","",IF(HLOOKUP($N$10,Presentación!$AQ$3:$BV$574,Presentación!AP93)="","",HLOOKUP($N$10,Presentación!$AQ$3:$BV$574,Presentación!AP93,0)))</f>
        <v/>
      </c>
      <c r="E114" s="480"/>
      <c r="F114" s="481"/>
      <c r="G114" s="491" t="str">
        <f>IF($N$10="","",IF(HLOOKUP($N$10,Presentación!$BZ$3:$DE$574,Presentación!AP93,0)="","",HLOOKUP($N$10,Presentación!$BZ$3:$DE$574,Presentación!AP93,0)))</f>
        <v/>
      </c>
      <c r="H114" s="492"/>
      <c r="I114" s="492"/>
      <c r="J114" s="493"/>
      <c r="K114" s="1"/>
      <c r="L114" s="1"/>
      <c r="M114" s="1"/>
      <c r="N114" s="1"/>
      <c r="O114" s="1"/>
      <c r="P114" s="1"/>
      <c r="Q114" s="1"/>
      <c r="R114" s="1"/>
      <c r="S114" s="1"/>
      <c r="T114" s="1"/>
      <c r="U114" s="1"/>
      <c r="V114" s="1"/>
      <c r="W114" s="1"/>
      <c r="X114" s="1"/>
      <c r="Y114" s="1"/>
      <c r="Z114" s="1"/>
      <c r="AA114" s="1"/>
      <c r="AB114" s="1"/>
      <c r="AC114" s="1"/>
      <c r="AD114" s="1"/>
      <c r="AE114" s="1"/>
      <c r="AF114" s="1"/>
      <c r="AG114" s="1"/>
      <c r="AH114" s="1"/>
      <c r="AI114" s="1"/>
      <c r="AJ114" s="1"/>
      <c r="AK114" s="1"/>
      <c r="AL114" s="1"/>
      <c r="AM114" s="1"/>
      <c r="AN114" s="1"/>
      <c r="AO114" s="1"/>
      <c r="AP114" s="1"/>
      <c r="AQ114" s="1"/>
      <c r="AR114" s="1"/>
      <c r="AS114" s="1"/>
      <c r="AT114" s="1"/>
      <c r="AU114" s="1"/>
      <c r="AV114" s="1"/>
      <c r="AW114" s="1"/>
      <c r="AX114" s="1"/>
      <c r="AY114" s="1"/>
      <c r="AZ114" s="1"/>
      <c r="BA114" s="1"/>
      <c r="BB114" s="1"/>
      <c r="BC114" s="1"/>
      <c r="BD114" s="1"/>
      <c r="BE114" s="1"/>
      <c r="BF114" s="1"/>
      <c r="BG114" s="1"/>
      <c r="BH114" s="1"/>
      <c r="BI114" s="1"/>
      <c r="BJ114" s="1"/>
      <c r="BK114" s="1"/>
      <c r="BL114"/>
      <c r="BN114">
        <f t="shared" si="7"/>
        <v>0</v>
      </c>
      <c r="BO114">
        <f t="shared" si="8"/>
        <v>0</v>
      </c>
      <c r="DP114"/>
      <c r="DQ114"/>
      <c r="DR114" s="2">
        <f t="shared" si="9"/>
        <v>0</v>
      </c>
      <c r="DS114" s="2">
        <f t="shared" si="10"/>
        <v>0</v>
      </c>
      <c r="DT114" s="2">
        <f t="shared" si="11"/>
        <v>0</v>
      </c>
      <c r="DU114" s="2">
        <f t="shared" si="12"/>
        <v>0</v>
      </c>
    </row>
    <row r="115" spans="1:125" s="38" customFormat="1" ht="15" customHeight="1">
      <c r="A115" s="196"/>
      <c r="B115" s="196"/>
      <c r="C115" s="262" t="s">
        <v>5449</v>
      </c>
      <c r="D115" s="479" t="str">
        <f>IF($N$10="","",IF(HLOOKUP($N$10,Presentación!$AQ$3:$BV$574,Presentación!AP94)="","",HLOOKUP($N$10,Presentación!$AQ$3:$BV$574,Presentación!AP94,0)))</f>
        <v/>
      </c>
      <c r="E115" s="480"/>
      <c r="F115" s="481"/>
      <c r="G115" s="491" t="str">
        <f>IF($N$10="","",IF(HLOOKUP($N$10,Presentación!$BZ$3:$DE$574,Presentación!AP94,0)="","",HLOOKUP($N$10,Presentación!$BZ$3:$DE$574,Presentación!AP94,0)))</f>
        <v/>
      </c>
      <c r="H115" s="492"/>
      <c r="I115" s="492"/>
      <c r="J115" s="493"/>
      <c r="K115" s="1"/>
      <c r="L115" s="1"/>
      <c r="M115" s="1"/>
      <c r="N115" s="1"/>
      <c r="O115" s="1"/>
      <c r="P115" s="1"/>
      <c r="Q115" s="1"/>
      <c r="R115" s="1"/>
      <c r="S115" s="1"/>
      <c r="T115" s="1"/>
      <c r="U115" s="1"/>
      <c r="V115" s="1"/>
      <c r="W115" s="1"/>
      <c r="X115" s="1"/>
      <c r="Y115" s="1"/>
      <c r="Z115" s="1"/>
      <c r="AA115" s="1"/>
      <c r="AB115" s="1"/>
      <c r="AC115" s="1"/>
      <c r="AD115" s="1"/>
      <c r="AE115" s="1"/>
      <c r="AF115" s="1"/>
      <c r="AG115" s="1"/>
      <c r="AH115" s="1"/>
      <c r="AI115" s="1"/>
      <c r="AJ115" s="1"/>
      <c r="AK115" s="1"/>
      <c r="AL115" s="1"/>
      <c r="AM115" s="1"/>
      <c r="AN115" s="1"/>
      <c r="AO115" s="1"/>
      <c r="AP115" s="1"/>
      <c r="AQ115" s="1"/>
      <c r="AR115" s="1"/>
      <c r="AS115" s="1"/>
      <c r="AT115" s="1"/>
      <c r="AU115" s="1"/>
      <c r="AV115" s="1"/>
      <c r="AW115" s="1"/>
      <c r="AX115" s="1"/>
      <c r="AY115" s="1"/>
      <c r="AZ115" s="1"/>
      <c r="BA115" s="1"/>
      <c r="BB115" s="1"/>
      <c r="BC115" s="1"/>
      <c r="BD115" s="1"/>
      <c r="BE115" s="1"/>
      <c r="BF115" s="1"/>
      <c r="BG115" s="1"/>
      <c r="BH115" s="1"/>
      <c r="BI115" s="1"/>
      <c r="BJ115" s="1"/>
      <c r="BK115" s="1"/>
      <c r="BL115"/>
      <c r="BN115">
        <f t="shared" si="7"/>
        <v>0</v>
      </c>
      <c r="BO115">
        <f t="shared" si="8"/>
        <v>0</v>
      </c>
      <c r="DP115"/>
      <c r="DQ115"/>
      <c r="DR115" s="2">
        <f t="shared" si="9"/>
        <v>0</v>
      </c>
      <c r="DS115" s="2">
        <f t="shared" si="10"/>
        <v>0</v>
      </c>
      <c r="DT115" s="2">
        <f t="shared" si="11"/>
        <v>0</v>
      </c>
      <c r="DU115" s="2">
        <f t="shared" si="12"/>
        <v>0</v>
      </c>
    </row>
    <row r="116" spans="1:125" s="38" customFormat="1" ht="15" customHeight="1">
      <c r="A116" s="196"/>
      <c r="B116" s="196"/>
      <c r="C116" s="262" t="s">
        <v>5450</v>
      </c>
      <c r="D116" s="479" t="str">
        <f>IF($N$10="","",IF(HLOOKUP($N$10,Presentación!$AQ$3:$BV$574,Presentación!AP95)="","",HLOOKUP($N$10,Presentación!$AQ$3:$BV$574,Presentación!AP95,0)))</f>
        <v/>
      </c>
      <c r="E116" s="480"/>
      <c r="F116" s="481"/>
      <c r="G116" s="491" t="str">
        <f>IF($N$10="","",IF(HLOOKUP($N$10,Presentación!$BZ$3:$DE$574,Presentación!AP95,0)="","",HLOOKUP($N$10,Presentación!$BZ$3:$DE$574,Presentación!AP95,0)))</f>
        <v/>
      </c>
      <c r="H116" s="492"/>
      <c r="I116" s="492"/>
      <c r="J116" s="493"/>
      <c r="K116" s="1"/>
      <c r="L116" s="1"/>
      <c r="M116" s="1"/>
      <c r="N116" s="1"/>
      <c r="O116" s="1"/>
      <c r="P116" s="1"/>
      <c r="Q116" s="1"/>
      <c r="R116" s="1"/>
      <c r="S116" s="1"/>
      <c r="T116" s="1"/>
      <c r="U116" s="1"/>
      <c r="V116" s="1"/>
      <c r="W116" s="1"/>
      <c r="X116" s="1"/>
      <c r="Y116" s="1"/>
      <c r="Z116" s="1"/>
      <c r="AA116" s="1"/>
      <c r="AB116" s="1"/>
      <c r="AC116" s="1"/>
      <c r="AD116" s="1"/>
      <c r="AE116" s="1"/>
      <c r="AF116" s="1"/>
      <c r="AG116" s="1"/>
      <c r="AH116" s="1"/>
      <c r="AI116" s="1"/>
      <c r="AJ116" s="1"/>
      <c r="AK116" s="1"/>
      <c r="AL116" s="1"/>
      <c r="AM116" s="1"/>
      <c r="AN116" s="1"/>
      <c r="AO116" s="1"/>
      <c r="AP116" s="1"/>
      <c r="AQ116" s="1"/>
      <c r="AR116" s="1"/>
      <c r="AS116" s="1"/>
      <c r="AT116" s="1"/>
      <c r="AU116" s="1"/>
      <c r="AV116" s="1"/>
      <c r="AW116" s="1"/>
      <c r="AX116" s="1"/>
      <c r="AY116" s="1"/>
      <c r="AZ116" s="1"/>
      <c r="BA116" s="1"/>
      <c r="BB116" s="1"/>
      <c r="BC116" s="1"/>
      <c r="BD116" s="1"/>
      <c r="BE116" s="1"/>
      <c r="BF116" s="1"/>
      <c r="BG116" s="1"/>
      <c r="BH116" s="1"/>
      <c r="BI116" s="1"/>
      <c r="BJ116" s="1"/>
      <c r="BK116" s="1"/>
      <c r="BL116"/>
      <c r="BN116">
        <f t="shared" si="7"/>
        <v>0</v>
      </c>
      <c r="BO116">
        <f t="shared" si="8"/>
        <v>0</v>
      </c>
      <c r="DP116"/>
      <c r="DQ116"/>
      <c r="DR116" s="2">
        <f t="shared" si="9"/>
        <v>0</v>
      </c>
      <c r="DS116" s="2">
        <f t="shared" si="10"/>
        <v>0</v>
      </c>
      <c r="DT116" s="2">
        <f t="shared" si="11"/>
        <v>0</v>
      </c>
      <c r="DU116" s="2">
        <f t="shared" si="12"/>
        <v>0</v>
      </c>
    </row>
    <row r="117" spans="1:125" s="38" customFormat="1" ht="15" customHeight="1">
      <c r="A117" s="196"/>
      <c r="B117" s="196"/>
      <c r="C117" s="262" t="s">
        <v>5451</v>
      </c>
      <c r="D117" s="479" t="str">
        <f>IF($N$10="","",IF(HLOOKUP($N$10,Presentación!$AQ$3:$BV$574,Presentación!AP96)="","",HLOOKUP($N$10,Presentación!$AQ$3:$BV$574,Presentación!AP96,0)))</f>
        <v/>
      </c>
      <c r="E117" s="480"/>
      <c r="F117" s="481"/>
      <c r="G117" s="491" t="str">
        <f>IF($N$10="","",IF(HLOOKUP($N$10,Presentación!$BZ$3:$DE$574,Presentación!AP96,0)="","",HLOOKUP($N$10,Presentación!$BZ$3:$DE$574,Presentación!AP96,0)))</f>
        <v/>
      </c>
      <c r="H117" s="492"/>
      <c r="I117" s="492"/>
      <c r="J117" s="493"/>
      <c r="K117" s="1"/>
      <c r="L117" s="1"/>
      <c r="M117" s="1"/>
      <c r="N117" s="1"/>
      <c r="O117" s="1"/>
      <c r="P117" s="1"/>
      <c r="Q117" s="1"/>
      <c r="R117" s="1"/>
      <c r="S117" s="1"/>
      <c r="T117" s="1"/>
      <c r="U117" s="1"/>
      <c r="V117" s="1"/>
      <c r="W117" s="1"/>
      <c r="X117" s="1"/>
      <c r="Y117" s="1"/>
      <c r="Z117" s="1"/>
      <c r="AA117" s="1"/>
      <c r="AB117" s="1"/>
      <c r="AC117" s="1"/>
      <c r="AD117" s="1"/>
      <c r="AE117" s="1"/>
      <c r="AF117" s="1"/>
      <c r="AG117" s="1"/>
      <c r="AH117" s="1"/>
      <c r="AI117" s="1"/>
      <c r="AJ117" s="1"/>
      <c r="AK117" s="1"/>
      <c r="AL117" s="1"/>
      <c r="AM117" s="1"/>
      <c r="AN117" s="1"/>
      <c r="AO117" s="1"/>
      <c r="AP117" s="1"/>
      <c r="AQ117" s="1"/>
      <c r="AR117" s="1"/>
      <c r="AS117" s="1"/>
      <c r="AT117" s="1"/>
      <c r="AU117" s="1"/>
      <c r="AV117" s="1"/>
      <c r="AW117" s="1"/>
      <c r="AX117" s="1"/>
      <c r="AY117" s="1"/>
      <c r="AZ117" s="1"/>
      <c r="BA117" s="1"/>
      <c r="BB117" s="1"/>
      <c r="BC117" s="1"/>
      <c r="BD117" s="1"/>
      <c r="BE117" s="1"/>
      <c r="BF117" s="1"/>
      <c r="BG117" s="1"/>
      <c r="BH117" s="1"/>
      <c r="BI117" s="1"/>
      <c r="BJ117" s="1"/>
      <c r="BK117" s="1"/>
      <c r="BL117"/>
      <c r="BN117">
        <f t="shared" si="7"/>
        <v>0</v>
      </c>
      <c r="BO117">
        <f t="shared" si="8"/>
        <v>0</v>
      </c>
      <c r="DP117"/>
      <c r="DQ117"/>
      <c r="DR117" s="2">
        <f t="shared" si="9"/>
        <v>0</v>
      </c>
      <c r="DS117" s="2">
        <f t="shared" si="10"/>
        <v>0</v>
      </c>
      <c r="DT117" s="2">
        <f t="shared" si="11"/>
        <v>0</v>
      </c>
      <c r="DU117" s="2">
        <f t="shared" si="12"/>
        <v>0</v>
      </c>
    </row>
    <row r="118" spans="1:125" s="38" customFormat="1" ht="15" customHeight="1">
      <c r="A118" s="196"/>
      <c r="B118" s="196"/>
      <c r="C118" s="262" t="s">
        <v>5452</v>
      </c>
      <c r="D118" s="479" t="str">
        <f>IF($N$10="","",IF(HLOOKUP($N$10,Presentación!$AQ$3:$BV$574,Presentación!AP97)="","",HLOOKUP($N$10,Presentación!$AQ$3:$BV$574,Presentación!AP97,0)))</f>
        <v/>
      </c>
      <c r="E118" s="480"/>
      <c r="F118" s="481"/>
      <c r="G118" s="491" t="str">
        <f>IF($N$10="","",IF(HLOOKUP($N$10,Presentación!$BZ$3:$DE$574,Presentación!AP97,0)="","",HLOOKUP($N$10,Presentación!$BZ$3:$DE$574,Presentación!AP97,0)))</f>
        <v/>
      </c>
      <c r="H118" s="492"/>
      <c r="I118" s="492"/>
      <c r="J118" s="493"/>
      <c r="K118" s="1"/>
      <c r="L118" s="1"/>
      <c r="M118" s="1"/>
      <c r="N118" s="1"/>
      <c r="O118" s="1"/>
      <c r="P118" s="1"/>
      <c r="Q118" s="1"/>
      <c r="R118" s="1"/>
      <c r="S118" s="1"/>
      <c r="T118" s="1"/>
      <c r="U118" s="1"/>
      <c r="V118" s="1"/>
      <c r="W118" s="1"/>
      <c r="X118" s="1"/>
      <c r="Y118" s="1"/>
      <c r="Z118" s="1"/>
      <c r="AA118" s="1"/>
      <c r="AB118" s="1"/>
      <c r="AC118" s="1"/>
      <c r="AD118" s="1"/>
      <c r="AE118" s="1"/>
      <c r="AF118" s="1"/>
      <c r="AG118" s="1"/>
      <c r="AH118" s="1"/>
      <c r="AI118" s="1"/>
      <c r="AJ118" s="1"/>
      <c r="AK118" s="1"/>
      <c r="AL118" s="1"/>
      <c r="AM118" s="1"/>
      <c r="AN118" s="1"/>
      <c r="AO118" s="1"/>
      <c r="AP118" s="1"/>
      <c r="AQ118" s="1"/>
      <c r="AR118" s="1"/>
      <c r="AS118" s="1"/>
      <c r="AT118" s="1"/>
      <c r="AU118" s="1"/>
      <c r="AV118" s="1"/>
      <c r="AW118" s="1"/>
      <c r="AX118" s="1"/>
      <c r="AY118" s="1"/>
      <c r="AZ118" s="1"/>
      <c r="BA118" s="1"/>
      <c r="BB118" s="1"/>
      <c r="BC118" s="1"/>
      <c r="BD118" s="1"/>
      <c r="BE118" s="1"/>
      <c r="BF118" s="1"/>
      <c r="BG118" s="1"/>
      <c r="BH118" s="1"/>
      <c r="BI118" s="1"/>
      <c r="BJ118" s="1"/>
      <c r="BK118" s="1"/>
      <c r="BL118"/>
      <c r="BN118">
        <f t="shared" si="7"/>
        <v>0</v>
      </c>
      <c r="BO118">
        <f t="shared" si="8"/>
        <v>0</v>
      </c>
      <c r="DP118"/>
      <c r="DQ118"/>
      <c r="DR118" s="2">
        <f t="shared" si="9"/>
        <v>0</v>
      </c>
      <c r="DS118" s="2">
        <f t="shared" si="10"/>
        <v>0</v>
      </c>
      <c r="DT118" s="2">
        <f t="shared" si="11"/>
        <v>0</v>
      </c>
      <c r="DU118" s="2">
        <f t="shared" si="12"/>
        <v>0</v>
      </c>
    </row>
    <row r="119" spans="1:125" s="38" customFormat="1" ht="15" customHeight="1">
      <c r="A119" s="196"/>
      <c r="B119" s="196"/>
      <c r="C119" s="262" t="s">
        <v>5453</v>
      </c>
      <c r="D119" s="479" t="str">
        <f>IF($N$10="","",IF(HLOOKUP($N$10,Presentación!$AQ$3:$BV$574,Presentación!AP98)="","",HLOOKUP($N$10,Presentación!$AQ$3:$BV$574,Presentación!AP98,0)))</f>
        <v/>
      </c>
      <c r="E119" s="480"/>
      <c r="F119" s="481"/>
      <c r="G119" s="491" t="str">
        <f>IF($N$10="","",IF(HLOOKUP($N$10,Presentación!$BZ$3:$DE$574,Presentación!AP98,0)="","",HLOOKUP($N$10,Presentación!$BZ$3:$DE$574,Presentación!AP98,0)))</f>
        <v/>
      </c>
      <c r="H119" s="492"/>
      <c r="I119" s="492"/>
      <c r="J119" s="493"/>
      <c r="K119" s="1"/>
      <c r="L119" s="1"/>
      <c r="M119" s="1"/>
      <c r="N119" s="1"/>
      <c r="O119" s="1"/>
      <c r="P119" s="1"/>
      <c r="Q119" s="1"/>
      <c r="R119" s="1"/>
      <c r="S119" s="1"/>
      <c r="T119" s="1"/>
      <c r="U119" s="1"/>
      <c r="V119" s="1"/>
      <c r="W119" s="1"/>
      <c r="X119" s="1"/>
      <c r="Y119" s="1"/>
      <c r="Z119" s="1"/>
      <c r="AA119" s="1"/>
      <c r="AB119" s="1"/>
      <c r="AC119" s="1"/>
      <c r="AD119" s="1"/>
      <c r="AE119" s="1"/>
      <c r="AF119" s="1"/>
      <c r="AG119" s="1"/>
      <c r="AH119" s="1"/>
      <c r="AI119" s="1"/>
      <c r="AJ119" s="1"/>
      <c r="AK119" s="1"/>
      <c r="AL119" s="1"/>
      <c r="AM119" s="1"/>
      <c r="AN119" s="1"/>
      <c r="AO119" s="1"/>
      <c r="AP119" s="1"/>
      <c r="AQ119" s="1"/>
      <c r="AR119" s="1"/>
      <c r="AS119" s="1"/>
      <c r="AT119" s="1"/>
      <c r="AU119" s="1"/>
      <c r="AV119" s="1"/>
      <c r="AW119" s="1"/>
      <c r="AX119" s="1"/>
      <c r="AY119" s="1"/>
      <c r="AZ119" s="1"/>
      <c r="BA119" s="1"/>
      <c r="BB119" s="1"/>
      <c r="BC119" s="1"/>
      <c r="BD119" s="1"/>
      <c r="BE119" s="1"/>
      <c r="BF119" s="1"/>
      <c r="BG119" s="1"/>
      <c r="BH119" s="1"/>
      <c r="BI119" s="1"/>
      <c r="BJ119" s="1"/>
      <c r="BK119" s="1"/>
      <c r="BL119"/>
      <c r="BN119">
        <f t="shared" si="7"/>
        <v>0</v>
      </c>
      <c r="BO119">
        <f t="shared" si="8"/>
        <v>0</v>
      </c>
      <c r="DP119"/>
      <c r="DQ119"/>
      <c r="DR119" s="2">
        <f t="shared" si="9"/>
        <v>0</v>
      </c>
      <c r="DS119" s="2">
        <f t="shared" si="10"/>
        <v>0</v>
      </c>
      <c r="DT119" s="2">
        <f t="shared" si="11"/>
        <v>0</v>
      </c>
      <c r="DU119" s="2">
        <f t="shared" si="12"/>
        <v>0</v>
      </c>
    </row>
    <row r="120" spans="1:125" s="38" customFormat="1" ht="15" customHeight="1">
      <c r="A120" s="196"/>
      <c r="B120" s="196"/>
      <c r="C120" s="262" t="s">
        <v>5454</v>
      </c>
      <c r="D120" s="479" t="str">
        <f>IF($N$10="","",IF(HLOOKUP($N$10,Presentación!$AQ$3:$BV$574,Presentación!AP99)="","",HLOOKUP($N$10,Presentación!$AQ$3:$BV$574,Presentación!AP99,0)))</f>
        <v/>
      </c>
      <c r="E120" s="480"/>
      <c r="F120" s="481"/>
      <c r="G120" s="491" t="str">
        <f>IF($N$10="","",IF(HLOOKUP($N$10,Presentación!$BZ$3:$DE$574,Presentación!AP99,0)="","",HLOOKUP($N$10,Presentación!$BZ$3:$DE$574,Presentación!AP99,0)))</f>
        <v/>
      </c>
      <c r="H120" s="492"/>
      <c r="I120" s="492"/>
      <c r="J120" s="493"/>
      <c r="K120" s="1"/>
      <c r="L120" s="1"/>
      <c r="M120" s="1"/>
      <c r="N120" s="1"/>
      <c r="O120" s="1"/>
      <c r="P120" s="1"/>
      <c r="Q120" s="1"/>
      <c r="R120" s="1"/>
      <c r="S120" s="1"/>
      <c r="T120" s="1"/>
      <c r="U120" s="1"/>
      <c r="V120" s="1"/>
      <c r="W120" s="1"/>
      <c r="X120" s="1"/>
      <c r="Y120" s="1"/>
      <c r="Z120" s="1"/>
      <c r="AA120" s="1"/>
      <c r="AB120" s="1"/>
      <c r="AC120" s="1"/>
      <c r="AD120" s="1"/>
      <c r="AE120" s="1"/>
      <c r="AF120" s="1"/>
      <c r="AG120" s="1"/>
      <c r="AH120" s="1"/>
      <c r="AI120" s="1"/>
      <c r="AJ120" s="1"/>
      <c r="AK120" s="1"/>
      <c r="AL120" s="1"/>
      <c r="AM120" s="1"/>
      <c r="AN120" s="1"/>
      <c r="AO120" s="1"/>
      <c r="AP120" s="1"/>
      <c r="AQ120" s="1"/>
      <c r="AR120" s="1"/>
      <c r="AS120" s="1"/>
      <c r="AT120" s="1"/>
      <c r="AU120" s="1"/>
      <c r="AV120" s="1"/>
      <c r="AW120" s="1"/>
      <c r="AX120" s="1"/>
      <c r="AY120" s="1"/>
      <c r="AZ120" s="1"/>
      <c r="BA120" s="1"/>
      <c r="BB120" s="1"/>
      <c r="BC120" s="1"/>
      <c r="BD120" s="1"/>
      <c r="BE120" s="1"/>
      <c r="BF120" s="1"/>
      <c r="BG120" s="1"/>
      <c r="BH120" s="1"/>
      <c r="BI120" s="1"/>
      <c r="BJ120" s="1"/>
      <c r="BK120" s="1"/>
      <c r="BL120"/>
      <c r="BN120">
        <f t="shared" si="7"/>
        <v>0</v>
      </c>
      <c r="BO120">
        <f t="shared" si="8"/>
        <v>0</v>
      </c>
      <c r="DP120"/>
      <c r="DQ120"/>
      <c r="DR120" s="2">
        <f t="shared" si="9"/>
        <v>0</v>
      </c>
      <c r="DS120" s="2">
        <f t="shared" si="10"/>
        <v>0</v>
      </c>
      <c r="DT120" s="2">
        <f t="shared" si="11"/>
        <v>0</v>
      </c>
      <c r="DU120" s="2">
        <f t="shared" si="12"/>
        <v>0</v>
      </c>
    </row>
    <row r="121" spans="1:125" s="38" customFormat="1" ht="15" customHeight="1">
      <c r="A121" s="196"/>
      <c r="B121" s="196"/>
      <c r="C121" s="262" t="s">
        <v>5455</v>
      </c>
      <c r="D121" s="479" t="str">
        <f>IF($N$10="","",IF(HLOOKUP($N$10,Presentación!$AQ$3:$BV$574,Presentación!AP100)="","",HLOOKUP($N$10,Presentación!$AQ$3:$BV$574,Presentación!AP100,0)))</f>
        <v/>
      </c>
      <c r="E121" s="480"/>
      <c r="F121" s="481"/>
      <c r="G121" s="491" t="str">
        <f>IF($N$10="","",IF(HLOOKUP($N$10,Presentación!$BZ$3:$DE$574,Presentación!AP100,0)="","",HLOOKUP($N$10,Presentación!$BZ$3:$DE$574,Presentación!AP100,0)))</f>
        <v/>
      </c>
      <c r="H121" s="492"/>
      <c r="I121" s="492"/>
      <c r="J121" s="493"/>
      <c r="K121" s="1"/>
      <c r="L121" s="1"/>
      <c r="M121" s="1"/>
      <c r="N121" s="1"/>
      <c r="O121" s="1"/>
      <c r="P121" s="1"/>
      <c r="Q121" s="1"/>
      <c r="R121" s="1"/>
      <c r="S121" s="1"/>
      <c r="T121" s="1"/>
      <c r="U121" s="1"/>
      <c r="V121" s="1"/>
      <c r="W121" s="1"/>
      <c r="X121" s="1"/>
      <c r="Y121" s="1"/>
      <c r="Z121" s="1"/>
      <c r="AA121" s="1"/>
      <c r="AB121" s="1"/>
      <c r="AC121" s="1"/>
      <c r="AD121" s="1"/>
      <c r="AE121" s="1"/>
      <c r="AF121" s="1"/>
      <c r="AG121" s="1"/>
      <c r="AH121" s="1"/>
      <c r="AI121" s="1"/>
      <c r="AJ121" s="1"/>
      <c r="AK121" s="1"/>
      <c r="AL121" s="1"/>
      <c r="AM121" s="1"/>
      <c r="AN121" s="1"/>
      <c r="AO121" s="1"/>
      <c r="AP121" s="1"/>
      <c r="AQ121" s="1"/>
      <c r="AR121" s="1"/>
      <c r="AS121" s="1"/>
      <c r="AT121" s="1"/>
      <c r="AU121" s="1"/>
      <c r="AV121" s="1"/>
      <c r="AW121" s="1"/>
      <c r="AX121" s="1"/>
      <c r="AY121" s="1"/>
      <c r="AZ121" s="1"/>
      <c r="BA121" s="1"/>
      <c r="BB121" s="1"/>
      <c r="BC121" s="1"/>
      <c r="BD121" s="1"/>
      <c r="BE121" s="1"/>
      <c r="BF121" s="1"/>
      <c r="BG121" s="1"/>
      <c r="BH121" s="1"/>
      <c r="BI121" s="1"/>
      <c r="BJ121" s="1"/>
      <c r="BK121" s="1"/>
      <c r="BL121"/>
      <c r="BN121">
        <f t="shared" si="7"/>
        <v>0</v>
      </c>
      <c r="BO121">
        <f t="shared" si="8"/>
        <v>0</v>
      </c>
      <c r="DP121"/>
      <c r="DQ121"/>
      <c r="DR121" s="2">
        <f t="shared" si="9"/>
        <v>0</v>
      </c>
      <c r="DS121" s="2">
        <f t="shared" si="10"/>
        <v>0</v>
      </c>
      <c r="DT121" s="2">
        <f t="shared" si="11"/>
        <v>0</v>
      </c>
      <c r="DU121" s="2">
        <f t="shared" si="12"/>
        <v>0</v>
      </c>
    </row>
    <row r="122" spans="1:125" s="38" customFormat="1" ht="15" customHeight="1">
      <c r="A122" s="196"/>
      <c r="B122" s="196"/>
      <c r="C122" s="262" t="s">
        <v>5456</v>
      </c>
      <c r="D122" s="479" t="str">
        <f>IF($N$10="","",IF(HLOOKUP($N$10,Presentación!$AQ$3:$BV$574,Presentación!AP101)="","",HLOOKUP($N$10,Presentación!$AQ$3:$BV$574,Presentación!AP101,0)))</f>
        <v/>
      </c>
      <c r="E122" s="480"/>
      <c r="F122" s="481"/>
      <c r="G122" s="491" t="str">
        <f>IF($N$10="","",IF(HLOOKUP($N$10,Presentación!$BZ$3:$DE$574,Presentación!AP101,0)="","",HLOOKUP($N$10,Presentación!$BZ$3:$DE$574,Presentación!AP101,0)))</f>
        <v/>
      </c>
      <c r="H122" s="492"/>
      <c r="I122" s="492"/>
      <c r="J122" s="493"/>
      <c r="K122" s="1"/>
      <c r="L122" s="1"/>
      <c r="M122" s="1"/>
      <c r="N122" s="1"/>
      <c r="O122" s="1"/>
      <c r="P122" s="1"/>
      <c r="Q122" s="1"/>
      <c r="R122" s="1"/>
      <c r="S122" s="1"/>
      <c r="T122" s="1"/>
      <c r="U122" s="1"/>
      <c r="V122" s="1"/>
      <c r="W122" s="1"/>
      <c r="X122" s="1"/>
      <c r="Y122" s="1"/>
      <c r="Z122" s="1"/>
      <c r="AA122" s="1"/>
      <c r="AB122" s="1"/>
      <c r="AC122" s="1"/>
      <c r="AD122" s="1"/>
      <c r="AE122" s="1"/>
      <c r="AF122" s="1"/>
      <c r="AG122" s="1"/>
      <c r="AH122" s="1"/>
      <c r="AI122" s="1"/>
      <c r="AJ122" s="1"/>
      <c r="AK122" s="1"/>
      <c r="AL122" s="1"/>
      <c r="AM122" s="1"/>
      <c r="AN122" s="1"/>
      <c r="AO122" s="1"/>
      <c r="AP122" s="1"/>
      <c r="AQ122" s="1"/>
      <c r="AR122" s="1"/>
      <c r="AS122" s="1"/>
      <c r="AT122" s="1"/>
      <c r="AU122" s="1"/>
      <c r="AV122" s="1"/>
      <c r="AW122" s="1"/>
      <c r="AX122" s="1"/>
      <c r="AY122" s="1"/>
      <c r="AZ122" s="1"/>
      <c r="BA122" s="1"/>
      <c r="BB122" s="1"/>
      <c r="BC122" s="1"/>
      <c r="BD122" s="1"/>
      <c r="BE122" s="1"/>
      <c r="BF122" s="1"/>
      <c r="BG122" s="1"/>
      <c r="BH122" s="1"/>
      <c r="BI122" s="1"/>
      <c r="BJ122" s="1"/>
      <c r="BK122" s="1"/>
      <c r="BL122"/>
      <c r="BN122">
        <f t="shared" si="7"/>
        <v>0</v>
      </c>
      <c r="BO122">
        <f t="shared" si="8"/>
        <v>0</v>
      </c>
      <c r="DP122"/>
      <c r="DQ122"/>
      <c r="DR122" s="2">
        <f t="shared" si="9"/>
        <v>0</v>
      </c>
      <c r="DS122" s="2">
        <f t="shared" si="10"/>
        <v>0</v>
      </c>
      <c r="DT122" s="2">
        <f t="shared" si="11"/>
        <v>0</v>
      </c>
      <c r="DU122" s="2">
        <f t="shared" si="12"/>
        <v>0</v>
      </c>
    </row>
    <row r="123" spans="1:125" s="38" customFormat="1" ht="15" customHeight="1">
      <c r="A123" s="196"/>
      <c r="B123" s="196"/>
      <c r="C123" s="262" t="s">
        <v>5457</v>
      </c>
      <c r="D123" s="479" t="str">
        <f>IF($N$10="","",IF(HLOOKUP($N$10,Presentación!$AQ$3:$BV$574,Presentación!AP102)="","",HLOOKUP($N$10,Presentación!$AQ$3:$BV$574,Presentación!AP102,0)))</f>
        <v/>
      </c>
      <c r="E123" s="480"/>
      <c r="F123" s="481"/>
      <c r="G123" s="491" t="str">
        <f>IF($N$10="","",IF(HLOOKUP($N$10,Presentación!$BZ$3:$DE$574,Presentación!AP102,0)="","",HLOOKUP($N$10,Presentación!$BZ$3:$DE$574,Presentación!AP102,0)))</f>
        <v/>
      </c>
      <c r="H123" s="492"/>
      <c r="I123" s="492"/>
      <c r="J123" s="493"/>
      <c r="K123" s="1"/>
      <c r="L123" s="1"/>
      <c r="M123" s="1"/>
      <c r="N123" s="1"/>
      <c r="O123" s="1"/>
      <c r="P123" s="1"/>
      <c r="Q123" s="1"/>
      <c r="R123" s="1"/>
      <c r="S123" s="1"/>
      <c r="T123" s="1"/>
      <c r="U123" s="1"/>
      <c r="V123" s="1"/>
      <c r="W123" s="1"/>
      <c r="X123" s="1"/>
      <c r="Y123" s="1"/>
      <c r="Z123" s="1"/>
      <c r="AA123" s="1"/>
      <c r="AB123" s="1"/>
      <c r="AC123" s="1"/>
      <c r="AD123" s="1"/>
      <c r="AE123" s="1"/>
      <c r="AF123" s="1"/>
      <c r="AG123" s="1"/>
      <c r="AH123" s="1"/>
      <c r="AI123" s="1"/>
      <c r="AJ123" s="1"/>
      <c r="AK123" s="1"/>
      <c r="AL123" s="1"/>
      <c r="AM123" s="1"/>
      <c r="AN123" s="1"/>
      <c r="AO123" s="1"/>
      <c r="AP123" s="1"/>
      <c r="AQ123" s="1"/>
      <c r="AR123" s="1"/>
      <c r="AS123" s="1"/>
      <c r="AT123" s="1"/>
      <c r="AU123" s="1"/>
      <c r="AV123" s="1"/>
      <c r="AW123" s="1"/>
      <c r="AX123" s="1"/>
      <c r="AY123" s="1"/>
      <c r="AZ123" s="1"/>
      <c r="BA123" s="1"/>
      <c r="BB123" s="1"/>
      <c r="BC123" s="1"/>
      <c r="BD123" s="1"/>
      <c r="BE123" s="1"/>
      <c r="BF123" s="1"/>
      <c r="BG123" s="1"/>
      <c r="BH123" s="1"/>
      <c r="BI123" s="1"/>
      <c r="BJ123" s="1"/>
      <c r="BK123" s="1"/>
      <c r="BL123"/>
      <c r="BN123">
        <f t="shared" si="7"/>
        <v>0</v>
      </c>
      <c r="BO123">
        <f t="shared" si="8"/>
        <v>0</v>
      </c>
      <c r="DP123"/>
      <c r="DQ123"/>
      <c r="DR123" s="2">
        <f t="shared" si="9"/>
        <v>0</v>
      </c>
      <c r="DS123" s="2">
        <f t="shared" si="10"/>
        <v>0</v>
      </c>
      <c r="DT123" s="2">
        <f t="shared" si="11"/>
        <v>0</v>
      </c>
      <c r="DU123" s="2">
        <f t="shared" si="12"/>
        <v>0</v>
      </c>
    </row>
    <row r="124" spans="1:125" s="38" customFormat="1" ht="15" customHeight="1">
      <c r="A124" s="196"/>
      <c r="B124" s="196"/>
      <c r="C124" s="286" t="s">
        <v>5458</v>
      </c>
      <c r="D124" s="479" t="str">
        <f>IF($N$10="","",IF(HLOOKUP($N$10,Presentación!$AQ$3:$BV$574,Presentación!AP103)="","",HLOOKUP($N$10,Presentación!$AQ$3:$BV$574,Presentación!AP103,0)))</f>
        <v/>
      </c>
      <c r="E124" s="480"/>
      <c r="F124" s="481"/>
      <c r="G124" s="491" t="str">
        <f>IF($N$10="","",IF(HLOOKUP($N$10,Presentación!$BZ$3:$DE$574,Presentación!AP103,0)="","",HLOOKUP($N$10,Presentación!$BZ$3:$DE$574,Presentación!AP103,0)))</f>
        <v/>
      </c>
      <c r="H124" s="492"/>
      <c r="I124" s="492"/>
      <c r="J124" s="493"/>
      <c r="K124" s="1"/>
      <c r="L124" s="1"/>
      <c r="M124" s="1"/>
      <c r="N124" s="1"/>
      <c r="O124" s="1"/>
      <c r="P124" s="1"/>
      <c r="Q124" s="1"/>
      <c r="R124" s="1"/>
      <c r="S124" s="1"/>
      <c r="T124" s="1"/>
      <c r="U124" s="1"/>
      <c r="V124" s="1"/>
      <c r="W124" s="1"/>
      <c r="X124" s="1"/>
      <c r="Y124" s="1"/>
      <c r="Z124" s="1"/>
      <c r="AA124" s="1"/>
      <c r="AB124" s="1"/>
      <c r="AC124" s="1"/>
      <c r="AD124" s="1"/>
      <c r="AE124" s="1"/>
      <c r="AF124" s="1"/>
      <c r="AG124" s="1"/>
      <c r="AH124" s="1"/>
      <c r="AI124" s="1"/>
      <c r="AJ124" s="1"/>
      <c r="AK124" s="1"/>
      <c r="AL124" s="1"/>
      <c r="AM124" s="1"/>
      <c r="AN124" s="1"/>
      <c r="AO124" s="1"/>
      <c r="AP124" s="1"/>
      <c r="AQ124" s="1"/>
      <c r="AR124" s="1"/>
      <c r="AS124" s="1"/>
      <c r="AT124" s="1"/>
      <c r="AU124" s="1"/>
      <c r="AV124" s="1"/>
      <c r="AW124" s="1"/>
      <c r="AX124" s="1"/>
      <c r="AY124" s="1"/>
      <c r="AZ124" s="1"/>
      <c r="BA124" s="1"/>
      <c r="BB124" s="1"/>
      <c r="BC124" s="1"/>
      <c r="BD124" s="1"/>
      <c r="BE124" s="1"/>
      <c r="BF124" s="1"/>
      <c r="BG124" s="1"/>
      <c r="BH124" s="1"/>
      <c r="BI124" s="1"/>
      <c r="BJ124" s="1"/>
      <c r="BK124" s="1"/>
      <c r="BL124"/>
      <c r="BN124">
        <f t="shared" si="7"/>
        <v>0</v>
      </c>
      <c r="BO124">
        <f t="shared" si="8"/>
        <v>0</v>
      </c>
      <c r="DP124"/>
      <c r="DQ124"/>
      <c r="DR124" s="2">
        <f t="shared" si="9"/>
        <v>0</v>
      </c>
      <c r="DS124" s="2">
        <f t="shared" si="10"/>
        <v>0</v>
      </c>
      <c r="DT124" s="2">
        <f t="shared" si="11"/>
        <v>0</v>
      </c>
      <c r="DU124" s="2">
        <f t="shared" si="12"/>
        <v>0</v>
      </c>
    </row>
    <row r="125" spans="1:125" s="38" customFormat="1" ht="15" customHeight="1">
      <c r="A125" s="196"/>
      <c r="B125" s="196"/>
      <c r="C125" s="286" t="s">
        <v>5459</v>
      </c>
      <c r="D125" s="479" t="str">
        <f>IF($N$10="","",IF(HLOOKUP($N$10,Presentación!$AQ$3:$BV$574,Presentación!AP104)="","",HLOOKUP($N$10,Presentación!$AQ$3:$BV$574,Presentación!AP104,0)))</f>
        <v/>
      </c>
      <c r="E125" s="480"/>
      <c r="F125" s="481"/>
      <c r="G125" s="491" t="str">
        <f>IF($N$10="","",IF(HLOOKUP($N$10,Presentación!$BZ$3:$DE$574,Presentación!AP104,0)="","",HLOOKUP($N$10,Presentación!$BZ$3:$DE$574,Presentación!AP104,0)))</f>
        <v/>
      </c>
      <c r="H125" s="492"/>
      <c r="I125" s="492"/>
      <c r="J125" s="493"/>
      <c r="K125" s="1"/>
      <c r="L125" s="1"/>
      <c r="M125" s="1"/>
      <c r="N125" s="1"/>
      <c r="O125" s="1"/>
      <c r="P125" s="1"/>
      <c r="Q125" s="1"/>
      <c r="R125" s="1"/>
      <c r="S125" s="1"/>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c r="AR125" s="1"/>
      <c r="AS125" s="1"/>
      <c r="AT125" s="1"/>
      <c r="AU125" s="1"/>
      <c r="AV125" s="1"/>
      <c r="AW125" s="1"/>
      <c r="AX125" s="1"/>
      <c r="AY125" s="1"/>
      <c r="AZ125" s="1"/>
      <c r="BA125" s="1"/>
      <c r="BB125" s="1"/>
      <c r="BC125" s="1"/>
      <c r="BD125" s="1"/>
      <c r="BE125" s="1"/>
      <c r="BF125" s="1"/>
      <c r="BG125" s="1"/>
      <c r="BH125" s="1"/>
      <c r="BI125" s="1"/>
      <c r="BJ125" s="1"/>
      <c r="BK125" s="1"/>
      <c r="BL125"/>
      <c r="BN125">
        <f t="shared" si="7"/>
        <v>0</v>
      </c>
      <c r="BO125">
        <f t="shared" si="8"/>
        <v>0</v>
      </c>
      <c r="DP125"/>
      <c r="DQ125"/>
      <c r="DR125" s="2">
        <f t="shared" si="9"/>
        <v>0</v>
      </c>
      <c r="DS125" s="2">
        <f t="shared" si="10"/>
        <v>0</v>
      </c>
      <c r="DT125" s="2">
        <f t="shared" si="11"/>
        <v>0</v>
      </c>
      <c r="DU125" s="2">
        <f t="shared" si="12"/>
        <v>0</v>
      </c>
    </row>
    <row r="126" spans="1:125" s="38" customFormat="1" ht="15" customHeight="1">
      <c r="A126" s="196"/>
      <c r="B126" s="196"/>
      <c r="C126" s="286" t="s">
        <v>5460</v>
      </c>
      <c r="D126" s="479" t="str">
        <f>IF($N$10="","",IF(HLOOKUP($N$10,Presentación!$AQ$3:$BV$574,Presentación!AP105)="","",HLOOKUP($N$10,Presentación!$AQ$3:$BV$574,Presentación!AP105,0)))</f>
        <v/>
      </c>
      <c r="E126" s="480"/>
      <c r="F126" s="481"/>
      <c r="G126" s="491" t="str">
        <f>IF($N$10="","",IF(HLOOKUP($N$10,Presentación!$BZ$3:$DE$574,Presentación!AP105,0)="","",HLOOKUP($N$10,Presentación!$BZ$3:$DE$574,Presentación!AP105,0)))</f>
        <v/>
      </c>
      <c r="H126" s="492"/>
      <c r="I126" s="492"/>
      <c r="J126" s="493"/>
      <c r="K126" s="1"/>
      <c r="L126" s="1"/>
      <c r="M126" s="1"/>
      <c r="N126" s="1"/>
      <c r="O126" s="1"/>
      <c r="P126" s="1"/>
      <c r="Q126" s="1"/>
      <c r="R126" s="1"/>
      <c r="S126" s="1"/>
      <c r="T126" s="1"/>
      <c r="U126" s="1"/>
      <c r="V126" s="1"/>
      <c r="W126" s="1"/>
      <c r="X126" s="1"/>
      <c r="Y126" s="1"/>
      <c r="Z126" s="1"/>
      <c r="AA126" s="1"/>
      <c r="AB126" s="1"/>
      <c r="AC126" s="1"/>
      <c r="AD126" s="1"/>
      <c r="AE126" s="1"/>
      <c r="AF126" s="1"/>
      <c r="AG126" s="1"/>
      <c r="AH126" s="1"/>
      <c r="AI126" s="1"/>
      <c r="AJ126" s="1"/>
      <c r="AK126" s="1"/>
      <c r="AL126" s="1"/>
      <c r="AM126" s="1"/>
      <c r="AN126" s="1"/>
      <c r="AO126" s="1"/>
      <c r="AP126" s="1"/>
      <c r="AQ126" s="1"/>
      <c r="AR126" s="1"/>
      <c r="AS126" s="1"/>
      <c r="AT126" s="1"/>
      <c r="AU126" s="1"/>
      <c r="AV126" s="1"/>
      <c r="AW126" s="1"/>
      <c r="AX126" s="1"/>
      <c r="AY126" s="1"/>
      <c r="AZ126" s="1"/>
      <c r="BA126" s="1"/>
      <c r="BB126" s="1"/>
      <c r="BC126" s="1"/>
      <c r="BD126" s="1"/>
      <c r="BE126" s="1"/>
      <c r="BF126" s="1"/>
      <c r="BG126" s="1"/>
      <c r="BH126" s="1"/>
      <c r="BI126" s="1"/>
      <c r="BJ126" s="1"/>
      <c r="BK126" s="1"/>
      <c r="BL126"/>
      <c r="BN126">
        <f t="shared" si="7"/>
        <v>0</v>
      </c>
      <c r="BO126">
        <f t="shared" si="8"/>
        <v>0</v>
      </c>
      <c r="DP126"/>
      <c r="DQ126"/>
      <c r="DR126" s="2">
        <f t="shared" si="9"/>
        <v>0</v>
      </c>
      <c r="DS126" s="2">
        <f t="shared" si="10"/>
        <v>0</v>
      </c>
      <c r="DT126" s="2">
        <f t="shared" si="11"/>
        <v>0</v>
      </c>
      <c r="DU126" s="2">
        <f t="shared" si="12"/>
        <v>0</v>
      </c>
    </row>
    <row r="127" spans="1:125" s="38" customFormat="1" ht="15" customHeight="1">
      <c r="A127" s="196"/>
      <c r="B127" s="196"/>
      <c r="C127" s="286" t="s">
        <v>5461</v>
      </c>
      <c r="D127" s="479" t="str">
        <f>IF($N$10="","",IF(HLOOKUP($N$10,Presentación!$AQ$3:$BV$574,Presentación!AP106)="","",HLOOKUP($N$10,Presentación!$AQ$3:$BV$574,Presentación!AP106,0)))</f>
        <v/>
      </c>
      <c r="E127" s="480"/>
      <c r="F127" s="481"/>
      <c r="G127" s="491" t="str">
        <f>IF($N$10="","",IF(HLOOKUP($N$10,Presentación!$BZ$3:$DE$574,Presentación!AP106,0)="","",HLOOKUP($N$10,Presentación!$BZ$3:$DE$574,Presentación!AP106,0)))</f>
        <v/>
      </c>
      <c r="H127" s="492"/>
      <c r="I127" s="492"/>
      <c r="J127" s="493"/>
      <c r="K127" s="1"/>
      <c r="L127" s="1"/>
      <c r="M127" s="1"/>
      <c r="N127" s="1"/>
      <c r="O127" s="1"/>
      <c r="P127" s="1"/>
      <c r="Q127" s="1"/>
      <c r="R127" s="1"/>
      <c r="S127" s="1"/>
      <c r="T127" s="1"/>
      <c r="U127" s="1"/>
      <c r="V127" s="1"/>
      <c r="W127" s="1"/>
      <c r="X127" s="1"/>
      <c r="Y127" s="1"/>
      <c r="Z127" s="1"/>
      <c r="AA127" s="1"/>
      <c r="AB127" s="1"/>
      <c r="AC127" s="1"/>
      <c r="AD127" s="1"/>
      <c r="AE127" s="1"/>
      <c r="AF127" s="1"/>
      <c r="AG127" s="1"/>
      <c r="AH127" s="1"/>
      <c r="AI127" s="1"/>
      <c r="AJ127" s="1"/>
      <c r="AK127" s="1"/>
      <c r="AL127" s="1"/>
      <c r="AM127" s="1"/>
      <c r="AN127" s="1"/>
      <c r="AO127" s="1"/>
      <c r="AP127" s="1"/>
      <c r="AQ127" s="1"/>
      <c r="AR127" s="1"/>
      <c r="AS127" s="1"/>
      <c r="AT127" s="1"/>
      <c r="AU127" s="1"/>
      <c r="AV127" s="1"/>
      <c r="AW127" s="1"/>
      <c r="AX127" s="1"/>
      <c r="AY127" s="1"/>
      <c r="AZ127" s="1"/>
      <c r="BA127" s="1"/>
      <c r="BB127" s="1"/>
      <c r="BC127" s="1"/>
      <c r="BD127" s="1"/>
      <c r="BE127" s="1"/>
      <c r="BF127" s="1"/>
      <c r="BG127" s="1"/>
      <c r="BH127" s="1"/>
      <c r="BI127" s="1"/>
      <c r="BJ127" s="1"/>
      <c r="BK127" s="1"/>
      <c r="BL127"/>
      <c r="BN127">
        <f t="shared" si="7"/>
        <v>0</v>
      </c>
      <c r="BO127">
        <f t="shared" si="8"/>
        <v>0</v>
      </c>
      <c r="DP127"/>
      <c r="DQ127"/>
      <c r="DR127" s="2">
        <f t="shared" si="9"/>
        <v>0</v>
      </c>
      <c r="DS127" s="2">
        <f t="shared" si="10"/>
        <v>0</v>
      </c>
      <c r="DT127" s="2">
        <f t="shared" si="11"/>
        <v>0</v>
      </c>
      <c r="DU127" s="2">
        <f t="shared" si="12"/>
        <v>0</v>
      </c>
    </row>
    <row r="128" spans="1:125" s="38" customFormat="1" ht="15" customHeight="1">
      <c r="A128" s="196"/>
      <c r="B128" s="196"/>
      <c r="C128" s="286" t="s">
        <v>5462</v>
      </c>
      <c r="D128" s="479" t="str">
        <f>IF($N$10="","",IF(HLOOKUP($N$10,Presentación!$AQ$3:$BV$574,Presentación!AP107)="","",HLOOKUP($N$10,Presentación!$AQ$3:$BV$574,Presentación!AP107,0)))</f>
        <v/>
      </c>
      <c r="E128" s="480"/>
      <c r="F128" s="481"/>
      <c r="G128" s="491" t="str">
        <f>IF($N$10="","",IF(HLOOKUP($N$10,Presentación!$BZ$3:$DE$574,Presentación!AP107,0)="","",HLOOKUP($N$10,Presentación!$BZ$3:$DE$574,Presentación!AP107,0)))</f>
        <v/>
      </c>
      <c r="H128" s="492"/>
      <c r="I128" s="492"/>
      <c r="J128" s="493"/>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c r="AJ128" s="1"/>
      <c r="AK128" s="1"/>
      <c r="AL128" s="1"/>
      <c r="AM128" s="1"/>
      <c r="AN128" s="1"/>
      <c r="AO128" s="1"/>
      <c r="AP128" s="1"/>
      <c r="AQ128" s="1"/>
      <c r="AR128" s="1"/>
      <c r="AS128" s="1"/>
      <c r="AT128" s="1"/>
      <c r="AU128" s="1"/>
      <c r="AV128" s="1"/>
      <c r="AW128" s="1"/>
      <c r="AX128" s="1"/>
      <c r="AY128" s="1"/>
      <c r="AZ128" s="1"/>
      <c r="BA128" s="1"/>
      <c r="BB128" s="1"/>
      <c r="BC128" s="1"/>
      <c r="BD128" s="1"/>
      <c r="BE128" s="1"/>
      <c r="BF128" s="1"/>
      <c r="BG128" s="1"/>
      <c r="BH128" s="1"/>
      <c r="BI128" s="1"/>
      <c r="BJ128" s="1"/>
      <c r="BK128" s="1"/>
      <c r="BL128"/>
      <c r="BN128">
        <f t="shared" si="7"/>
        <v>0</v>
      </c>
      <c r="BO128">
        <f t="shared" si="8"/>
        <v>0</v>
      </c>
      <c r="DP128"/>
      <c r="DQ128"/>
      <c r="DR128" s="2">
        <f t="shared" si="9"/>
        <v>0</v>
      </c>
      <c r="DS128" s="2">
        <f t="shared" si="10"/>
        <v>0</v>
      </c>
      <c r="DT128" s="2">
        <f t="shared" si="11"/>
        <v>0</v>
      </c>
      <c r="DU128" s="2">
        <f t="shared" si="12"/>
        <v>0</v>
      </c>
    </row>
    <row r="129" spans="1:125" s="38" customFormat="1" ht="15" customHeight="1">
      <c r="A129" s="196"/>
      <c r="B129" s="196"/>
      <c r="C129" s="286" t="s">
        <v>5463</v>
      </c>
      <c r="D129" s="479" t="str">
        <f>IF($N$10="","",IF(HLOOKUP($N$10,Presentación!$AQ$3:$BV$574,Presentación!AP108)="","",HLOOKUP($N$10,Presentación!$AQ$3:$BV$574,Presentación!AP108,0)))</f>
        <v/>
      </c>
      <c r="E129" s="480"/>
      <c r="F129" s="481"/>
      <c r="G129" s="491" t="str">
        <f>IF($N$10="","",IF(HLOOKUP($N$10,Presentación!$BZ$3:$DE$574,Presentación!AP108,0)="","",HLOOKUP($N$10,Presentación!$BZ$3:$DE$574,Presentación!AP108,0)))</f>
        <v/>
      </c>
      <c r="H129" s="492"/>
      <c r="I129" s="492"/>
      <c r="J129" s="493"/>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c r="AJ129" s="1"/>
      <c r="AK129" s="1"/>
      <c r="AL129" s="1"/>
      <c r="AM129" s="1"/>
      <c r="AN129" s="1"/>
      <c r="AO129" s="1"/>
      <c r="AP129" s="1"/>
      <c r="AQ129" s="1"/>
      <c r="AR129" s="1"/>
      <c r="AS129" s="1"/>
      <c r="AT129" s="1"/>
      <c r="AU129" s="1"/>
      <c r="AV129" s="1"/>
      <c r="AW129" s="1"/>
      <c r="AX129" s="1"/>
      <c r="AY129" s="1"/>
      <c r="AZ129" s="1"/>
      <c r="BA129" s="1"/>
      <c r="BB129" s="1"/>
      <c r="BC129" s="1"/>
      <c r="BD129" s="1"/>
      <c r="BE129" s="1"/>
      <c r="BF129" s="1"/>
      <c r="BG129" s="1"/>
      <c r="BH129" s="1"/>
      <c r="BI129" s="1"/>
      <c r="BJ129" s="1"/>
      <c r="BK129" s="1"/>
      <c r="BL129"/>
      <c r="BN129">
        <f t="shared" si="7"/>
        <v>0</v>
      </c>
      <c r="BO129">
        <f t="shared" si="8"/>
        <v>0</v>
      </c>
      <c r="DP129"/>
      <c r="DQ129"/>
      <c r="DR129" s="2">
        <f t="shared" si="9"/>
        <v>0</v>
      </c>
      <c r="DS129" s="2">
        <f t="shared" si="10"/>
        <v>0</v>
      </c>
      <c r="DT129" s="2">
        <f t="shared" si="11"/>
        <v>0</v>
      </c>
      <c r="DU129" s="2">
        <f t="shared" si="12"/>
        <v>0</v>
      </c>
    </row>
    <row r="130" spans="1:125" s="38" customFormat="1" ht="15" customHeight="1">
      <c r="A130" s="196"/>
      <c r="B130" s="196"/>
      <c r="C130" s="286" t="s">
        <v>5464</v>
      </c>
      <c r="D130" s="479" t="str">
        <f>IF($N$10="","",IF(HLOOKUP($N$10,Presentación!$AQ$3:$BV$574,Presentación!AP109)="","",HLOOKUP($N$10,Presentación!$AQ$3:$BV$574,Presentación!AP109,0)))</f>
        <v/>
      </c>
      <c r="E130" s="480"/>
      <c r="F130" s="481"/>
      <c r="G130" s="491" t="str">
        <f>IF($N$10="","",IF(HLOOKUP($N$10,Presentación!$BZ$3:$DE$574,Presentación!AP109,0)="","",HLOOKUP($N$10,Presentación!$BZ$3:$DE$574,Presentación!AP109,0)))</f>
        <v/>
      </c>
      <c r="H130" s="492"/>
      <c r="I130" s="492"/>
      <c r="J130" s="493"/>
      <c r="K130" s="1"/>
      <c r="L130" s="1"/>
      <c r="M130" s="1"/>
      <c r="N130" s="1"/>
      <c r="O130" s="1"/>
      <c r="P130" s="1"/>
      <c r="Q130" s="1"/>
      <c r="R130" s="1"/>
      <c r="S130" s="1"/>
      <c r="T130" s="1"/>
      <c r="U130" s="1"/>
      <c r="V130" s="1"/>
      <c r="W130" s="1"/>
      <c r="X130" s="1"/>
      <c r="Y130" s="1"/>
      <c r="Z130" s="1"/>
      <c r="AA130" s="1"/>
      <c r="AB130" s="1"/>
      <c r="AC130" s="1"/>
      <c r="AD130" s="1"/>
      <c r="AE130" s="1"/>
      <c r="AF130" s="1"/>
      <c r="AG130" s="1"/>
      <c r="AH130" s="1"/>
      <c r="AI130" s="1"/>
      <c r="AJ130" s="1"/>
      <c r="AK130" s="1"/>
      <c r="AL130" s="1"/>
      <c r="AM130" s="1"/>
      <c r="AN130" s="1"/>
      <c r="AO130" s="1"/>
      <c r="AP130" s="1"/>
      <c r="AQ130" s="1"/>
      <c r="AR130" s="1"/>
      <c r="AS130" s="1"/>
      <c r="AT130" s="1"/>
      <c r="AU130" s="1"/>
      <c r="AV130" s="1"/>
      <c r="AW130" s="1"/>
      <c r="AX130" s="1"/>
      <c r="AY130" s="1"/>
      <c r="AZ130" s="1"/>
      <c r="BA130" s="1"/>
      <c r="BB130" s="1"/>
      <c r="BC130" s="1"/>
      <c r="BD130" s="1"/>
      <c r="BE130" s="1"/>
      <c r="BF130" s="1"/>
      <c r="BG130" s="1"/>
      <c r="BH130" s="1"/>
      <c r="BI130" s="1"/>
      <c r="BJ130" s="1"/>
      <c r="BK130" s="1"/>
      <c r="BL130"/>
      <c r="BN130">
        <f t="shared" si="7"/>
        <v>0</v>
      </c>
      <c r="BO130">
        <f t="shared" si="8"/>
        <v>0</v>
      </c>
      <c r="DP130"/>
      <c r="DQ130"/>
      <c r="DR130" s="2">
        <f t="shared" si="9"/>
        <v>0</v>
      </c>
      <c r="DS130" s="2">
        <f t="shared" si="10"/>
        <v>0</v>
      </c>
      <c r="DT130" s="2">
        <f t="shared" si="11"/>
        <v>0</v>
      </c>
      <c r="DU130" s="2">
        <f t="shared" si="12"/>
        <v>0</v>
      </c>
    </row>
    <row r="131" spans="1:125" s="38" customFormat="1" ht="15" customHeight="1">
      <c r="A131" s="196"/>
      <c r="B131" s="196"/>
      <c r="C131" s="286" t="s">
        <v>5465</v>
      </c>
      <c r="D131" s="479" t="str">
        <f>IF($N$10="","",IF(HLOOKUP($N$10,Presentación!$AQ$3:$BV$574,Presentación!AP110)="","",HLOOKUP($N$10,Presentación!$AQ$3:$BV$574,Presentación!AP110,0)))</f>
        <v/>
      </c>
      <c r="E131" s="480"/>
      <c r="F131" s="481"/>
      <c r="G131" s="491" t="str">
        <f>IF($N$10="","",IF(HLOOKUP($N$10,Presentación!$BZ$3:$DE$574,Presentación!AP110,0)="","",HLOOKUP($N$10,Presentación!$BZ$3:$DE$574,Presentación!AP110,0)))</f>
        <v/>
      </c>
      <c r="H131" s="492"/>
      <c r="I131" s="492"/>
      <c r="J131" s="493"/>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c r="AJ131" s="1"/>
      <c r="AK131" s="1"/>
      <c r="AL131" s="1"/>
      <c r="AM131" s="1"/>
      <c r="AN131" s="1"/>
      <c r="AO131" s="1"/>
      <c r="AP131" s="1"/>
      <c r="AQ131" s="1"/>
      <c r="AR131" s="1"/>
      <c r="AS131" s="1"/>
      <c r="AT131" s="1"/>
      <c r="AU131" s="1"/>
      <c r="AV131" s="1"/>
      <c r="AW131" s="1"/>
      <c r="AX131" s="1"/>
      <c r="AY131" s="1"/>
      <c r="AZ131" s="1"/>
      <c r="BA131" s="1"/>
      <c r="BB131" s="1"/>
      <c r="BC131" s="1"/>
      <c r="BD131" s="1"/>
      <c r="BE131" s="1"/>
      <c r="BF131" s="1"/>
      <c r="BG131" s="1"/>
      <c r="BH131" s="1"/>
      <c r="BI131" s="1"/>
      <c r="BJ131" s="1"/>
      <c r="BK131" s="1"/>
      <c r="BL131"/>
      <c r="BN131">
        <f t="shared" si="7"/>
        <v>0</v>
      </c>
      <c r="BO131">
        <f t="shared" si="8"/>
        <v>0</v>
      </c>
      <c r="DP131"/>
      <c r="DQ131"/>
      <c r="DR131" s="2">
        <f t="shared" si="9"/>
        <v>0</v>
      </c>
      <c r="DS131" s="2">
        <f t="shared" si="10"/>
        <v>0</v>
      </c>
      <c r="DT131" s="2">
        <f t="shared" si="11"/>
        <v>0</v>
      </c>
      <c r="DU131" s="2">
        <f t="shared" si="12"/>
        <v>0</v>
      </c>
    </row>
    <row r="132" spans="1:125" s="38" customFormat="1" ht="15" customHeight="1">
      <c r="A132" s="196"/>
      <c r="B132" s="196"/>
      <c r="C132" s="286" t="s">
        <v>5466</v>
      </c>
      <c r="D132" s="479" t="str">
        <f>IF($N$10="","",IF(HLOOKUP($N$10,Presentación!$AQ$3:$BV$574,Presentación!AP111)="","",HLOOKUP($N$10,Presentación!$AQ$3:$BV$574,Presentación!AP111,0)))</f>
        <v/>
      </c>
      <c r="E132" s="480"/>
      <c r="F132" s="481"/>
      <c r="G132" s="491" t="str">
        <f>IF($N$10="","",IF(HLOOKUP($N$10,Presentación!$BZ$3:$DE$574,Presentación!AP111,0)="","",HLOOKUP($N$10,Presentación!$BZ$3:$DE$574,Presentación!AP111,0)))</f>
        <v/>
      </c>
      <c r="H132" s="492"/>
      <c r="I132" s="492"/>
      <c r="J132" s="493"/>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c r="AJ132" s="1"/>
      <c r="AK132" s="1"/>
      <c r="AL132" s="1"/>
      <c r="AM132" s="1"/>
      <c r="AN132" s="1"/>
      <c r="AO132" s="1"/>
      <c r="AP132" s="1"/>
      <c r="AQ132" s="1"/>
      <c r="AR132" s="1"/>
      <c r="AS132" s="1"/>
      <c r="AT132" s="1"/>
      <c r="AU132" s="1"/>
      <c r="AV132" s="1"/>
      <c r="AW132" s="1"/>
      <c r="AX132" s="1"/>
      <c r="AY132" s="1"/>
      <c r="AZ132" s="1"/>
      <c r="BA132" s="1"/>
      <c r="BB132" s="1"/>
      <c r="BC132" s="1"/>
      <c r="BD132" s="1"/>
      <c r="BE132" s="1"/>
      <c r="BF132" s="1"/>
      <c r="BG132" s="1"/>
      <c r="BH132" s="1"/>
      <c r="BI132" s="1"/>
      <c r="BJ132" s="1"/>
      <c r="BK132" s="1"/>
      <c r="BL132"/>
      <c r="BN132">
        <f t="shared" si="7"/>
        <v>0</v>
      </c>
      <c r="BO132">
        <f t="shared" si="8"/>
        <v>0</v>
      </c>
      <c r="DP132"/>
      <c r="DQ132"/>
      <c r="DR132" s="2">
        <f t="shared" si="9"/>
        <v>0</v>
      </c>
      <c r="DS132" s="2">
        <f t="shared" si="10"/>
        <v>0</v>
      </c>
      <c r="DT132" s="2">
        <f t="shared" si="11"/>
        <v>0</v>
      </c>
      <c r="DU132" s="2">
        <f t="shared" si="12"/>
        <v>0</v>
      </c>
    </row>
    <row r="133" spans="1:125" s="38" customFormat="1" ht="15" customHeight="1">
      <c r="A133" s="196"/>
      <c r="B133" s="196"/>
      <c r="C133" s="286" t="s">
        <v>5467</v>
      </c>
      <c r="D133" s="479" t="str">
        <f>IF($N$10="","",IF(HLOOKUP($N$10,Presentación!$AQ$3:$BV$574,Presentación!AP112)="","",HLOOKUP($N$10,Presentación!$AQ$3:$BV$574,Presentación!AP112,0)))</f>
        <v/>
      </c>
      <c r="E133" s="480"/>
      <c r="F133" s="481"/>
      <c r="G133" s="491" t="str">
        <f>IF($N$10="","",IF(HLOOKUP($N$10,Presentación!$BZ$3:$DE$574,Presentación!AP112,0)="","",HLOOKUP($N$10,Presentación!$BZ$3:$DE$574,Presentación!AP112,0)))</f>
        <v/>
      </c>
      <c r="H133" s="492"/>
      <c r="I133" s="492"/>
      <c r="J133" s="493"/>
      <c r="K133" s="1"/>
      <c r="L133" s="1"/>
      <c r="M133" s="1"/>
      <c r="N133" s="1"/>
      <c r="O133" s="1"/>
      <c r="P133" s="1"/>
      <c r="Q133" s="1"/>
      <c r="R133" s="1"/>
      <c r="S133" s="1"/>
      <c r="T133" s="1"/>
      <c r="U133" s="1"/>
      <c r="V133" s="1"/>
      <c r="W133" s="1"/>
      <c r="X133" s="1"/>
      <c r="Y133" s="1"/>
      <c r="Z133" s="1"/>
      <c r="AA133" s="1"/>
      <c r="AB133" s="1"/>
      <c r="AC133" s="1"/>
      <c r="AD133" s="1"/>
      <c r="AE133" s="1"/>
      <c r="AF133" s="1"/>
      <c r="AG133" s="1"/>
      <c r="AH133" s="1"/>
      <c r="AI133" s="1"/>
      <c r="AJ133" s="1"/>
      <c r="AK133" s="1"/>
      <c r="AL133" s="1"/>
      <c r="AM133" s="1"/>
      <c r="AN133" s="1"/>
      <c r="AO133" s="1"/>
      <c r="AP133" s="1"/>
      <c r="AQ133" s="1"/>
      <c r="AR133" s="1"/>
      <c r="AS133" s="1"/>
      <c r="AT133" s="1"/>
      <c r="AU133" s="1"/>
      <c r="AV133" s="1"/>
      <c r="AW133" s="1"/>
      <c r="AX133" s="1"/>
      <c r="AY133" s="1"/>
      <c r="AZ133" s="1"/>
      <c r="BA133" s="1"/>
      <c r="BB133" s="1"/>
      <c r="BC133" s="1"/>
      <c r="BD133" s="1"/>
      <c r="BE133" s="1"/>
      <c r="BF133" s="1"/>
      <c r="BG133" s="1"/>
      <c r="BH133" s="1"/>
      <c r="BI133" s="1"/>
      <c r="BJ133" s="1"/>
      <c r="BK133" s="1"/>
      <c r="BL133"/>
      <c r="BN133">
        <f t="shared" si="7"/>
        <v>0</v>
      </c>
      <c r="BO133">
        <f t="shared" si="8"/>
        <v>0</v>
      </c>
      <c r="DP133"/>
      <c r="DQ133"/>
      <c r="DR133" s="2">
        <f t="shared" si="9"/>
        <v>0</v>
      </c>
      <c r="DS133" s="2">
        <f t="shared" si="10"/>
        <v>0</v>
      </c>
      <c r="DT133" s="2">
        <f t="shared" si="11"/>
        <v>0</v>
      </c>
      <c r="DU133" s="2">
        <f t="shared" si="12"/>
        <v>0</v>
      </c>
    </row>
    <row r="134" spans="1:125" s="38" customFormat="1" ht="15" customHeight="1">
      <c r="A134" s="196"/>
      <c r="B134" s="196"/>
      <c r="C134" s="286" t="s">
        <v>5468</v>
      </c>
      <c r="D134" s="479" t="str">
        <f>IF($N$10="","",IF(HLOOKUP($N$10,Presentación!$AQ$3:$BV$574,Presentación!AP113)="","",HLOOKUP($N$10,Presentación!$AQ$3:$BV$574,Presentación!AP113,0)))</f>
        <v/>
      </c>
      <c r="E134" s="480"/>
      <c r="F134" s="481"/>
      <c r="G134" s="491" t="str">
        <f>IF($N$10="","",IF(HLOOKUP($N$10,Presentación!$BZ$3:$DE$574,Presentación!AP113,0)="","",HLOOKUP($N$10,Presentación!$BZ$3:$DE$574,Presentación!AP113,0)))</f>
        <v/>
      </c>
      <c r="H134" s="492"/>
      <c r="I134" s="492"/>
      <c r="J134" s="493"/>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c r="AJ134" s="1"/>
      <c r="AK134" s="1"/>
      <c r="AL134" s="1"/>
      <c r="AM134" s="1"/>
      <c r="AN134" s="1"/>
      <c r="AO134" s="1"/>
      <c r="AP134" s="1"/>
      <c r="AQ134" s="1"/>
      <c r="AR134" s="1"/>
      <c r="AS134" s="1"/>
      <c r="AT134" s="1"/>
      <c r="AU134" s="1"/>
      <c r="AV134" s="1"/>
      <c r="AW134" s="1"/>
      <c r="AX134" s="1"/>
      <c r="AY134" s="1"/>
      <c r="AZ134" s="1"/>
      <c r="BA134" s="1"/>
      <c r="BB134" s="1"/>
      <c r="BC134" s="1"/>
      <c r="BD134" s="1"/>
      <c r="BE134" s="1"/>
      <c r="BF134" s="1"/>
      <c r="BG134" s="1"/>
      <c r="BH134" s="1"/>
      <c r="BI134" s="1"/>
      <c r="BJ134" s="1"/>
      <c r="BK134" s="1"/>
      <c r="BL134"/>
      <c r="BN134">
        <f t="shared" si="7"/>
        <v>0</v>
      </c>
      <c r="BO134">
        <f t="shared" si="8"/>
        <v>0</v>
      </c>
      <c r="DP134"/>
      <c r="DQ134"/>
      <c r="DR134" s="2">
        <f t="shared" si="9"/>
        <v>0</v>
      </c>
      <c r="DS134" s="2">
        <f t="shared" si="10"/>
        <v>0</v>
      </c>
      <c r="DT134" s="2">
        <f t="shared" si="11"/>
        <v>0</v>
      </c>
      <c r="DU134" s="2">
        <f t="shared" si="12"/>
        <v>0</v>
      </c>
    </row>
    <row r="135" spans="1:125" s="38" customFormat="1" ht="15" customHeight="1">
      <c r="A135" s="196"/>
      <c r="B135" s="196"/>
      <c r="C135" s="286" t="s">
        <v>5469</v>
      </c>
      <c r="D135" s="479" t="str">
        <f>IF($N$10="","",IF(HLOOKUP($N$10,Presentación!$AQ$3:$BV$574,Presentación!AP114)="","",HLOOKUP($N$10,Presentación!$AQ$3:$BV$574,Presentación!AP114,0)))</f>
        <v/>
      </c>
      <c r="E135" s="480"/>
      <c r="F135" s="481"/>
      <c r="G135" s="491" t="str">
        <f>IF($N$10="","",IF(HLOOKUP($N$10,Presentación!$BZ$3:$DE$574,Presentación!AP114,0)="","",HLOOKUP($N$10,Presentación!$BZ$3:$DE$574,Presentación!AP114,0)))</f>
        <v/>
      </c>
      <c r="H135" s="492"/>
      <c r="I135" s="492"/>
      <c r="J135" s="493"/>
      <c r="K135" s="1"/>
      <c r="L135" s="1"/>
      <c r="M135" s="1"/>
      <c r="N135" s="1"/>
      <c r="O135" s="1"/>
      <c r="P135" s="1"/>
      <c r="Q135" s="1"/>
      <c r="R135" s="1"/>
      <c r="S135" s="1"/>
      <c r="T135" s="1"/>
      <c r="U135" s="1"/>
      <c r="V135" s="1"/>
      <c r="W135" s="1"/>
      <c r="X135" s="1"/>
      <c r="Y135" s="1"/>
      <c r="Z135" s="1"/>
      <c r="AA135" s="1"/>
      <c r="AB135" s="1"/>
      <c r="AC135" s="1"/>
      <c r="AD135" s="1"/>
      <c r="AE135" s="1"/>
      <c r="AF135" s="1"/>
      <c r="AG135" s="1"/>
      <c r="AH135" s="1"/>
      <c r="AI135" s="1"/>
      <c r="AJ135" s="1"/>
      <c r="AK135" s="1"/>
      <c r="AL135" s="1"/>
      <c r="AM135" s="1"/>
      <c r="AN135" s="1"/>
      <c r="AO135" s="1"/>
      <c r="AP135" s="1"/>
      <c r="AQ135" s="1"/>
      <c r="AR135" s="1"/>
      <c r="AS135" s="1"/>
      <c r="AT135" s="1"/>
      <c r="AU135" s="1"/>
      <c r="AV135" s="1"/>
      <c r="AW135" s="1"/>
      <c r="AX135" s="1"/>
      <c r="AY135" s="1"/>
      <c r="AZ135" s="1"/>
      <c r="BA135" s="1"/>
      <c r="BB135" s="1"/>
      <c r="BC135" s="1"/>
      <c r="BD135" s="1"/>
      <c r="BE135" s="1"/>
      <c r="BF135" s="1"/>
      <c r="BG135" s="1"/>
      <c r="BH135" s="1"/>
      <c r="BI135" s="1"/>
      <c r="BJ135" s="1"/>
      <c r="BK135" s="1"/>
      <c r="BL135"/>
      <c r="BN135">
        <f t="shared" si="7"/>
        <v>0</v>
      </c>
      <c r="BO135">
        <f t="shared" si="8"/>
        <v>0</v>
      </c>
      <c r="DP135"/>
      <c r="DQ135"/>
      <c r="DR135" s="2">
        <f t="shared" si="9"/>
        <v>0</v>
      </c>
      <c r="DS135" s="2">
        <f t="shared" si="10"/>
        <v>0</v>
      </c>
      <c r="DT135" s="2">
        <f t="shared" si="11"/>
        <v>0</v>
      </c>
      <c r="DU135" s="2">
        <f t="shared" si="12"/>
        <v>0</v>
      </c>
    </row>
    <row r="136" spans="1:125" s="38" customFormat="1" ht="15" customHeight="1">
      <c r="A136" s="196"/>
      <c r="B136" s="196"/>
      <c r="C136" s="286" t="s">
        <v>5470</v>
      </c>
      <c r="D136" s="479" t="str">
        <f>IF($N$10="","",IF(HLOOKUP($N$10,Presentación!$AQ$3:$BV$574,Presentación!AP115)="","",HLOOKUP($N$10,Presentación!$AQ$3:$BV$574,Presentación!AP115,0)))</f>
        <v/>
      </c>
      <c r="E136" s="480"/>
      <c r="F136" s="481"/>
      <c r="G136" s="491" t="str">
        <f>IF($N$10="","",IF(HLOOKUP($N$10,Presentación!$BZ$3:$DE$574,Presentación!AP115,0)="","",HLOOKUP($N$10,Presentación!$BZ$3:$DE$574,Presentación!AP115,0)))</f>
        <v/>
      </c>
      <c r="H136" s="492"/>
      <c r="I136" s="492"/>
      <c r="J136" s="493"/>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c r="AJ136" s="1"/>
      <c r="AK136" s="1"/>
      <c r="AL136" s="1"/>
      <c r="AM136" s="1"/>
      <c r="AN136" s="1"/>
      <c r="AO136" s="1"/>
      <c r="AP136" s="1"/>
      <c r="AQ136" s="1"/>
      <c r="AR136" s="1"/>
      <c r="AS136" s="1"/>
      <c r="AT136" s="1"/>
      <c r="AU136" s="1"/>
      <c r="AV136" s="1"/>
      <c r="AW136" s="1"/>
      <c r="AX136" s="1"/>
      <c r="AY136" s="1"/>
      <c r="AZ136" s="1"/>
      <c r="BA136" s="1"/>
      <c r="BB136" s="1"/>
      <c r="BC136" s="1"/>
      <c r="BD136" s="1"/>
      <c r="BE136" s="1"/>
      <c r="BF136" s="1"/>
      <c r="BG136" s="1"/>
      <c r="BH136" s="1"/>
      <c r="BI136" s="1"/>
      <c r="BJ136" s="1"/>
      <c r="BK136" s="1"/>
      <c r="BL136"/>
      <c r="BN136">
        <f t="shared" si="7"/>
        <v>0</v>
      </c>
      <c r="BO136">
        <f t="shared" si="8"/>
        <v>0</v>
      </c>
      <c r="DP136"/>
      <c r="DQ136"/>
      <c r="DR136" s="2">
        <f t="shared" si="9"/>
        <v>0</v>
      </c>
      <c r="DS136" s="2">
        <f t="shared" si="10"/>
        <v>0</v>
      </c>
      <c r="DT136" s="2">
        <f t="shared" si="11"/>
        <v>0</v>
      </c>
      <c r="DU136" s="2">
        <f t="shared" si="12"/>
        <v>0</v>
      </c>
    </row>
    <row r="137" spans="1:125" s="38" customFormat="1" ht="15" customHeight="1">
      <c r="A137" s="196"/>
      <c r="B137" s="196"/>
      <c r="C137" s="286" t="s">
        <v>5471</v>
      </c>
      <c r="D137" s="479" t="str">
        <f>IF($N$10="","",IF(HLOOKUP($N$10,Presentación!$AQ$3:$BV$574,Presentación!AP116)="","",HLOOKUP($N$10,Presentación!$AQ$3:$BV$574,Presentación!AP116,0)))</f>
        <v/>
      </c>
      <c r="E137" s="480"/>
      <c r="F137" s="481"/>
      <c r="G137" s="491" t="str">
        <f>IF($N$10="","",IF(HLOOKUP($N$10,Presentación!$BZ$3:$DE$574,Presentación!AP116,0)="","",HLOOKUP($N$10,Presentación!$BZ$3:$DE$574,Presentación!AP116,0)))</f>
        <v/>
      </c>
      <c r="H137" s="492"/>
      <c r="I137" s="492"/>
      <c r="J137" s="493"/>
      <c r="K137" s="1"/>
      <c r="L137" s="1"/>
      <c r="M137" s="1"/>
      <c r="N137" s="1"/>
      <c r="O137" s="1"/>
      <c r="P137" s="1"/>
      <c r="Q137" s="1"/>
      <c r="R137" s="1"/>
      <c r="S137" s="1"/>
      <c r="T137" s="1"/>
      <c r="U137" s="1"/>
      <c r="V137" s="1"/>
      <c r="W137" s="1"/>
      <c r="X137" s="1"/>
      <c r="Y137" s="1"/>
      <c r="Z137" s="1"/>
      <c r="AA137" s="1"/>
      <c r="AB137" s="1"/>
      <c r="AC137" s="1"/>
      <c r="AD137" s="1"/>
      <c r="AE137" s="1"/>
      <c r="AF137" s="1"/>
      <c r="AG137" s="1"/>
      <c r="AH137" s="1"/>
      <c r="AI137" s="1"/>
      <c r="AJ137" s="1"/>
      <c r="AK137" s="1"/>
      <c r="AL137" s="1"/>
      <c r="AM137" s="1"/>
      <c r="AN137" s="1"/>
      <c r="AO137" s="1"/>
      <c r="AP137" s="1"/>
      <c r="AQ137" s="1"/>
      <c r="AR137" s="1"/>
      <c r="AS137" s="1"/>
      <c r="AT137" s="1"/>
      <c r="AU137" s="1"/>
      <c r="AV137" s="1"/>
      <c r="AW137" s="1"/>
      <c r="AX137" s="1"/>
      <c r="AY137" s="1"/>
      <c r="AZ137" s="1"/>
      <c r="BA137" s="1"/>
      <c r="BB137" s="1"/>
      <c r="BC137" s="1"/>
      <c r="BD137" s="1"/>
      <c r="BE137" s="1"/>
      <c r="BF137" s="1"/>
      <c r="BG137" s="1"/>
      <c r="BH137" s="1"/>
      <c r="BI137" s="1"/>
      <c r="BJ137" s="1"/>
      <c r="BK137" s="1"/>
      <c r="BL137"/>
      <c r="BN137">
        <f t="shared" si="7"/>
        <v>0</v>
      </c>
      <c r="BO137">
        <f t="shared" si="8"/>
        <v>0</v>
      </c>
      <c r="DP137"/>
      <c r="DQ137"/>
      <c r="DR137" s="2">
        <f t="shared" si="9"/>
        <v>0</v>
      </c>
      <c r="DS137" s="2">
        <f t="shared" si="10"/>
        <v>0</v>
      </c>
      <c r="DT137" s="2">
        <f t="shared" si="11"/>
        <v>0</v>
      </c>
      <c r="DU137" s="2">
        <f t="shared" si="12"/>
        <v>0</v>
      </c>
    </row>
    <row r="138" spans="1:125" s="38" customFormat="1" ht="15" customHeight="1">
      <c r="A138" s="196"/>
      <c r="B138" s="196"/>
      <c r="C138" s="286" t="s">
        <v>5472</v>
      </c>
      <c r="D138" s="479" t="str">
        <f>IF($N$10="","",IF(HLOOKUP($N$10,Presentación!$AQ$3:$BV$574,Presentación!AP117)="","",HLOOKUP($N$10,Presentación!$AQ$3:$BV$574,Presentación!AP117,0)))</f>
        <v/>
      </c>
      <c r="E138" s="480"/>
      <c r="F138" s="481"/>
      <c r="G138" s="491" t="str">
        <f>IF($N$10="","",IF(HLOOKUP($N$10,Presentación!$BZ$3:$DE$574,Presentación!AP117,0)="","",HLOOKUP($N$10,Presentación!$BZ$3:$DE$574,Presentación!AP117,0)))</f>
        <v/>
      </c>
      <c r="H138" s="492"/>
      <c r="I138" s="492"/>
      <c r="J138" s="493"/>
      <c r="K138" s="1"/>
      <c r="L138" s="1"/>
      <c r="M138" s="1"/>
      <c r="N138" s="1"/>
      <c r="O138" s="1"/>
      <c r="P138" s="1"/>
      <c r="Q138" s="1"/>
      <c r="R138" s="1"/>
      <c r="S138" s="1"/>
      <c r="T138" s="1"/>
      <c r="U138" s="1"/>
      <c r="V138" s="1"/>
      <c r="W138" s="1"/>
      <c r="X138" s="1"/>
      <c r="Y138" s="1"/>
      <c r="Z138" s="1"/>
      <c r="AA138" s="1"/>
      <c r="AB138" s="1"/>
      <c r="AC138" s="1"/>
      <c r="AD138" s="1"/>
      <c r="AE138" s="1"/>
      <c r="AF138" s="1"/>
      <c r="AG138" s="1"/>
      <c r="AH138" s="1"/>
      <c r="AI138" s="1"/>
      <c r="AJ138" s="1"/>
      <c r="AK138" s="1"/>
      <c r="AL138" s="1"/>
      <c r="AM138" s="1"/>
      <c r="AN138" s="1"/>
      <c r="AO138" s="1"/>
      <c r="AP138" s="1"/>
      <c r="AQ138" s="1"/>
      <c r="AR138" s="1"/>
      <c r="AS138" s="1"/>
      <c r="AT138" s="1"/>
      <c r="AU138" s="1"/>
      <c r="AV138" s="1"/>
      <c r="AW138" s="1"/>
      <c r="AX138" s="1"/>
      <c r="AY138" s="1"/>
      <c r="AZ138" s="1"/>
      <c r="BA138" s="1"/>
      <c r="BB138" s="1"/>
      <c r="BC138" s="1"/>
      <c r="BD138" s="1"/>
      <c r="BE138" s="1"/>
      <c r="BF138" s="1"/>
      <c r="BG138" s="1"/>
      <c r="BH138" s="1"/>
      <c r="BI138" s="1"/>
      <c r="BJ138" s="1"/>
      <c r="BK138" s="1"/>
      <c r="BL138"/>
      <c r="BN138">
        <f t="shared" si="7"/>
        <v>0</v>
      </c>
      <c r="BO138">
        <f t="shared" si="8"/>
        <v>0</v>
      </c>
      <c r="DP138"/>
      <c r="DQ138"/>
      <c r="DR138" s="2">
        <f t="shared" si="9"/>
        <v>0</v>
      </c>
      <c r="DS138" s="2">
        <f t="shared" si="10"/>
        <v>0</v>
      </c>
      <c r="DT138" s="2">
        <f t="shared" si="11"/>
        <v>0</v>
      </c>
      <c r="DU138" s="2">
        <f t="shared" si="12"/>
        <v>0</v>
      </c>
    </row>
    <row r="139" spans="1:125" s="38" customFormat="1" ht="15" customHeight="1">
      <c r="A139" s="196"/>
      <c r="B139" s="196"/>
      <c r="C139" s="286" t="s">
        <v>5473</v>
      </c>
      <c r="D139" s="479" t="str">
        <f>IF($N$10="","",IF(HLOOKUP($N$10,Presentación!$AQ$3:$BV$574,Presentación!AP118)="","",HLOOKUP($N$10,Presentación!$AQ$3:$BV$574,Presentación!AP118,0)))</f>
        <v/>
      </c>
      <c r="E139" s="480"/>
      <c r="F139" s="481"/>
      <c r="G139" s="491" t="str">
        <f>IF($N$10="","",IF(HLOOKUP($N$10,Presentación!$BZ$3:$DE$574,Presentación!AP118,0)="","",HLOOKUP($N$10,Presentación!$BZ$3:$DE$574,Presentación!AP118,0)))</f>
        <v/>
      </c>
      <c r="H139" s="492"/>
      <c r="I139" s="492"/>
      <c r="J139" s="493"/>
      <c r="K139" s="1"/>
      <c r="L139" s="1"/>
      <c r="M139" s="1"/>
      <c r="N139" s="1"/>
      <c r="O139" s="1"/>
      <c r="P139" s="1"/>
      <c r="Q139" s="1"/>
      <c r="R139" s="1"/>
      <c r="S139" s="1"/>
      <c r="T139" s="1"/>
      <c r="U139" s="1"/>
      <c r="V139" s="1"/>
      <c r="W139" s="1"/>
      <c r="X139" s="1"/>
      <c r="Y139" s="1"/>
      <c r="Z139" s="1"/>
      <c r="AA139" s="1"/>
      <c r="AB139" s="1"/>
      <c r="AC139" s="1"/>
      <c r="AD139" s="1"/>
      <c r="AE139" s="1"/>
      <c r="AF139" s="1"/>
      <c r="AG139" s="1"/>
      <c r="AH139" s="1"/>
      <c r="AI139" s="1"/>
      <c r="AJ139" s="1"/>
      <c r="AK139" s="1"/>
      <c r="AL139" s="1"/>
      <c r="AM139" s="1"/>
      <c r="AN139" s="1"/>
      <c r="AO139" s="1"/>
      <c r="AP139" s="1"/>
      <c r="AQ139" s="1"/>
      <c r="AR139" s="1"/>
      <c r="AS139" s="1"/>
      <c r="AT139" s="1"/>
      <c r="AU139" s="1"/>
      <c r="AV139" s="1"/>
      <c r="AW139" s="1"/>
      <c r="AX139" s="1"/>
      <c r="AY139" s="1"/>
      <c r="AZ139" s="1"/>
      <c r="BA139" s="1"/>
      <c r="BB139" s="1"/>
      <c r="BC139" s="1"/>
      <c r="BD139" s="1"/>
      <c r="BE139" s="1"/>
      <c r="BF139" s="1"/>
      <c r="BG139" s="1"/>
      <c r="BH139" s="1"/>
      <c r="BI139" s="1"/>
      <c r="BJ139" s="1"/>
      <c r="BK139" s="1"/>
      <c r="BL139"/>
      <c r="BN139">
        <f t="shared" si="7"/>
        <v>0</v>
      </c>
      <c r="BO139">
        <f t="shared" si="8"/>
        <v>0</v>
      </c>
      <c r="DP139"/>
      <c r="DQ139"/>
      <c r="DR139" s="2">
        <f t="shared" si="9"/>
        <v>0</v>
      </c>
      <c r="DS139" s="2">
        <f t="shared" si="10"/>
        <v>0</v>
      </c>
      <c r="DT139" s="2">
        <f t="shared" si="11"/>
        <v>0</v>
      </c>
      <c r="DU139" s="2">
        <f t="shared" si="12"/>
        <v>0</v>
      </c>
    </row>
    <row r="140" spans="1:125" s="38" customFormat="1" ht="15" customHeight="1">
      <c r="A140" s="196"/>
      <c r="B140" s="196"/>
      <c r="C140" s="286" t="s">
        <v>5474</v>
      </c>
      <c r="D140" s="479" t="str">
        <f>IF($N$10="","",IF(HLOOKUP($N$10,Presentación!$AQ$3:$BV$574,Presentación!AP119)="","",HLOOKUP($N$10,Presentación!$AQ$3:$BV$574,Presentación!AP119,0)))</f>
        <v/>
      </c>
      <c r="E140" s="480"/>
      <c r="F140" s="481"/>
      <c r="G140" s="491" t="str">
        <f>IF($N$10="","",IF(HLOOKUP($N$10,Presentación!$BZ$3:$DE$574,Presentación!AP119,0)="","",HLOOKUP($N$10,Presentación!$BZ$3:$DE$574,Presentación!AP119,0)))</f>
        <v/>
      </c>
      <c r="H140" s="492"/>
      <c r="I140" s="492"/>
      <c r="J140" s="493"/>
      <c r="K140" s="1"/>
      <c r="L140" s="1"/>
      <c r="M140" s="1"/>
      <c r="N140" s="1"/>
      <c r="O140" s="1"/>
      <c r="P140" s="1"/>
      <c r="Q140" s="1"/>
      <c r="R140" s="1"/>
      <c r="S140" s="1"/>
      <c r="T140" s="1"/>
      <c r="U140" s="1"/>
      <c r="V140" s="1"/>
      <c r="W140" s="1"/>
      <c r="X140" s="1"/>
      <c r="Y140" s="1"/>
      <c r="Z140" s="1"/>
      <c r="AA140" s="1"/>
      <c r="AB140" s="1"/>
      <c r="AC140" s="1"/>
      <c r="AD140" s="1"/>
      <c r="AE140" s="1"/>
      <c r="AF140" s="1"/>
      <c r="AG140" s="1"/>
      <c r="AH140" s="1"/>
      <c r="AI140" s="1"/>
      <c r="AJ140" s="1"/>
      <c r="AK140" s="1"/>
      <c r="AL140" s="1"/>
      <c r="AM140" s="1"/>
      <c r="AN140" s="1"/>
      <c r="AO140" s="1"/>
      <c r="AP140" s="1"/>
      <c r="AQ140" s="1"/>
      <c r="AR140" s="1"/>
      <c r="AS140" s="1"/>
      <c r="AT140" s="1"/>
      <c r="AU140" s="1"/>
      <c r="AV140" s="1"/>
      <c r="AW140" s="1"/>
      <c r="AX140" s="1"/>
      <c r="AY140" s="1"/>
      <c r="AZ140" s="1"/>
      <c r="BA140" s="1"/>
      <c r="BB140" s="1"/>
      <c r="BC140" s="1"/>
      <c r="BD140" s="1"/>
      <c r="BE140" s="1"/>
      <c r="BF140" s="1"/>
      <c r="BG140" s="1"/>
      <c r="BH140" s="1"/>
      <c r="BI140" s="1"/>
      <c r="BJ140" s="1"/>
      <c r="BK140" s="1"/>
      <c r="BL140"/>
      <c r="BN140">
        <f t="shared" si="7"/>
        <v>0</v>
      </c>
      <c r="BO140">
        <f t="shared" si="8"/>
        <v>0</v>
      </c>
      <c r="DP140"/>
      <c r="DQ140"/>
      <c r="DR140" s="2">
        <f t="shared" si="9"/>
        <v>0</v>
      </c>
      <c r="DS140" s="2">
        <f t="shared" si="10"/>
        <v>0</v>
      </c>
      <c r="DT140" s="2">
        <f t="shared" si="11"/>
        <v>0</v>
      </c>
      <c r="DU140" s="2">
        <f t="shared" si="12"/>
        <v>0</v>
      </c>
    </row>
    <row r="141" spans="1:125" s="38" customFormat="1" ht="15" customHeight="1">
      <c r="A141" s="196"/>
      <c r="B141" s="196"/>
      <c r="C141" s="286" t="s">
        <v>5475</v>
      </c>
      <c r="D141" s="479" t="str">
        <f>IF($N$10="","",IF(HLOOKUP($N$10,Presentación!$AQ$3:$BV$574,Presentación!AP120)="","",HLOOKUP($N$10,Presentación!$AQ$3:$BV$574,Presentación!AP120,0)))</f>
        <v/>
      </c>
      <c r="E141" s="480"/>
      <c r="F141" s="481"/>
      <c r="G141" s="491" t="str">
        <f>IF($N$10="","",IF(HLOOKUP($N$10,Presentación!$BZ$3:$DE$574,Presentación!AP120,0)="","",HLOOKUP($N$10,Presentación!$BZ$3:$DE$574,Presentación!AP120,0)))</f>
        <v/>
      </c>
      <c r="H141" s="492"/>
      <c r="I141" s="492"/>
      <c r="J141" s="493"/>
      <c r="K141" s="1"/>
      <c r="L141" s="1"/>
      <c r="M141" s="1"/>
      <c r="N141" s="1"/>
      <c r="O141" s="1"/>
      <c r="P141" s="1"/>
      <c r="Q141" s="1"/>
      <c r="R141" s="1"/>
      <c r="S141" s="1"/>
      <c r="T141" s="1"/>
      <c r="U141" s="1"/>
      <c r="V141" s="1"/>
      <c r="W141" s="1"/>
      <c r="X141" s="1"/>
      <c r="Y141" s="1"/>
      <c r="Z141" s="1"/>
      <c r="AA141" s="1"/>
      <c r="AB141" s="1"/>
      <c r="AC141" s="1"/>
      <c r="AD141" s="1"/>
      <c r="AE141" s="1"/>
      <c r="AF141" s="1"/>
      <c r="AG141" s="1"/>
      <c r="AH141" s="1"/>
      <c r="AI141" s="1"/>
      <c r="AJ141" s="1"/>
      <c r="AK141" s="1"/>
      <c r="AL141" s="1"/>
      <c r="AM141" s="1"/>
      <c r="AN141" s="1"/>
      <c r="AO141" s="1"/>
      <c r="AP141" s="1"/>
      <c r="AQ141" s="1"/>
      <c r="AR141" s="1"/>
      <c r="AS141" s="1"/>
      <c r="AT141" s="1"/>
      <c r="AU141" s="1"/>
      <c r="AV141" s="1"/>
      <c r="AW141" s="1"/>
      <c r="AX141" s="1"/>
      <c r="AY141" s="1"/>
      <c r="AZ141" s="1"/>
      <c r="BA141" s="1"/>
      <c r="BB141" s="1"/>
      <c r="BC141" s="1"/>
      <c r="BD141" s="1"/>
      <c r="BE141" s="1"/>
      <c r="BF141" s="1"/>
      <c r="BG141" s="1"/>
      <c r="BH141" s="1"/>
      <c r="BI141" s="1"/>
      <c r="BJ141" s="1"/>
      <c r="BK141" s="1"/>
      <c r="BL141"/>
      <c r="BN141">
        <f t="shared" si="7"/>
        <v>0</v>
      </c>
      <c r="BO141">
        <f t="shared" si="8"/>
        <v>0</v>
      </c>
      <c r="DP141"/>
      <c r="DQ141"/>
      <c r="DR141" s="2">
        <f t="shared" si="9"/>
        <v>0</v>
      </c>
      <c r="DS141" s="2">
        <f t="shared" si="10"/>
        <v>0</v>
      </c>
      <c r="DT141" s="2">
        <f t="shared" si="11"/>
        <v>0</v>
      </c>
      <c r="DU141" s="2">
        <f t="shared" si="12"/>
        <v>0</v>
      </c>
    </row>
    <row r="142" spans="1:125" s="38" customFormat="1" ht="15" customHeight="1">
      <c r="A142" s="196"/>
      <c r="B142" s="196"/>
      <c r="C142" s="286" t="s">
        <v>5476</v>
      </c>
      <c r="D142" s="479" t="str">
        <f>IF($N$10="","",IF(HLOOKUP($N$10,Presentación!$AQ$3:$BV$574,Presentación!AP121)="","",HLOOKUP($N$10,Presentación!$AQ$3:$BV$574,Presentación!AP121,0)))</f>
        <v/>
      </c>
      <c r="E142" s="480"/>
      <c r="F142" s="481"/>
      <c r="G142" s="491" t="str">
        <f>IF($N$10="","",IF(HLOOKUP($N$10,Presentación!$BZ$3:$DE$574,Presentación!AP121,0)="","",HLOOKUP($N$10,Presentación!$BZ$3:$DE$574,Presentación!AP121,0)))</f>
        <v/>
      </c>
      <c r="H142" s="492"/>
      <c r="I142" s="492"/>
      <c r="J142" s="493"/>
      <c r="K142" s="1"/>
      <c r="L142" s="1"/>
      <c r="M142" s="1"/>
      <c r="N142" s="1"/>
      <c r="O142" s="1"/>
      <c r="P142" s="1"/>
      <c r="Q142" s="1"/>
      <c r="R142" s="1"/>
      <c r="S142" s="1"/>
      <c r="T142" s="1"/>
      <c r="U142" s="1"/>
      <c r="V142" s="1"/>
      <c r="W142" s="1"/>
      <c r="X142" s="1"/>
      <c r="Y142" s="1"/>
      <c r="Z142" s="1"/>
      <c r="AA142" s="1"/>
      <c r="AB142" s="1"/>
      <c r="AC142" s="1"/>
      <c r="AD142" s="1"/>
      <c r="AE142" s="1"/>
      <c r="AF142" s="1"/>
      <c r="AG142" s="1"/>
      <c r="AH142" s="1"/>
      <c r="AI142" s="1"/>
      <c r="AJ142" s="1"/>
      <c r="AK142" s="1"/>
      <c r="AL142" s="1"/>
      <c r="AM142" s="1"/>
      <c r="AN142" s="1"/>
      <c r="AO142" s="1"/>
      <c r="AP142" s="1"/>
      <c r="AQ142" s="1"/>
      <c r="AR142" s="1"/>
      <c r="AS142" s="1"/>
      <c r="AT142" s="1"/>
      <c r="AU142" s="1"/>
      <c r="AV142" s="1"/>
      <c r="AW142" s="1"/>
      <c r="AX142" s="1"/>
      <c r="AY142" s="1"/>
      <c r="AZ142" s="1"/>
      <c r="BA142" s="1"/>
      <c r="BB142" s="1"/>
      <c r="BC142" s="1"/>
      <c r="BD142" s="1"/>
      <c r="BE142" s="1"/>
      <c r="BF142" s="1"/>
      <c r="BG142" s="1"/>
      <c r="BH142" s="1"/>
      <c r="BI142" s="1"/>
      <c r="BJ142" s="1"/>
      <c r="BK142" s="1"/>
      <c r="BL142"/>
      <c r="BN142">
        <f t="shared" si="7"/>
        <v>0</v>
      </c>
      <c r="BO142">
        <f t="shared" si="8"/>
        <v>0</v>
      </c>
      <c r="DP142"/>
      <c r="DQ142"/>
      <c r="DR142" s="2">
        <f t="shared" si="9"/>
        <v>0</v>
      </c>
      <c r="DS142" s="2">
        <f t="shared" si="10"/>
        <v>0</v>
      </c>
      <c r="DT142" s="2">
        <f t="shared" si="11"/>
        <v>0</v>
      </c>
      <c r="DU142" s="2">
        <f t="shared" si="12"/>
        <v>0</v>
      </c>
    </row>
    <row r="143" spans="1:125" s="38" customFormat="1" ht="15" customHeight="1">
      <c r="A143" s="196"/>
      <c r="B143" s="196"/>
      <c r="C143" s="286" t="s">
        <v>5477</v>
      </c>
      <c r="D143" s="479" t="str">
        <f>IF($N$10="","",IF(HLOOKUP($N$10,Presentación!$AQ$3:$BV$574,Presentación!AP122)="","",HLOOKUP($N$10,Presentación!$AQ$3:$BV$574,Presentación!AP122,0)))</f>
        <v/>
      </c>
      <c r="E143" s="480"/>
      <c r="F143" s="481"/>
      <c r="G143" s="491" t="str">
        <f>IF($N$10="","",IF(HLOOKUP($N$10,Presentación!$BZ$3:$DE$574,Presentación!AP122,0)="","",HLOOKUP($N$10,Presentación!$BZ$3:$DE$574,Presentación!AP122,0)))</f>
        <v/>
      </c>
      <c r="H143" s="492"/>
      <c r="I143" s="492"/>
      <c r="J143" s="493"/>
      <c r="K143" s="1"/>
      <c r="L143" s="1"/>
      <c r="M143" s="1"/>
      <c r="N143" s="1"/>
      <c r="O143" s="1"/>
      <c r="P143" s="1"/>
      <c r="Q143" s="1"/>
      <c r="R143" s="1"/>
      <c r="S143" s="1"/>
      <c r="T143" s="1"/>
      <c r="U143" s="1"/>
      <c r="V143" s="1"/>
      <c r="W143" s="1"/>
      <c r="X143" s="1"/>
      <c r="Y143" s="1"/>
      <c r="Z143" s="1"/>
      <c r="AA143" s="1"/>
      <c r="AB143" s="1"/>
      <c r="AC143" s="1"/>
      <c r="AD143" s="1"/>
      <c r="AE143" s="1"/>
      <c r="AF143" s="1"/>
      <c r="AG143" s="1"/>
      <c r="AH143" s="1"/>
      <c r="AI143" s="1"/>
      <c r="AJ143" s="1"/>
      <c r="AK143" s="1"/>
      <c r="AL143" s="1"/>
      <c r="AM143" s="1"/>
      <c r="AN143" s="1"/>
      <c r="AO143" s="1"/>
      <c r="AP143" s="1"/>
      <c r="AQ143" s="1"/>
      <c r="AR143" s="1"/>
      <c r="AS143" s="1"/>
      <c r="AT143" s="1"/>
      <c r="AU143" s="1"/>
      <c r="AV143" s="1"/>
      <c r="AW143" s="1"/>
      <c r="AX143" s="1"/>
      <c r="AY143" s="1"/>
      <c r="AZ143" s="1"/>
      <c r="BA143" s="1"/>
      <c r="BB143" s="1"/>
      <c r="BC143" s="1"/>
      <c r="BD143" s="1"/>
      <c r="BE143" s="1"/>
      <c r="BF143" s="1"/>
      <c r="BG143" s="1"/>
      <c r="BH143" s="1"/>
      <c r="BI143" s="1"/>
      <c r="BJ143" s="1"/>
      <c r="BK143" s="1"/>
      <c r="BL143"/>
      <c r="BN143">
        <f t="shared" si="7"/>
        <v>0</v>
      </c>
      <c r="BO143">
        <f t="shared" si="8"/>
        <v>0</v>
      </c>
      <c r="DP143"/>
      <c r="DQ143"/>
      <c r="DR143" s="2">
        <f t="shared" si="9"/>
        <v>0</v>
      </c>
      <c r="DS143" s="2">
        <f t="shared" si="10"/>
        <v>0</v>
      </c>
      <c r="DT143" s="2">
        <f t="shared" si="11"/>
        <v>0</v>
      </c>
      <c r="DU143" s="2">
        <f t="shared" si="12"/>
        <v>0</v>
      </c>
    </row>
    <row r="144" spans="1:125" s="38" customFormat="1" ht="15" customHeight="1">
      <c r="A144" s="196"/>
      <c r="B144" s="196"/>
      <c r="C144" s="286" t="s">
        <v>5478</v>
      </c>
      <c r="D144" s="479" t="str">
        <f>IF($N$10="","",IF(HLOOKUP($N$10,Presentación!$AQ$3:$BV$574,Presentación!AP123)="","",HLOOKUP($N$10,Presentación!$AQ$3:$BV$574,Presentación!AP123,0)))</f>
        <v/>
      </c>
      <c r="E144" s="480"/>
      <c r="F144" s="481"/>
      <c r="G144" s="491" t="str">
        <f>IF($N$10="","",IF(HLOOKUP($N$10,Presentación!$BZ$3:$DE$574,Presentación!AP123,0)="","",HLOOKUP($N$10,Presentación!$BZ$3:$DE$574,Presentación!AP123,0)))</f>
        <v/>
      </c>
      <c r="H144" s="492"/>
      <c r="I144" s="492"/>
      <c r="J144" s="493"/>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c r="AJ144" s="1"/>
      <c r="AK144" s="1"/>
      <c r="AL144" s="1"/>
      <c r="AM144" s="1"/>
      <c r="AN144" s="1"/>
      <c r="AO144" s="1"/>
      <c r="AP144" s="1"/>
      <c r="AQ144" s="1"/>
      <c r="AR144" s="1"/>
      <c r="AS144" s="1"/>
      <c r="AT144" s="1"/>
      <c r="AU144" s="1"/>
      <c r="AV144" s="1"/>
      <c r="AW144" s="1"/>
      <c r="AX144" s="1"/>
      <c r="AY144" s="1"/>
      <c r="AZ144" s="1"/>
      <c r="BA144" s="1"/>
      <c r="BB144" s="1"/>
      <c r="BC144" s="1"/>
      <c r="BD144" s="1"/>
      <c r="BE144" s="1"/>
      <c r="BF144" s="1"/>
      <c r="BG144" s="1"/>
      <c r="BH144" s="1"/>
      <c r="BI144" s="1"/>
      <c r="BJ144" s="1"/>
      <c r="BK144" s="1"/>
      <c r="BL144"/>
      <c r="BN144">
        <f t="shared" si="7"/>
        <v>0</v>
      </c>
      <c r="BO144">
        <f t="shared" si="8"/>
        <v>0</v>
      </c>
      <c r="DP144"/>
      <c r="DQ144"/>
      <c r="DR144" s="2">
        <f t="shared" si="9"/>
        <v>0</v>
      </c>
      <c r="DS144" s="2">
        <f t="shared" si="10"/>
        <v>0</v>
      </c>
      <c r="DT144" s="2">
        <f t="shared" si="11"/>
        <v>0</v>
      </c>
      <c r="DU144" s="2">
        <f t="shared" si="12"/>
        <v>0</v>
      </c>
    </row>
    <row r="145" spans="1:125" s="38" customFormat="1" ht="15" customHeight="1">
      <c r="A145" s="196"/>
      <c r="B145" s="196"/>
      <c r="C145" s="286" t="s">
        <v>5479</v>
      </c>
      <c r="D145" s="479" t="str">
        <f>IF($N$10="","",IF(HLOOKUP($N$10,Presentación!$AQ$3:$BV$574,Presentación!AP124)="","",HLOOKUP($N$10,Presentación!$AQ$3:$BV$574,Presentación!AP124,0)))</f>
        <v/>
      </c>
      <c r="E145" s="480"/>
      <c r="F145" s="481"/>
      <c r="G145" s="491" t="str">
        <f>IF($N$10="","",IF(HLOOKUP($N$10,Presentación!$BZ$3:$DE$574,Presentación!AP124,0)="","",HLOOKUP($N$10,Presentación!$BZ$3:$DE$574,Presentación!AP124,0)))</f>
        <v/>
      </c>
      <c r="H145" s="492"/>
      <c r="I145" s="492"/>
      <c r="J145" s="493"/>
      <c r="K145" s="1"/>
      <c r="L145" s="1"/>
      <c r="M145" s="1"/>
      <c r="N145" s="1"/>
      <c r="O145" s="1"/>
      <c r="P145" s="1"/>
      <c r="Q145" s="1"/>
      <c r="R145" s="1"/>
      <c r="S145" s="1"/>
      <c r="T145" s="1"/>
      <c r="U145" s="1"/>
      <c r="V145" s="1"/>
      <c r="W145" s="1"/>
      <c r="X145" s="1"/>
      <c r="Y145" s="1"/>
      <c r="Z145" s="1"/>
      <c r="AA145" s="1"/>
      <c r="AB145" s="1"/>
      <c r="AC145" s="1"/>
      <c r="AD145" s="1"/>
      <c r="AE145" s="1"/>
      <c r="AF145" s="1"/>
      <c r="AG145" s="1"/>
      <c r="AH145" s="1"/>
      <c r="AI145" s="1"/>
      <c r="AJ145" s="1"/>
      <c r="AK145" s="1"/>
      <c r="AL145" s="1"/>
      <c r="AM145" s="1"/>
      <c r="AN145" s="1"/>
      <c r="AO145" s="1"/>
      <c r="AP145" s="1"/>
      <c r="AQ145" s="1"/>
      <c r="AR145" s="1"/>
      <c r="AS145" s="1"/>
      <c r="AT145" s="1"/>
      <c r="AU145" s="1"/>
      <c r="AV145" s="1"/>
      <c r="AW145" s="1"/>
      <c r="AX145" s="1"/>
      <c r="AY145" s="1"/>
      <c r="AZ145" s="1"/>
      <c r="BA145" s="1"/>
      <c r="BB145" s="1"/>
      <c r="BC145" s="1"/>
      <c r="BD145" s="1"/>
      <c r="BE145" s="1"/>
      <c r="BF145" s="1"/>
      <c r="BG145" s="1"/>
      <c r="BH145" s="1"/>
      <c r="BI145" s="1"/>
      <c r="BJ145" s="1"/>
      <c r="BK145" s="1"/>
      <c r="BL145"/>
      <c r="BN145">
        <f t="shared" si="7"/>
        <v>0</v>
      </c>
      <c r="BO145">
        <f t="shared" si="8"/>
        <v>0</v>
      </c>
      <c r="DP145"/>
      <c r="DQ145"/>
      <c r="DR145" s="2">
        <f t="shared" si="9"/>
        <v>0</v>
      </c>
      <c r="DS145" s="2">
        <f t="shared" si="10"/>
        <v>0</v>
      </c>
      <c r="DT145" s="2">
        <f t="shared" si="11"/>
        <v>0</v>
      </c>
      <c r="DU145" s="2">
        <f t="shared" si="12"/>
        <v>0</v>
      </c>
    </row>
    <row r="146" spans="1:125" s="38" customFormat="1" ht="15" customHeight="1">
      <c r="A146" s="196"/>
      <c r="B146" s="196"/>
      <c r="C146" s="286" t="s">
        <v>5480</v>
      </c>
      <c r="D146" s="479" t="str">
        <f>IF($N$10="","",IF(HLOOKUP($N$10,Presentación!$AQ$3:$BV$574,Presentación!AP125)="","",HLOOKUP($N$10,Presentación!$AQ$3:$BV$574,Presentación!AP125,0)))</f>
        <v/>
      </c>
      <c r="E146" s="480"/>
      <c r="F146" s="481"/>
      <c r="G146" s="491" t="str">
        <f>IF($N$10="","",IF(HLOOKUP($N$10,Presentación!$BZ$3:$DE$574,Presentación!AP125,0)="","",HLOOKUP($N$10,Presentación!$BZ$3:$DE$574,Presentación!AP125,0)))</f>
        <v/>
      </c>
      <c r="H146" s="492"/>
      <c r="I146" s="492"/>
      <c r="J146" s="493"/>
      <c r="K146" s="1"/>
      <c r="L146" s="1"/>
      <c r="M146" s="1"/>
      <c r="N146" s="1"/>
      <c r="O146" s="1"/>
      <c r="P146" s="1"/>
      <c r="Q146" s="1"/>
      <c r="R146" s="1"/>
      <c r="S146" s="1"/>
      <c r="T146" s="1"/>
      <c r="U146" s="1"/>
      <c r="V146" s="1"/>
      <c r="W146" s="1"/>
      <c r="X146" s="1"/>
      <c r="Y146" s="1"/>
      <c r="Z146" s="1"/>
      <c r="AA146" s="1"/>
      <c r="AB146" s="1"/>
      <c r="AC146" s="1"/>
      <c r="AD146" s="1"/>
      <c r="AE146" s="1"/>
      <c r="AF146" s="1"/>
      <c r="AG146" s="1"/>
      <c r="AH146" s="1"/>
      <c r="AI146" s="1"/>
      <c r="AJ146" s="1"/>
      <c r="AK146" s="1"/>
      <c r="AL146" s="1"/>
      <c r="AM146" s="1"/>
      <c r="AN146" s="1"/>
      <c r="AO146" s="1"/>
      <c r="AP146" s="1"/>
      <c r="AQ146" s="1"/>
      <c r="AR146" s="1"/>
      <c r="AS146" s="1"/>
      <c r="AT146" s="1"/>
      <c r="AU146" s="1"/>
      <c r="AV146" s="1"/>
      <c r="AW146" s="1"/>
      <c r="AX146" s="1"/>
      <c r="AY146" s="1"/>
      <c r="AZ146" s="1"/>
      <c r="BA146" s="1"/>
      <c r="BB146" s="1"/>
      <c r="BC146" s="1"/>
      <c r="BD146" s="1"/>
      <c r="BE146" s="1"/>
      <c r="BF146" s="1"/>
      <c r="BG146" s="1"/>
      <c r="BH146" s="1"/>
      <c r="BI146" s="1"/>
      <c r="BJ146" s="1"/>
      <c r="BK146" s="1"/>
      <c r="BL146"/>
      <c r="BN146">
        <f t="shared" si="7"/>
        <v>0</v>
      </c>
      <c r="BO146">
        <f t="shared" si="8"/>
        <v>0</v>
      </c>
      <c r="DP146"/>
      <c r="DQ146"/>
      <c r="DR146" s="2">
        <f t="shared" si="9"/>
        <v>0</v>
      </c>
      <c r="DS146" s="2">
        <f t="shared" si="10"/>
        <v>0</v>
      </c>
      <c r="DT146" s="2">
        <f t="shared" si="11"/>
        <v>0</v>
      </c>
      <c r="DU146" s="2">
        <f t="shared" si="12"/>
        <v>0</v>
      </c>
    </row>
    <row r="147" spans="1:125" s="38" customFormat="1" ht="15" customHeight="1">
      <c r="A147" s="196"/>
      <c r="B147" s="196"/>
      <c r="C147" s="286" t="s">
        <v>5481</v>
      </c>
      <c r="D147" s="479" t="str">
        <f>IF($N$10="","",IF(HLOOKUP($N$10,Presentación!$AQ$3:$BV$574,Presentación!AP126)="","",HLOOKUP($N$10,Presentación!$AQ$3:$BV$574,Presentación!AP126,0)))</f>
        <v/>
      </c>
      <c r="E147" s="480"/>
      <c r="F147" s="481"/>
      <c r="G147" s="491" t="str">
        <f>IF($N$10="","",IF(HLOOKUP($N$10,Presentación!$BZ$3:$DE$574,Presentación!AP126,0)="","",HLOOKUP($N$10,Presentación!$BZ$3:$DE$574,Presentación!AP126,0)))</f>
        <v/>
      </c>
      <c r="H147" s="492"/>
      <c r="I147" s="492"/>
      <c r="J147" s="493"/>
      <c r="K147" s="1"/>
      <c r="L147" s="1"/>
      <c r="M147" s="1"/>
      <c r="N147" s="1"/>
      <c r="O147" s="1"/>
      <c r="P147" s="1"/>
      <c r="Q147" s="1"/>
      <c r="R147" s="1"/>
      <c r="S147" s="1"/>
      <c r="T147" s="1"/>
      <c r="U147" s="1"/>
      <c r="V147" s="1"/>
      <c r="W147" s="1"/>
      <c r="X147" s="1"/>
      <c r="Y147" s="1"/>
      <c r="Z147" s="1"/>
      <c r="AA147" s="1"/>
      <c r="AB147" s="1"/>
      <c r="AC147" s="1"/>
      <c r="AD147" s="1"/>
      <c r="AE147" s="1"/>
      <c r="AF147" s="1"/>
      <c r="AG147" s="1"/>
      <c r="AH147" s="1"/>
      <c r="AI147" s="1"/>
      <c r="AJ147" s="1"/>
      <c r="AK147" s="1"/>
      <c r="AL147" s="1"/>
      <c r="AM147" s="1"/>
      <c r="AN147" s="1"/>
      <c r="AO147" s="1"/>
      <c r="AP147" s="1"/>
      <c r="AQ147" s="1"/>
      <c r="AR147" s="1"/>
      <c r="AS147" s="1"/>
      <c r="AT147" s="1"/>
      <c r="AU147" s="1"/>
      <c r="AV147" s="1"/>
      <c r="AW147" s="1"/>
      <c r="AX147" s="1"/>
      <c r="AY147" s="1"/>
      <c r="AZ147" s="1"/>
      <c r="BA147" s="1"/>
      <c r="BB147" s="1"/>
      <c r="BC147" s="1"/>
      <c r="BD147" s="1"/>
      <c r="BE147" s="1"/>
      <c r="BF147" s="1"/>
      <c r="BG147" s="1"/>
      <c r="BH147" s="1"/>
      <c r="BI147" s="1"/>
      <c r="BJ147" s="1"/>
      <c r="BK147" s="1"/>
      <c r="BL147"/>
      <c r="BN147">
        <f t="shared" si="7"/>
        <v>0</v>
      </c>
      <c r="BO147">
        <f t="shared" si="8"/>
        <v>0</v>
      </c>
      <c r="DP147"/>
      <c r="DQ147"/>
      <c r="DR147" s="2">
        <f t="shared" si="9"/>
        <v>0</v>
      </c>
      <c r="DS147" s="2">
        <f t="shared" si="10"/>
        <v>0</v>
      </c>
      <c r="DT147" s="2">
        <f t="shared" si="11"/>
        <v>0</v>
      </c>
      <c r="DU147" s="2">
        <f t="shared" si="12"/>
        <v>0</v>
      </c>
    </row>
    <row r="148" spans="1:125" s="38" customFormat="1" ht="15" customHeight="1">
      <c r="A148" s="196"/>
      <c r="B148" s="196"/>
      <c r="C148" s="286" t="s">
        <v>5482</v>
      </c>
      <c r="D148" s="479" t="str">
        <f>IF($N$10="","",IF(HLOOKUP($N$10,Presentación!$AQ$3:$BV$574,Presentación!AP127)="","",HLOOKUP($N$10,Presentación!$AQ$3:$BV$574,Presentación!AP127,0)))</f>
        <v/>
      </c>
      <c r="E148" s="480"/>
      <c r="F148" s="481"/>
      <c r="G148" s="491" t="str">
        <f>IF($N$10="","",IF(HLOOKUP($N$10,Presentación!$BZ$3:$DE$574,Presentación!AP127,0)="","",HLOOKUP($N$10,Presentación!$BZ$3:$DE$574,Presentación!AP127,0)))</f>
        <v/>
      </c>
      <c r="H148" s="492"/>
      <c r="I148" s="492"/>
      <c r="J148" s="493"/>
      <c r="K148" s="1"/>
      <c r="L148" s="1"/>
      <c r="M148" s="1"/>
      <c r="N148" s="1"/>
      <c r="O148" s="1"/>
      <c r="P148" s="1"/>
      <c r="Q148" s="1"/>
      <c r="R148" s="1"/>
      <c r="S148" s="1"/>
      <c r="T148" s="1"/>
      <c r="U148" s="1"/>
      <c r="V148" s="1"/>
      <c r="W148" s="1"/>
      <c r="X148" s="1"/>
      <c r="Y148" s="1"/>
      <c r="Z148" s="1"/>
      <c r="AA148" s="1"/>
      <c r="AB148" s="1"/>
      <c r="AC148" s="1"/>
      <c r="AD148" s="1"/>
      <c r="AE148" s="1"/>
      <c r="AF148" s="1"/>
      <c r="AG148" s="1"/>
      <c r="AH148" s="1"/>
      <c r="AI148" s="1"/>
      <c r="AJ148" s="1"/>
      <c r="AK148" s="1"/>
      <c r="AL148" s="1"/>
      <c r="AM148" s="1"/>
      <c r="AN148" s="1"/>
      <c r="AO148" s="1"/>
      <c r="AP148" s="1"/>
      <c r="AQ148" s="1"/>
      <c r="AR148" s="1"/>
      <c r="AS148" s="1"/>
      <c r="AT148" s="1"/>
      <c r="AU148" s="1"/>
      <c r="AV148" s="1"/>
      <c r="AW148" s="1"/>
      <c r="AX148" s="1"/>
      <c r="AY148" s="1"/>
      <c r="AZ148" s="1"/>
      <c r="BA148" s="1"/>
      <c r="BB148" s="1"/>
      <c r="BC148" s="1"/>
      <c r="BD148" s="1"/>
      <c r="BE148" s="1"/>
      <c r="BF148" s="1"/>
      <c r="BG148" s="1"/>
      <c r="BH148" s="1"/>
      <c r="BI148" s="1"/>
      <c r="BJ148" s="1"/>
      <c r="BK148" s="1"/>
      <c r="BL148"/>
      <c r="BN148">
        <f t="shared" si="7"/>
        <v>0</v>
      </c>
      <c r="BO148">
        <f t="shared" si="8"/>
        <v>0</v>
      </c>
      <c r="DP148"/>
      <c r="DQ148"/>
      <c r="DR148" s="2">
        <f t="shared" si="9"/>
        <v>0</v>
      </c>
      <c r="DS148" s="2">
        <f t="shared" si="10"/>
        <v>0</v>
      </c>
      <c r="DT148" s="2">
        <f t="shared" si="11"/>
        <v>0</v>
      </c>
      <c r="DU148" s="2">
        <f t="shared" si="12"/>
        <v>0</v>
      </c>
    </row>
    <row r="149" spans="1:125" s="38" customFormat="1" ht="15" customHeight="1">
      <c r="A149" s="196"/>
      <c r="B149" s="196"/>
      <c r="C149" s="286" t="s">
        <v>5483</v>
      </c>
      <c r="D149" s="479" t="str">
        <f>IF($N$10="","",IF(HLOOKUP($N$10,Presentación!$AQ$3:$BV$574,Presentación!AP128)="","",HLOOKUP($N$10,Presentación!$AQ$3:$BV$574,Presentación!AP128,0)))</f>
        <v/>
      </c>
      <c r="E149" s="480"/>
      <c r="F149" s="481"/>
      <c r="G149" s="491" t="str">
        <f>IF($N$10="","",IF(HLOOKUP($N$10,Presentación!$BZ$3:$DE$574,Presentación!AP128,0)="","",HLOOKUP($N$10,Presentación!$BZ$3:$DE$574,Presentación!AP128,0)))</f>
        <v/>
      </c>
      <c r="H149" s="492"/>
      <c r="I149" s="492"/>
      <c r="J149" s="493"/>
      <c r="K149" s="1"/>
      <c r="L149" s="1"/>
      <c r="M149" s="1"/>
      <c r="N149" s="1"/>
      <c r="O149" s="1"/>
      <c r="P149" s="1"/>
      <c r="Q149" s="1"/>
      <c r="R149" s="1"/>
      <c r="S149" s="1"/>
      <c r="T149" s="1"/>
      <c r="U149" s="1"/>
      <c r="V149" s="1"/>
      <c r="W149" s="1"/>
      <c r="X149" s="1"/>
      <c r="Y149" s="1"/>
      <c r="Z149" s="1"/>
      <c r="AA149" s="1"/>
      <c r="AB149" s="1"/>
      <c r="AC149" s="1"/>
      <c r="AD149" s="1"/>
      <c r="AE149" s="1"/>
      <c r="AF149" s="1"/>
      <c r="AG149" s="1"/>
      <c r="AH149" s="1"/>
      <c r="AI149" s="1"/>
      <c r="AJ149" s="1"/>
      <c r="AK149" s="1"/>
      <c r="AL149" s="1"/>
      <c r="AM149" s="1"/>
      <c r="AN149" s="1"/>
      <c r="AO149" s="1"/>
      <c r="AP149" s="1"/>
      <c r="AQ149" s="1"/>
      <c r="AR149" s="1"/>
      <c r="AS149" s="1"/>
      <c r="AT149" s="1"/>
      <c r="AU149" s="1"/>
      <c r="AV149" s="1"/>
      <c r="AW149" s="1"/>
      <c r="AX149" s="1"/>
      <c r="AY149" s="1"/>
      <c r="AZ149" s="1"/>
      <c r="BA149" s="1"/>
      <c r="BB149" s="1"/>
      <c r="BC149" s="1"/>
      <c r="BD149" s="1"/>
      <c r="BE149" s="1"/>
      <c r="BF149" s="1"/>
      <c r="BG149" s="1"/>
      <c r="BH149" s="1"/>
      <c r="BI149" s="1"/>
      <c r="BJ149" s="1"/>
      <c r="BK149" s="1"/>
      <c r="BL149"/>
      <c r="BN149">
        <f t="shared" si="7"/>
        <v>0</v>
      </c>
      <c r="BO149">
        <f t="shared" si="8"/>
        <v>0</v>
      </c>
      <c r="DP149"/>
      <c r="DQ149"/>
      <c r="DR149" s="2">
        <f t="shared" si="9"/>
        <v>0</v>
      </c>
      <c r="DS149" s="2">
        <f t="shared" si="10"/>
        <v>0</v>
      </c>
      <c r="DT149" s="2">
        <f t="shared" si="11"/>
        <v>0</v>
      </c>
      <c r="DU149" s="2">
        <f t="shared" si="12"/>
        <v>0</v>
      </c>
    </row>
    <row r="150" spans="1:125" s="38" customFormat="1" ht="15" customHeight="1">
      <c r="A150" s="196"/>
      <c r="B150" s="196"/>
      <c r="C150" s="286" t="s">
        <v>5484</v>
      </c>
      <c r="D150" s="479" t="str">
        <f>IF($N$10="","",IF(HLOOKUP($N$10,Presentación!$AQ$3:$BV$574,Presentación!AP129)="","",HLOOKUP($N$10,Presentación!$AQ$3:$BV$574,Presentación!AP129,0)))</f>
        <v/>
      </c>
      <c r="E150" s="480"/>
      <c r="F150" s="481"/>
      <c r="G150" s="491" t="str">
        <f>IF($N$10="","",IF(HLOOKUP($N$10,Presentación!$BZ$3:$DE$574,Presentación!AP129,0)="","",HLOOKUP($N$10,Presentación!$BZ$3:$DE$574,Presentación!AP129,0)))</f>
        <v/>
      </c>
      <c r="H150" s="492"/>
      <c r="I150" s="492"/>
      <c r="J150" s="493"/>
      <c r="K150" s="1"/>
      <c r="L150" s="1"/>
      <c r="M150" s="1"/>
      <c r="N150" s="1"/>
      <c r="O150" s="1"/>
      <c r="P150" s="1"/>
      <c r="Q150" s="1"/>
      <c r="R150" s="1"/>
      <c r="S150" s="1"/>
      <c r="T150" s="1"/>
      <c r="U150" s="1"/>
      <c r="V150" s="1"/>
      <c r="W150" s="1"/>
      <c r="X150" s="1"/>
      <c r="Y150" s="1"/>
      <c r="Z150" s="1"/>
      <c r="AA150" s="1"/>
      <c r="AB150" s="1"/>
      <c r="AC150" s="1"/>
      <c r="AD150" s="1"/>
      <c r="AE150" s="1"/>
      <c r="AF150" s="1"/>
      <c r="AG150" s="1"/>
      <c r="AH150" s="1"/>
      <c r="AI150" s="1"/>
      <c r="AJ150" s="1"/>
      <c r="AK150" s="1"/>
      <c r="AL150" s="1"/>
      <c r="AM150" s="1"/>
      <c r="AN150" s="1"/>
      <c r="AO150" s="1"/>
      <c r="AP150" s="1"/>
      <c r="AQ150" s="1"/>
      <c r="AR150" s="1"/>
      <c r="AS150" s="1"/>
      <c r="AT150" s="1"/>
      <c r="AU150" s="1"/>
      <c r="AV150" s="1"/>
      <c r="AW150" s="1"/>
      <c r="AX150" s="1"/>
      <c r="AY150" s="1"/>
      <c r="AZ150" s="1"/>
      <c r="BA150" s="1"/>
      <c r="BB150" s="1"/>
      <c r="BC150" s="1"/>
      <c r="BD150" s="1"/>
      <c r="BE150" s="1"/>
      <c r="BF150" s="1"/>
      <c r="BG150" s="1"/>
      <c r="BH150" s="1"/>
      <c r="BI150" s="1"/>
      <c r="BJ150" s="1"/>
      <c r="BK150" s="1"/>
      <c r="BL150"/>
      <c r="BN150">
        <f t="shared" si="7"/>
        <v>0</v>
      </c>
      <c r="BO150">
        <f t="shared" si="8"/>
        <v>0</v>
      </c>
      <c r="DP150"/>
      <c r="DQ150"/>
      <c r="DR150" s="2">
        <f t="shared" si="9"/>
        <v>0</v>
      </c>
      <c r="DS150" s="2">
        <f t="shared" si="10"/>
        <v>0</v>
      </c>
      <c r="DT150" s="2">
        <f t="shared" si="11"/>
        <v>0</v>
      </c>
      <c r="DU150" s="2">
        <f t="shared" si="12"/>
        <v>0</v>
      </c>
    </row>
    <row r="151" spans="1:125" s="38" customFormat="1" ht="15" customHeight="1">
      <c r="A151" s="196"/>
      <c r="B151" s="196"/>
      <c r="C151" s="286" t="s">
        <v>5485</v>
      </c>
      <c r="D151" s="479" t="str">
        <f>IF($N$10="","",IF(HLOOKUP($N$10,Presentación!$AQ$3:$BV$574,Presentación!AP130)="","",HLOOKUP($N$10,Presentación!$AQ$3:$BV$574,Presentación!AP130,0)))</f>
        <v/>
      </c>
      <c r="E151" s="480"/>
      <c r="F151" s="481"/>
      <c r="G151" s="491" t="str">
        <f>IF($N$10="","",IF(HLOOKUP($N$10,Presentación!$BZ$3:$DE$574,Presentación!AP130,0)="","",HLOOKUP($N$10,Presentación!$BZ$3:$DE$574,Presentación!AP130,0)))</f>
        <v/>
      </c>
      <c r="H151" s="492"/>
      <c r="I151" s="492"/>
      <c r="J151" s="493"/>
      <c r="K151" s="1"/>
      <c r="L151" s="1"/>
      <c r="M151" s="1"/>
      <c r="N151" s="1"/>
      <c r="O151" s="1"/>
      <c r="P151" s="1"/>
      <c r="Q151" s="1"/>
      <c r="R151" s="1"/>
      <c r="S151" s="1"/>
      <c r="T151" s="1"/>
      <c r="U151" s="1"/>
      <c r="V151" s="1"/>
      <c r="W151" s="1"/>
      <c r="X151" s="1"/>
      <c r="Y151" s="1"/>
      <c r="Z151" s="1"/>
      <c r="AA151" s="1"/>
      <c r="AB151" s="1"/>
      <c r="AC151" s="1"/>
      <c r="AD151" s="1"/>
      <c r="AE151" s="1"/>
      <c r="AF151" s="1"/>
      <c r="AG151" s="1"/>
      <c r="AH151" s="1"/>
      <c r="AI151" s="1"/>
      <c r="AJ151" s="1"/>
      <c r="AK151" s="1"/>
      <c r="AL151" s="1"/>
      <c r="AM151" s="1"/>
      <c r="AN151" s="1"/>
      <c r="AO151" s="1"/>
      <c r="AP151" s="1"/>
      <c r="AQ151" s="1"/>
      <c r="AR151" s="1"/>
      <c r="AS151" s="1"/>
      <c r="AT151" s="1"/>
      <c r="AU151" s="1"/>
      <c r="AV151" s="1"/>
      <c r="AW151" s="1"/>
      <c r="AX151" s="1"/>
      <c r="AY151" s="1"/>
      <c r="AZ151" s="1"/>
      <c r="BA151" s="1"/>
      <c r="BB151" s="1"/>
      <c r="BC151" s="1"/>
      <c r="BD151" s="1"/>
      <c r="BE151" s="1"/>
      <c r="BF151" s="1"/>
      <c r="BG151" s="1"/>
      <c r="BH151" s="1"/>
      <c r="BI151" s="1"/>
      <c r="BJ151" s="1"/>
      <c r="BK151" s="1"/>
      <c r="BL151"/>
      <c r="BN151">
        <f t="shared" si="7"/>
        <v>0</v>
      </c>
      <c r="BO151">
        <f t="shared" si="8"/>
        <v>0</v>
      </c>
      <c r="DP151"/>
      <c r="DQ151"/>
      <c r="DR151" s="2">
        <f t="shared" si="9"/>
        <v>0</v>
      </c>
      <c r="DS151" s="2">
        <f t="shared" si="10"/>
        <v>0</v>
      </c>
      <c r="DT151" s="2">
        <f t="shared" si="11"/>
        <v>0</v>
      </c>
      <c r="DU151" s="2">
        <f t="shared" si="12"/>
        <v>0</v>
      </c>
    </row>
    <row r="152" spans="1:125" s="38" customFormat="1" ht="15" customHeight="1">
      <c r="A152" s="196"/>
      <c r="B152" s="196"/>
      <c r="C152" s="286" t="s">
        <v>5486</v>
      </c>
      <c r="D152" s="479" t="str">
        <f>IF($N$10="","",IF(HLOOKUP($N$10,Presentación!$AQ$3:$BV$574,Presentación!AP131)="","",HLOOKUP($N$10,Presentación!$AQ$3:$BV$574,Presentación!AP131,0)))</f>
        <v/>
      </c>
      <c r="E152" s="480"/>
      <c r="F152" s="481"/>
      <c r="G152" s="491" t="str">
        <f>IF($N$10="","",IF(HLOOKUP($N$10,Presentación!$BZ$3:$DE$574,Presentación!AP131,0)="","",HLOOKUP($N$10,Presentación!$BZ$3:$DE$574,Presentación!AP131,0)))</f>
        <v/>
      </c>
      <c r="H152" s="492"/>
      <c r="I152" s="492"/>
      <c r="J152" s="493"/>
      <c r="K152" s="1"/>
      <c r="L152" s="1"/>
      <c r="M152" s="1"/>
      <c r="N152" s="1"/>
      <c r="O152" s="1"/>
      <c r="P152" s="1"/>
      <c r="Q152" s="1"/>
      <c r="R152" s="1"/>
      <c r="S152" s="1"/>
      <c r="T152" s="1"/>
      <c r="U152" s="1"/>
      <c r="V152" s="1"/>
      <c r="W152" s="1"/>
      <c r="X152" s="1"/>
      <c r="Y152" s="1"/>
      <c r="Z152" s="1"/>
      <c r="AA152" s="1"/>
      <c r="AB152" s="1"/>
      <c r="AC152" s="1"/>
      <c r="AD152" s="1"/>
      <c r="AE152" s="1"/>
      <c r="AF152" s="1"/>
      <c r="AG152" s="1"/>
      <c r="AH152" s="1"/>
      <c r="AI152" s="1"/>
      <c r="AJ152" s="1"/>
      <c r="AK152" s="1"/>
      <c r="AL152" s="1"/>
      <c r="AM152" s="1"/>
      <c r="AN152" s="1"/>
      <c r="AO152" s="1"/>
      <c r="AP152" s="1"/>
      <c r="AQ152" s="1"/>
      <c r="AR152" s="1"/>
      <c r="AS152" s="1"/>
      <c r="AT152" s="1"/>
      <c r="AU152" s="1"/>
      <c r="AV152" s="1"/>
      <c r="AW152" s="1"/>
      <c r="AX152" s="1"/>
      <c r="AY152" s="1"/>
      <c r="AZ152" s="1"/>
      <c r="BA152" s="1"/>
      <c r="BB152" s="1"/>
      <c r="BC152" s="1"/>
      <c r="BD152" s="1"/>
      <c r="BE152" s="1"/>
      <c r="BF152" s="1"/>
      <c r="BG152" s="1"/>
      <c r="BH152" s="1"/>
      <c r="BI152" s="1"/>
      <c r="BJ152" s="1"/>
      <c r="BK152" s="1"/>
      <c r="BL152"/>
      <c r="BN152">
        <f t="shared" si="7"/>
        <v>0</v>
      </c>
      <c r="BO152">
        <f t="shared" si="8"/>
        <v>0</v>
      </c>
      <c r="DP152"/>
      <c r="DQ152"/>
      <c r="DR152" s="2">
        <f t="shared" si="9"/>
        <v>0</v>
      </c>
      <c r="DS152" s="2">
        <f t="shared" si="10"/>
        <v>0</v>
      </c>
      <c r="DT152" s="2">
        <f t="shared" si="11"/>
        <v>0</v>
      </c>
      <c r="DU152" s="2">
        <f t="shared" si="12"/>
        <v>0</v>
      </c>
    </row>
    <row r="153" spans="1:125" s="38" customFormat="1" ht="15" customHeight="1">
      <c r="A153" s="196"/>
      <c r="B153" s="196"/>
      <c r="C153" s="286" t="s">
        <v>5487</v>
      </c>
      <c r="D153" s="479" t="str">
        <f>IF($N$10="","",IF(HLOOKUP($N$10,Presentación!$AQ$3:$BV$574,Presentación!AP132)="","",HLOOKUP($N$10,Presentación!$AQ$3:$BV$574,Presentación!AP132,0)))</f>
        <v/>
      </c>
      <c r="E153" s="480"/>
      <c r="F153" s="481"/>
      <c r="G153" s="491" t="str">
        <f>IF($N$10="","",IF(HLOOKUP($N$10,Presentación!$BZ$3:$DE$574,Presentación!AP132,0)="","",HLOOKUP($N$10,Presentación!$BZ$3:$DE$574,Presentación!AP132,0)))</f>
        <v/>
      </c>
      <c r="H153" s="492"/>
      <c r="I153" s="492"/>
      <c r="J153" s="493"/>
      <c r="K153" s="1"/>
      <c r="L153" s="1"/>
      <c r="M153" s="1"/>
      <c r="N153" s="1"/>
      <c r="O153" s="1"/>
      <c r="P153" s="1"/>
      <c r="Q153" s="1"/>
      <c r="R153" s="1"/>
      <c r="S153" s="1"/>
      <c r="T153" s="1"/>
      <c r="U153" s="1"/>
      <c r="V153" s="1"/>
      <c r="W153" s="1"/>
      <c r="X153" s="1"/>
      <c r="Y153" s="1"/>
      <c r="Z153" s="1"/>
      <c r="AA153" s="1"/>
      <c r="AB153" s="1"/>
      <c r="AC153" s="1"/>
      <c r="AD153" s="1"/>
      <c r="AE153" s="1"/>
      <c r="AF153" s="1"/>
      <c r="AG153" s="1"/>
      <c r="AH153" s="1"/>
      <c r="AI153" s="1"/>
      <c r="AJ153" s="1"/>
      <c r="AK153" s="1"/>
      <c r="AL153" s="1"/>
      <c r="AM153" s="1"/>
      <c r="AN153" s="1"/>
      <c r="AO153" s="1"/>
      <c r="AP153" s="1"/>
      <c r="AQ153" s="1"/>
      <c r="AR153" s="1"/>
      <c r="AS153" s="1"/>
      <c r="AT153" s="1"/>
      <c r="AU153" s="1"/>
      <c r="AV153" s="1"/>
      <c r="AW153" s="1"/>
      <c r="AX153" s="1"/>
      <c r="AY153" s="1"/>
      <c r="AZ153" s="1"/>
      <c r="BA153" s="1"/>
      <c r="BB153" s="1"/>
      <c r="BC153" s="1"/>
      <c r="BD153" s="1"/>
      <c r="BE153" s="1"/>
      <c r="BF153" s="1"/>
      <c r="BG153" s="1"/>
      <c r="BH153" s="1"/>
      <c r="BI153" s="1"/>
      <c r="BJ153" s="1"/>
      <c r="BK153" s="1"/>
      <c r="BL153"/>
      <c r="BN153">
        <f t="shared" ref="BN153:BN216" si="13">IF(D154&lt;&gt;"",IF(OR(COUNTA(K154:BK154)=0,COUNTA(K154:BK154)&gt;=(53-$DN$21)),0,1),0)</f>
        <v>0</v>
      </c>
      <c r="BO153">
        <f t="shared" ref="BO153:BO216" si="14">IF(D154="",IF(COUNTA(K154:BK154)=0,0,1),0)</f>
        <v>0</v>
      </c>
      <c r="DP153"/>
      <c r="DQ153"/>
      <c r="DR153" s="2">
        <f t="shared" ref="DR153:DR216" si="15">K153</f>
        <v>0</v>
      </c>
      <c r="DS153" s="2">
        <f t="shared" ref="DS153:DS216" si="16">COUNTIF(L153:BK153,"NS")</f>
        <v>0</v>
      </c>
      <c r="DT153" s="2">
        <f t="shared" ref="DT153:DT216" si="17">SUM(L153:BK153)</f>
        <v>0</v>
      </c>
      <c r="DU153" s="2">
        <f t="shared" si="12"/>
        <v>0</v>
      </c>
    </row>
    <row r="154" spans="1:125" s="38" customFormat="1" ht="15" customHeight="1">
      <c r="A154" s="196"/>
      <c r="B154" s="196"/>
      <c r="C154" s="286" t="s">
        <v>5488</v>
      </c>
      <c r="D154" s="479" t="str">
        <f>IF($N$10="","",IF(HLOOKUP($N$10,Presentación!$AQ$3:$BV$574,Presentación!AP133)="","",HLOOKUP($N$10,Presentación!$AQ$3:$BV$574,Presentación!AP133,0)))</f>
        <v/>
      </c>
      <c r="E154" s="480"/>
      <c r="F154" s="481"/>
      <c r="G154" s="491" t="str">
        <f>IF($N$10="","",IF(HLOOKUP($N$10,Presentación!$BZ$3:$DE$574,Presentación!AP133,0)="","",HLOOKUP($N$10,Presentación!$BZ$3:$DE$574,Presentación!AP133,0)))</f>
        <v/>
      </c>
      <c r="H154" s="492"/>
      <c r="I154" s="492"/>
      <c r="J154" s="493"/>
      <c r="K154" s="1"/>
      <c r="L154" s="1"/>
      <c r="M154" s="1"/>
      <c r="N154" s="1"/>
      <c r="O154" s="1"/>
      <c r="P154" s="1"/>
      <c r="Q154" s="1"/>
      <c r="R154" s="1"/>
      <c r="S154" s="1"/>
      <c r="T154" s="1"/>
      <c r="U154" s="1"/>
      <c r="V154" s="1"/>
      <c r="W154" s="1"/>
      <c r="X154" s="1"/>
      <c r="Y154" s="1"/>
      <c r="Z154" s="1"/>
      <c r="AA154" s="1"/>
      <c r="AB154" s="1"/>
      <c r="AC154" s="1"/>
      <c r="AD154" s="1"/>
      <c r="AE154" s="1"/>
      <c r="AF154" s="1"/>
      <c r="AG154" s="1"/>
      <c r="AH154" s="1"/>
      <c r="AI154" s="1"/>
      <c r="AJ154" s="1"/>
      <c r="AK154" s="1"/>
      <c r="AL154" s="1"/>
      <c r="AM154" s="1"/>
      <c r="AN154" s="1"/>
      <c r="AO154" s="1"/>
      <c r="AP154" s="1"/>
      <c r="AQ154" s="1"/>
      <c r="AR154" s="1"/>
      <c r="AS154" s="1"/>
      <c r="AT154" s="1"/>
      <c r="AU154" s="1"/>
      <c r="AV154" s="1"/>
      <c r="AW154" s="1"/>
      <c r="AX154" s="1"/>
      <c r="AY154" s="1"/>
      <c r="AZ154" s="1"/>
      <c r="BA154" s="1"/>
      <c r="BB154" s="1"/>
      <c r="BC154" s="1"/>
      <c r="BD154" s="1"/>
      <c r="BE154" s="1"/>
      <c r="BF154" s="1"/>
      <c r="BG154" s="1"/>
      <c r="BH154" s="1"/>
      <c r="BI154" s="1"/>
      <c r="BJ154" s="1"/>
      <c r="BK154" s="1"/>
      <c r="BL154"/>
      <c r="BN154">
        <f t="shared" si="13"/>
        <v>0</v>
      </c>
      <c r="BO154">
        <f t="shared" si="14"/>
        <v>0</v>
      </c>
      <c r="DP154"/>
      <c r="DQ154"/>
      <c r="DR154" s="2">
        <f t="shared" si="15"/>
        <v>0</v>
      </c>
      <c r="DS154" s="2">
        <f t="shared" si="16"/>
        <v>0</v>
      </c>
      <c r="DT154" s="2">
        <f t="shared" si="17"/>
        <v>0</v>
      </c>
      <c r="DU154" s="2">
        <f t="shared" ref="DU154:DU217" si="18">IF(OR(AND(DR154=0, DS154&gt;0),AND(DR154="NS", DT154&gt;0), AND(DR154="NS", DS154=0, DT154=0)), 1, IF(OR(AND(DR154&gt;0, DS154&gt;1,DR154&gt;DT154), AND(DR154="NS", DS154=2), AND(DR154="NS", DT154=0, DS154&gt;0), DR154=DT154), 0, 1))</f>
        <v>0</v>
      </c>
    </row>
    <row r="155" spans="1:125" s="38" customFormat="1" ht="15" customHeight="1">
      <c r="A155" s="196"/>
      <c r="B155" s="196"/>
      <c r="C155" s="286" t="s">
        <v>5489</v>
      </c>
      <c r="D155" s="479" t="str">
        <f>IF($N$10="","",IF(HLOOKUP($N$10,Presentación!$AQ$3:$BV$574,Presentación!AP134)="","",HLOOKUP($N$10,Presentación!$AQ$3:$BV$574,Presentación!AP134,0)))</f>
        <v/>
      </c>
      <c r="E155" s="480"/>
      <c r="F155" s="481"/>
      <c r="G155" s="491" t="str">
        <f>IF($N$10="","",IF(HLOOKUP($N$10,Presentación!$BZ$3:$DE$574,Presentación!AP134,0)="","",HLOOKUP($N$10,Presentación!$BZ$3:$DE$574,Presentación!AP134,0)))</f>
        <v/>
      </c>
      <c r="H155" s="492"/>
      <c r="I155" s="492"/>
      <c r="J155" s="493"/>
      <c r="K155" s="1"/>
      <c r="L155" s="1"/>
      <c r="M155" s="1"/>
      <c r="N155" s="1"/>
      <c r="O155" s="1"/>
      <c r="P155" s="1"/>
      <c r="Q155" s="1"/>
      <c r="R155" s="1"/>
      <c r="S155" s="1"/>
      <c r="T155" s="1"/>
      <c r="U155" s="1"/>
      <c r="V155" s="1"/>
      <c r="W155" s="1"/>
      <c r="X155" s="1"/>
      <c r="Y155" s="1"/>
      <c r="Z155" s="1"/>
      <c r="AA155" s="1"/>
      <c r="AB155" s="1"/>
      <c r="AC155" s="1"/>
      <c r="AD155" s="1"/>
      <c r="AE155" s="1"/>
      <c r="AF155" s="1"/>
      <c r="AG155" s="1"/>
      <c r="AH155" s="1"/>
      <c r="AI155" s="1"/>
      <c r="AJ155" s="1"/>
      <c r="AK155" s="1"/>
      <c r="AL155" s="1"/>
      <c r="AM155" s="1"/>
      <c r="AN155" s="1"/>
      <c r="AO155" s="1"/>
      <c r="AP155" s="1"/>
      <c r="AQ155" s="1"/>
      <c r="AR155" s="1"/>
      <c r="AS155" s="1"/>
      <c r="AT155" s="1"/>
      <c r="AU155" s="1"/>
      <c r="AV155" s="1"/>
      <c r="AW155" s="1"/>
      <c r="AX155" s="1"/>
      <c r="AY155" s="1"/>
      <c r="AZ155" s="1"/>
      <c r="BA155" s="1"/>
      <c r="BB155" s="1"/>
      <c r="BC155" s="1"/>
      <c r="BD155" s="1"/>
      <c r="BE155" s="1"/>
      <c r="BF155" s="1"/>
      <c r="BG155" s="1"/>
      <c r="BH155" s="1"/>
      <c r="BI155" s="1"/>
      <c r="BJ155" s="1"/>
      <c r="BK155" s="1"/>
      <c r="BL155"/>
      <c r="BN155">
        <f t="shared" si="13"/>
        <v>0</v>
      </c>
      <c r="BO155">
        <f t="shared" si="14"/>
        <v>0</v>
      </c>
      <c r="DP155"/>
      <c r="DQ155"/>
      <c r="DR155" s="2">
        <f t="shared" si="15"/>
        <v>0</v>
      </c>
      <c r="DS155" s="2">
        <f t="shared" si="16"/>
        <v>0</v>
      </c>
      <c r="DT155" s="2">
        <f t="shared" si="17"/>
        <v>0</v>
      </c>
      <c r="DU155" s="2">
        <f t="shared" si="18"/>
        <v>0</v>
      </c>
    </row>
    <row r="156" spans="1:125" s="38" customFormat="1" ht="15" customHeight="1">
      <c r="A156" s="196"/>
      <c r="B156" s="196"/>
      <c r="C156" s="286" t="s">
        <v>5490</v>
      </c>
      <c r="D156" s="479" t="str">
        <f>IF($N$10="","",IF(HLOOKUP($N$10,Presentación!$AQ$3:$BV$574,Presentación!AP135)="","",HLOOKUP($N$10,Presentación!$AQ$3:$BV$574,Presentación!AP135,0)))</f>
        <v/>
      </c>
      <c r="E156" s="480"/>
      <c r="F156" s="481"/>
      <c r="G156" s="491" t="str">
        <f>IF($N$10="","",IF(HLOOKUP($N$10,Presentación!$BZ$3:$DE$574,Presentación!AP135,0)="","",HLOOKUP($N$10,Presentación!$BZ$3:$DE$574,Presentación!AP135,0)))</f>
        <v/>
      </c>
      <c r="H156" s="492"/>
      <c r="I156" s="492"/>
      <c r="J156" s="493"/>
      <c r="K156" s="1"/>
      <c r="L156" s="1"/>
      <c r="M156" s="1"/>
      <c r="N156" s="1"/>
      <c r="O156" s="1"/>
      <c r="P156" s="1"/>
      <c r="Q156" s="1"/>
      <c r="R156" s="1"/>
      <c r="S156" s="1"/>
      <c r="T156" s="1"/>
      <c r="U156" s="1"/>
      <c r="V156" s="1"/>
      <c r="W156" s="1"/>
      <c r="X156" s="1"/>
      <c r="Y156" s="1"/>
      <c r="Z156" s="1"/>
      <c r="AA156" s="1"/>
      <c r="AB156" s="1"/>
      <c r="AC156" s="1"/>
      <c r="AD156" s="1"/>
      <c r="AE156" s="1"/>
      <c r="AF156" s="1"/>
      <c r="AG156" s="1"/>
      <c r="AH156" s="1"/>
      <c r="AI156" s="1"/>
      <c r="AJ156" s="1"/>
      <c r="AK156" s="1"/>
      <c r="AL156" s="1"/>
      <c r="AM156" s="1"/>
      <c r="AN156" s="1"/>
      <c r="AO156" s="1"/>
      <c r="AP156" s="1"/>
      <c r="AQ156" s="1"/>
      <c r="AR156" s="1"/>
      <c r="AS156" s="1"/>
      <c r="AT156" s="1"/>
      <c r="AU156" s="1"/>
      <c r="AV156" s="1"/>
      <c r="AW156" s="1"/>
      <c r="AX156" s="1"/>
      <c r="AY156" s="1"/>
      <c r="AZ156" s="1"/>
      <c r="BA156" s="1"/>
      <c r="BB156" s="1"/>
      <c r="BC156" s="1"/>
      <c r="BD156" s="1"/>
      <c r="BE156" s="1"/>
      <c r="BF156" s="1"/>
      <c r="BG156" s="1"/>
      <c r="BH156" s="1"/>
      <c r="BI156" s="1"/>
      <c r="BJ156" s="1"/>
      <c r="BK156" s="1"/>
      <c r="BL156"/>
      <c r="BN156">
        <f t="shared" si="13"/>
        <v>0</v>
      </c>
      <c r="BO156">
        <f t="shared" si="14"/>
        <v>0</v>
      </c>
      <c r="DP156"/>
      <c r="DQ156"/>
      <c r="DR156" s="2">
        <f t="shared" si="15"/>
        <v>0</v>
      </c>
      <c r="DS156" s="2">
        <f t="shared" si="16"/>
        <v>0</v>
      </c>
      <c r="DT156" s="2">
        <f t="shared" si="17"/>
        <v>0</v>
      </c>
      <c r="DU156" s="2">
        <f t="shared" si="18"/>
        <v>0</v>
      </c>
    </row>
    <row r="157" spans="1:125" s="38" customFormat="1" ht="15" customHeight="1">
      <c r="A157" s="196"/>
      <c r="B157" s="196"/>
      <c r="C157" s="286" t="s">
        <v>5491</v>
      </c>
      <c r="D157" s="479" t="str">
        <f>IF($N$10="","",IF(HLOOKUP($N$10,Presentación!$AQ$3:$BV$574,Presentación!AP136)="","",HLOOKUP($N$10,Presentación!$AQ$3:$BV$574,Presentación!AP136,0)))</f>
        <v/>
      </c>
      <c r="E157" s="480"/>
      <c r="F157" s="481"/>
      <c r="G157" s="491" t="str">
        <f>IF($N$10="","",IF(HLOOKUP($N$10,Presentación!$BZ$3:$DE$574,Presentación!AP136,0)="","",HLOOKUP($N$10,Presentación!$BZ$3:$DE$574,Presentación!AP136,0)))</f>
        <v/>
      </c>
      <c r="H157" s="492"/>
      <c r="I157" s="492"/>
      <c r="J157" s="493"/>
      <c r="K157" s="1"/>
      <c r="L157" s="1"/>
      <c r="M157" s="1"/>
      <c r="N157" s="1"/>
      <c r="O157" s="1"/>
      <c r="P157" s="1"/>
      <c r="Q157" s="1"/>
      <c r="R157" s="1"/>
      <c r="S157" s="1"/>
      <c r="T157" s="1"/>
      <c r="U157" s="1"/>
      <c r="V157" s="1"/>
      <c r="W157" s="1"/>
      <c r="X157" s="1"/>
      <c r="Y157" s="1"/>
      <c r="Z157" s="1"/>
      <c r="AA157" s="1"/>
      <c r="AB157" s="1"/>
      <c r="AC157" s="1"/>
      <c r="AD157" s="1"/>
      <c r="AE157" s="1"/>
      <c r="AF157" s="1"/>
      <c r="AG157" s="1"/>
      <c r="AH157" s="1"/>
      <c r="AI157" s="1"/>
      <c r="AJ157" s="1"/>
      <c r="AK157" s="1"/>
      <c r="AL157" s="1"/>
      <c r="AM157" s="1"/>
      <c r="AN157" s="1"/>
      <c r="AO157" s="1"/>
      <c r="AP157" s="1"/>
      <c r="AQ157" s="1"/>
      <c r="AR157" s="1"/>
      <c r="AS157" s="1"/>
      <c r="AT157" s="1"/>
      <c r="AU157" s="1"/>
      <c r="AV157" s="1"/>
      <c r="AW157" s="1"/>
      <c r="AX157" s="1"/>
      <c r="AY157" s="1"/>
      <c r="AZ157" s="1"/>
      <c r="BA157" s="1"/>
      <c r="BB157" s="1"/>
      <c r="BC157" s="1"/>
      <c r="BD157" s="1"/>
      <c r="BE157" s="1"/>
      <c r="BF157" s="1"/>
      <c r="BG157" s="1"/>
      <c r="BH157" s="1"/>
      <c r="BI157" s="1"/>
      <c r="BJ157" s="1"/>
      <c r="BK157" s="1"/>
      <c r="BL157"/>
      <c r="BN157">
        <f t="shared" si="13"/>
        <v>0</v>
      </c>
      <c r="BO157">
        <f t="shared" si="14"/>
        <v>0</v>
      </c>
      <c r="DP157"/>
      <c r="DQ157"/>
      <c r="DR157" s="2">
        <f t="shared" si="15"/>
        <v>0</v>
      </c>
      <c r="DS157" s="2">
        <f t="shared" si="16"/>
        <v>0</v>
      </c>
      <c r="DT157" s="2">
        <f t="shared" si="17"/>
        <v>0</v>
      </c>
      <c r="DU157" s="2">
        <f t="shared" si="18"/>
        <v>0</v>
      </c>
    </row>
    <row r="158" spans="1:125" s="38" customFormat="1" ht="15" customHeight="1">
      <c r="A158" s="196"/>
      <c r="B158" s="196"/>
      <c r="C158" s="286" t="s">
        <v>5492</v>
      </c>
      <c r="D158" s="479" t="str">
        <f>IF($N$10="","",IF(HLOOKUP($N$10,Presentación!$AQ$3:$BV$574,Presentación!AP137)="","",HLOOKUP($N$10,Presentación!$AQ$3:$BV$574,Presentación!AP137,0)))</f>
        <v/>
      </c>
      <c r="E158" s="480"/>
      <c r="F158" s="481"/>
      <c r="G158" s="491" t="str">
        <f>IF($N$10="","",IF(HLOOKUP($N$10,Presentación!$BZ$3:$DE$574,Presentación!AP137,0)="","",HLOOKUP($N$10,Presentación!$BZ$3:$DE$574,Presentación!AP137,0)))</f>
        <v/>
      </c>
      <c r="H158" s="492"/>
      <c r="I158" s="492"/>
      <c r="J158" s="493"/>
      <c r="K158" s="1"/>
      <c r="L158" s="1"/>
      <c r="M158" s="1"/>
      <c r="N158" s="1"/>
      <c r="O158" s="1"/>
      <c r="P158" s="1"/>
      <c r="Q158" s="1"/>
      <c r="R158" s="1"/>
      <c r="S158" s="1"/>
      <c r="T158" s="1"/>
      <c r="U158" s="1"/>
      <c r="V158" s="1"/>
      <c r="W158" s="1"/>
      <c r="X158" s="1"/>
      <c r="Y158" s="1"/>
      <c r="Z158" s="1"/>
      <c r="AA158" s="1"/>
      <c r="AB158" s="1"/>
      <c r="AC158" s="1"/>
      <c r="AD158" s="1"/>
      <c r="AE158" s="1"/>
      <c r="AF158" s="1"/>
      <c r="AG158" s="1"/>
      <c r="AH158" s="1"/>
      <c r="AI158" s="1"/>
      <c r="AJ158" s="1"/>
      <c r="AK158" s="1"/>
      <c r="AL158" s="1"/>
      <c r="AM158" s="1"/>
      <c r="AN158" s="1"/>
      <c r="AO158" s="1"/>
      <c r="AP158" s="1"/>
      <c r="AQ158" s="1"/>
      <c r="AR158" s="1"/>
      <c r="AS158" s="1"/>
      <c r="AT158" s="1"/>
      <c r="AU158" s="1"/>
      <c r="AV158" s="1"/>
      <c r="AW158" s="1"/>
      <c r="AX158" s="1"/>
      <c r="AY158" s="1"/>
      <c r="AZ158" s="1"/>
      <c r="BA158" s="1"/>
      <c r="BB158" s="1"/>
      <c r="BC158" s="1"/>
      <c r="BD158" s="1"/>
      <c r="BE158" s="1"/>
      <c r="BF158" s="1"/>
      <c r="BG158" s="1"/>
      <c r="BH158" s="1"/>
      <c r="BI158" s="1"/>
      <c r="BJ158" s="1"/>
      <c r="BK158" s="1"/>
      <c r="BL158"/>
      <c r="BN158">
        <f t="shared" si="13"/>
        <v>0</v>
      </c>
      <c r="BO158">
        <f t="shared" si="14"/>
        <v>0</v>
      </c>
      <c r="DP158"/>
      <c r="DQ158"/>
      <c r="DR158" s="2">
        <f t="shared" si="15"/>
        <v>0</v>
      </c>
      <c r="DS158" s="2">
        <f t="shared" si="16"/>
        <v>0</v>
      </c>
      <c r="DT158" s="2">
        <f t="shared" si="17"/>
        <v>0</v>
      </c>
      <c r="DU158" s="2">
        <f t="shared" si="18"/>
        <v>0</v>
      </c>
    </row>
    <row r="159" spans="1:125" s="38" customFormat="1" ht="15" customHeight="1">
      <c r="A159" s="196"/>
      <c r="B159" s="196"/>
      <c r="C159" s="286" t="s">
        <v>5493</v>
      </c>
      <c r="D159" s="479" t="str">
        <f>IF($N$10="","",IF(HLOOKUP($N$10,Presentación!$AQ$3:$BV$574,Presentación!AP138)="","",HLOOKUP($N$10,Presentación!$AQ$3:$BV$574,Presentación!AP138,0)))</f>
        <v/>
      </c>
      <c r="E159" s="480"/>
      <c r="F159" s="481"/>
      <c r="G159" s="491" t="str">
        <f>IF($N$10="","",IF(HLOOKUP($N$10,Presentación!$BZ$3:$DE$574,Presentación!AP138,0)="","",HLOOKUP($N$10,Presentación!$BZ$3:$DE$574,Presentación!AP138,0)))</f>
        <v/>
      </c>
      <c r="H159" s="492"/>
      <c r="I159" s="492"/>
      <c r="J159" s="493"/>
      <c r="K159" s="1"/>
      <c r="L159" s="1"/>
      <c r="M159" s="1"/>
      <c r="N159" s="1"/>
      <c r="O159" s="1"/>
      <c r="P159" s="1"/>
      <c r="Q159" s="1"/>
      <c r="R159" s="1"/>
      <c r="S159" s="1"/>
      <c r="T159" s="1"/>
      <c r="U159" s="1"/>
      <c r="V159" s="1"/>
      <c r="W159" s="1"/>
      <c r="X159" s="1"/>
      <c r="Y159" s="1"/>
      <c r="Z159" s="1"/>
      <c r="AA159" s="1"/>
      <c r="AB159" s="1"/>
      <c r="AC159" s="1"/>
      <c r="AD159" s="1"/>
      <c r="AE159" s="1"/>
      <c r="AF159" s="1"/>
      <c r="AG159" s="1"/>
      <c r="AH159" s="1"/>
      <c r="AI159" s="1"/>
      <c r="AJ159" s="1"/>
      <c r="AK159" s="1"/>
      <c r="AL159" s="1"/>
      <c r="AM159" s="1"/>
      <c r="AN159" s="1"/>
      <c r="AO159" s="1"/>
      <c r="AP159" s="1"/>
      <c r="AQ159" s="1"/>
      <c r="AR159" s="1"/>
      <c r="AS159" s="1"/>
      <c r="AT159" s="1"/>
      <c r="AU159" s="1"/>
      <c r="AV159" s="1"/>
      <c r="AW159" s="1"/>
      <c r="AX159" s="1"/>
      <c r="AY159" s="1"/>
      <c r="AZ159" s="1"/>
      <c r="BA159" s="1"/>
      <c r="BB159" s="1"/>
      <c r="BC159" s="1"/>
      <c r="BD159" s="1"/>
      <c r="BE159" s="1"/>
      <c r="BF159" s="1"/>
      <c r="BG159" s="1"/>
      <c r="BH159" s="1"/>
      <c r="BI159" s="1"/>
      <c r="BJ159" s="1"/>
      <c r="BK159" s="1"/>
      <c r="BL159"/>
      <c r="BN159">
        <f t="shared" si="13"/>
        <v>0</v>
      </c>
      <c r="BO159">
        <f t="shared" si="14"/>
        <v>0</v>
      </c>
      <c r="DP159"/>
      <c r="DQ159"/>
      <c r="DR159" s="2">
        <f t="shared" si="15"/>
        <v>0</v>
      </c>
      <c r="DS159" s="2">
        <f t="shared" si="16"/>
        <v>0</v>
      </c>
      <c r="DT159" s="2">
        <f t="shared" si="17"/>
        <v>0</v>
      </c>
      <c r="DU159" s="2">
        <f t="shared" si="18"/>
        <v>0</v>
      </c>
    </row>
    <row r="160" spans="1:125" s="38" customFormat="1" ht="15" customHeight="1">
      <c r="A160" s="196"/>
      <c r="B160" s="196"/>
      <c r="C160" s="286" t="s">
        <v>5494</v>
      </c>
      <c r="D160" s="479" t="str">
        <f>IF($N$10="","",IF(HLOOKUP($N$10,Presentación!$AQ$3:$BV$574,Presentación!AP139)="","",HLOOKUP($N$10,Presentación!$AQ$3:$BV$574,Presentación!AP139,0)))</f>
        <v/>
      </c>
      <c r="E160" s="480"/>
      <c r="F160" s="481"/>
      <c r="G160" s="491" t="str">
        <f>IF($N$10="","",IF(HLOOKUP($N$10,Presentación!$BZ$3:$DE$574,Presentación!AP139,0)="","",HLOOKUP($N$10,Presentación!$BZ$3:$DE$574,Presentación!AP139,0)))</f>
        <v/>
      </c>
      <c r="H160" s="492"/>
      <c r="I160" s="492"/>
      <c r="J160" s="493"/>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c r="AJ160" s="1"/>
      <c r="AK160" s="1"/>
      <c r="AL160" s="1"/>
      <c r="AM160" s="1"/>
      <c r="AN160" s="1"/>
      <c r="AO160" s="1"/>
      <c r="AP160" s="1"/>
      <c r="AQ160" s="1"/>
      <c r="AR160" s="1"/>
      <c r="AS160" s="1"/>
      <c r="AT160" s="1"/>
      <c r="AU160" s="1"/>
      <c r="AV160" s="1"/>
      <c r="AW160" s="1"/>
      <c r="AX160" s="1"/>
      <c r="AY160" s="1"/>
      <c r="AZ160" s="1"/>
      <c r="BA160" s="1"/>
      <c r="BB160" s="1"/>
      <c r="BC160" s="1"/>
      <c r="BD160" s="1"/>
      <c r="BE160" s="1"/>
      <c r="BF160" s="1"/>
      <c r="BG160" s="1"/>
      <c r="BH160" s="1"/>
      <c r="BI160" s="1"/>
      <c r="BJ160" s="1"/>
      <c r="BK160" s="1"/>
      <c r="BL160"/>
      <c r="BN160">
        <f t="shared" si="13"/>
        <v>0</v>
      </c>
      <c r="BO160">
        <f t="shared" si="14"/>
        <v>0</v>
      </c>
      <c r="DP160"/>
      <c r="DQ160"/>
      <c r="DR160" s="2">
        <f t="shared" si="15"/>
        <v>0</v>
      </c>
      <c r="DS160" s="2">
        <f t="shared" si="16"/>
        <v>0</v>
      </c>
      <c r="DT160" s="2">
        <f t="shared" si="17"/>
        <v>0</v>
      </c>
      <c r="DU160" s="2">
        <f t="shared" si="18"/>
        <v>0</v>
      </c>
    </row>
    <row r="161" spans="1:125" s="38" customFormat="1" ht="15" customHeight="1">
      <c r="A161" s="196"/>
      <c r="B161" s="196"/>
      <c r="C161" s="286" t="s">
        <v>5495</v>
      </c>
      <c r="D161" s="479" t="str">
        <f>IF($N$10="","",IF(HLOOKUP($N$10,Presentación!$AQ$3:$BV$574,Presentación!AP140)="","",HLOOKUP($N$10,Presentación!$AQ$3:$BV$574,Presentación!AP140,0)))</f>
        <v/>
      </c>
      <c r="E161" s="480"/>
      <c r="F161" s="481"/>
      <c r="G161" s="491" t="str">
        <f>IF($N$10="","",IF(HLOOKUP($N$10,Presentación!$BZ$3:$DE$574,Presentación!AP140,0)="","",HLOOKUP($N$10,Presentación!$BZ$3:$DE$574,Presentación!AP140,0)))</f>
        <v/>
      </c>
      <c r="H161" s="492"/>
      <c r="I161" s="492"/>
      <c r="J161" s="493"/>
      <c r="K161" s="1"/>
      <c r="L161" s="1"/>
      <c r="M161" s="1"/>
      <c r="N161" s="1"/>
      <c r="O161" s="1"/>
      <c r="P161" s="1"/>
      <c r="Q161" s="1"/>
      <c r="R161" s="1"/>
      <c r="S161" s="1"/>
      <c r="T161" s="1"/>
      <c r="U161" s="1"/>
      <c r="V161" s="1"/>
      <c r="W161" s="1"/>
      <c r="X161" s="1"/>
      <c r="Y161" s="1"/>
      <c r="Z161" s="1"/>
      <c r="AA161" s="1"/>
      <c r="AB161" s="1"/>
      <c r="AC161" s="1"/>
      <c r="AD161" s="1"/>
      <c r="AE161" s="1"/>
      <c r="AF161" s="1"/>
      <c r="AG161" s="1"/>
      <c r="AH161" s="1"/>
      <c r="AI161" s="1"/>
      <c r="AJ161" s="1"/>
      <c r="AK161" s="1"/>
      <c r="AL161" s="1"/>
      <c r="AM161" s="1"/>
      <c r="AN161" s="1"/>
      <c r="AO161" s="1"/>
      <c r="AP161" s="1"/>
      <c r="AQ161" s="1"/>
      <c r="AR161" s="1"/>
      <c r="AS161" s="1"/>
      <c r="AT161" s="1"/>
      <c r="AU161" s="1"/>
      <c r="AV161" s="1"/>
      <c r="AW161" s="1"/>
      <c r="AX161" s="1"/>
      <c r="AY161" s="1"/>
      <c r="AZ161" s="1"/>
      <c r="BA161" s="1"/>
      <c r="BB161" s="1"/>
      <c r="BC161" s="1"/>
      <c r="BD161" s="1"/>
      <c r="BE161" s="1"/>
      <c r="BF161" s="1"/>
      <c r="BG161" s="1"/>
      <c r="BH161" s="1"/>
      <c r="BI161" s="1"/>
      <c r="BJ161" s="1"/>
      <c r="BK161" s="1"/>
      <c r="BL161"/>
      <c r="BN161">
        <f t="shared" si="13"/>
        <v>0</v>
      </c>
      <c r="BO161">
        <f t="shared" si="14"/>
        <v>0</v>
      </c>
      <c r="DP161"/>
      <c r="DQ161"/>
      <c r="DR161" s="2">
        <f t="shared" si="15"/>
        <v>0</v>
      </c>
      <c r="DS161" s="2">
        <f t="shared" si="16"/>
        <v>0</v>
      </c>
      <c r="DT161" s="2">
        <f t="shared" si="17"/>
        <v>0</v>
      </c>
      <c r="DU161" s="2">
        <f t="shared" si="18"/>
        <v>0</v>
      </c>
    </row>
    <row r="162" spans="1:125" s="38" customFormat="1" ht="15" customHeight="1">
      <c r="A162" s="196"/>
      <c r="B162" s="196"/>
      <c r="C162" s="286" t="s">
        <v>5496</v>
      </c>
      <c r="D162" s="479" t="str">
        <f>IF($N$10="","",IF(HLOOKUP($N$10,Presentación!$AQ$3:$BV$574,Presentación!AP141)="","",HLOOKUP($N$10,Presentación!$AQ$3:$BV$574,Presentación!AP141,0)))</f>
        <v/>
      </c>
      <c r="E162" s="480"/>
      <c r="F162" s="481"/>
      <c r="G162" s="491" t="str">
        <f>IF($N$10="","",IF(HLOOKUP($N$10,Presentación!$BZ$3:$DE$574,Presentación!AP141,0)="","",HLOOKUP($N$10,Presentación!$BZ$3:$DE$574,Presentación!AP141,0)))</f>
        <v/>
      </c>
      <c r="H162" s="492"/>
      <c r="I162" s="492"/>
      <c r="J162" s="493"/>
      <c r="K162" s="1"/>
      <c r="L162" s="1"/>
      <c r="M162" s="1"/>
      <c r="N162" s="1"/>
      <c r="O162" s="1"/>
      <c r="P162" s="1"/>
      <c r="Q162" s="1"/>
      <c r="R162" s="1"/>
      <c r="S162" s="1"/>
      <c r="T162" s="1"/>
      <c r="U162" s="1"/>
      <c r="V162" s="1"/>
      <c r="W162" s="1"/>
      <c r="X162" s="1"/>
      <c r="Y162" s="1"/>
      <c r="Z162" s="1"/>
      <c r="AA162" s="1"/>
      <c r="AB162" s="1"/>
      <c r="AC162" s="1"/>
      <c r="AD162" s="1"/>
      <c r="AE162" s="1"/>
      <c r="AF162" s="1"/>
      <c r="AG162" s="1"/>
      <c r="AH162" s="1"/>
      <c r="AI162" s="1"/>
      <c r="AJ162" s="1"/>
      <c r="AK162" s="1"/>
      <c r="AL162" s="1"/>
      <c r="AM162" s="1"/>
      <c r="AN162" s="1"/>
      <c r="AO162" s="1"/>
      <c r="AP162" s="1"/>
      <c r="AQ162" s="1"/>
      <c r="AR162" s="1"/>
      <c r="AS162" s="1"/>
      <c r="AT162" s="1"/>
      <c r="AU162" s="1"/>
      <c r="AV162" s="1"/>
      <c r="AW162" s="1"/>
      <c r="AX162" s="1"/>
      <c r="AY162" s="1"/>
      <c r="AZ162" s="1"/>
      <c r="BA162" s="1"/>
      <c r="BB162" s="1"/>
      <c r="BC162" s="1"/>
      <c r="BD162" s="1"/>
      <c r="BE162" s="1"/>
      <c r="BF162" s="1"/>
      <c r="BG162" s="1"/>
      <c r="BH162" s="1"/>
      <c r="BI162" s="1"/>
      <c r="BJ162" s="1"/>
      <c r="BK162" s="1"/>
      <c r="BL162"/>
      <c r="BN162">
        <f t="shared" si="13"/>
        <v>0</v>
      </c>
      <c r="BO162">
        <f t="shared" si="14"/>
        <v>0</v>
      </c>
      <c r="DP162"/>
      <c r="DQ162"/>
      <c r="DR162" s="2">
        <f t="shared" si="15"/>
        <v>0</v>
      </c>
      <c r="DS162" s="2">
        <f t="shared" si="16"/>
        <v>0</v>
      </c>
      <c r="DT162" s="2">
        <f t="shared" si="17"/>
        <v>0</v>
      </c>
      <c r="DU162" s="2">
        <f t="shared" si="18"/>
        <v>0</v>
      </c>
    </row>
    <row r="163" spans="1:125" s="38" customFormat="1" ht="15" customHeight="1">
      <c r="A163" s="196"/>
      <c r="B163" s="196"/>
      <c r="C163" s="286" t="s">
        <v>5497</v>
      </c>
      <c r="D163" s="479" t="str">
        <f>IF($N$10="","",IF(HLOOKUP($N$10,Presentación!$AQ$3:$BV$574,Presentación!AP142)="","",HLOOKUP($N$10,Presentación!$AQ$3:$BV$574,Presentación!AP142,0)))</f>
        <v/>
      </c>
      <c r="E163" s="480"/>
      <c r="F163" s="481"/>
      <c r="G163" s="491" t="str">
        <f>IF($N$10="","",IF(HLOOKUP($N$10,Presentación!$BZ$3:$DE$574,Presentación!AP142,0)="","",HLOOKUP($N$10,Presentación!$BZ$3:$DE$574,Presentación!AP142,0)))</f>
        <v/>
      </c>
      <c r="H163" s="492"/>
      <c r="I163" s="492"/>
      <c r="J163" s="493"/>
      <c r="K163" s="1"/>
      <c r="L163" s="1"/>
      <c r="M163" s="1"/>
      <c r="N163" s="1"/>
      <c r="O163" s="1"/>
      <c r="P163" s="1"/>
      <c r="Q163" s="1"/>
      <c r="R163" s="1"/>
      <c r="S163" s="1"/>
      <c r="T163" s="1"/>
      <c r="U163" s="1"/>
      <c r="V163" s="1"/>
      <c r="W163" s="1"/>
      <c r="X163" s="1"/>
      <c r="Y163" s="1"/>
      <c r="Z163" s="1"/>
      <c r="AA163" s="1"/>
      <c r="AB163" s="1"/>
      <c r="AC163" s="1"/>
      <c r="AD163" s="1"/>
      <c r="AE163" s="1"/>
      <c r="AF163" s="1"/>
      <c r="AG163" s="1"/>
      <c r="AH163" s="1"/>
      <c r="AI163" s="1"/>
      <c r="AJ163" s="1"/>
      <c r="AK163" s="1"/>
      <c r="AL163" s="1"/>
      <c r="AM163" s="1"/>
      <c r="AN163" s="1"/>
      <c r="AO163" s="1"/>
      <c r="AP163" s="1"/>
      <c r="AQ163" s="1"/>
      <c r="AR163" s="1"/>
      <c r="AS163" s="1"/>
      <c r="AT163" s="1"/>
      <c r="AU163" s="1"/>
      <c r="AV163" s="1"/>
      <c r="AW163" s="1"/>
      <c r="AX163" s="1"/>
      <c r="AY163" s="1"/>
      <c r="AZ163" s="1"/>
      <c r="BA163" s="1"/>
      <c r="BB163" s="1"/>
      <c r="BC163" s="1"/>
      <c r="BD163" s="1"/>
      <c r="BE163" s="1"/>
      <c r="BF163" s="1"/>
      <c r="BG163" s="1"/>
      <c r="BH163" s="1"/>
      <c r="BI163" s="1"/>
      <c r="BJ163" s="1"/>
      <c r="BK163" s="1"/>
      <c r="BL163"/>
      <c r="BN163">
        <f t="shared" si="13"/>
        <v>0</v>
      </c>
      <c r="BO163">
        <f t="shared" si="14"/>
        <v>0</v>
      </c>
      <c r="DP163"/>
      <c r="DQ163"/>
      <c r="DR163" s="2">
        <f t="shared" si="15"/>
        <v>0</v>
      </c>
      <c r="DS163" s="2">
        <f t="shared" si="16"/>
        <v>0</v>
      </c>
      <c r="DT163" s="2">
        <f t="shared" si="17"/>
        <v>0</v>
      </c>
      <c r="DU163" s="2">
        <f t="shared" si="18"/>
        <v>0</v>
      </c>
    </row>
    <row r="164" spans="1:125" s="38" customFormat="1" ht="15" customHeight="1">
      <c r="A164" s="196"/>
      <c r="B164" s="196"/>
      <c r="C164" s="286" t="s">
        <v>5498</v>
      </c>
      <c r="D164" s="479" t="str">
        <f>IF($N$10="","",IF(HLOOKUP($N$10,Presentación!$AQ$3:$BV$574,Presentación!AP143)="","",HLOOKUP($N$10,Presentación!$AQ$3:$BV$574,Presentación!AP143,0)))</f>
        <v/>
      </c>
      <c r="E164" s="480"/>
      <c r="F164" s="481"/>
      <c r="G164" s="491" t="str">
        <f>IF($N$10="","",IF(HLOOKUP($N$10,Presentación!$BZ$3:$DE$574,Presentación!AP143,0)="","",HLOOKUP($N$10,Presentación!$BZ$3:$DE$574,Presentación!AP143,0)))</f>
        <v/>
      </c>
      <c r="H164" s="492"/>
      <c r="I164" s="492"/>
      <c r="J164" s="493"/>
      <c r="K164" s="1"/>
      <c r="L164" s="1"/>
      <c r="M164" s="1"/>
      <c r="N164" s="1"/>
      <c r="O164" s="1"/>
      <c r="P164" s="1"/>
      <c r="Q164" s="1"/>
      <c r="R164" s="1"/>
      <c r="S164" s="1"/>
      <c r="T164" s="1"/>
      <c r="U164" s="1"/>
      <c r="V164" s="1"/>
      <c r="W164" s="1"/>
      <c r="X164" s="1"/>
      <c r="Y164" s="1"/>
      <c r="Z164" s="1"/>
      <c r="AA164" s="1"/>
      <c r="AB164" s="1"/>
      <c r="AC164" s="1"/>
      <c r="AD164" s="1"/>
      <c r="AE164" s="1"/>
      <c r="AF164" s="1"/>
      <c r="AG164" s="1"/>
      <c r="AH164" s="1"/>
      <c r="AI164" s="1"/>
      <c r="AJ164" s="1"/>
      <c r="AK164" s="1"/>
      <c r="AL164" s="1"/>
      <c r="AM164" s="1"/>
      <c r="AN164" s="1"/>
      <c r="AO164" s="1"/>
      <c r="AP164" s="1"/>
      <c r="AQ164" s="1"/>
      <c r="AR164" s="1"/>
      <c r="AS164" s="1"/>
      <c r="AT164" s="1"/>
      <c r="AU164" s="1"/>
      <c r="AV164" s="1"/>
      <c r="AW164" s="1"/>
      <c r="AX164" s="1"/>
      <c r="AY164" s="1"/>
      <c r="AZ164" s="1"/>
      <c r="BA164" s="1"/>
      <c r="BB164" s="1"/>
      <c r="BC164" s="1"/>
      <c r="BD164" s="1"/>
      <c r="BE164" s="1"/>
      <c r="BF164" s="1"/>
      <c r="BG164" s="1"/>
      <c r="BH164" s="1"/>
      <c r="BI164" s="1"/>
      <c r="BJ164" s="1"/>
      <c r="BK164" s="1"/>
      <c r="BL164"/>
      <c r="BN164">
        <f t="shared" si="13"/>
        <v>0</v>
      </c>
      <c r="BO164">
        <f t="shared" si="14"/>
        <v>0</v>
      </c>
      <c r="DP164"/>
      <c r="DQ164"/>
      <c r="DR164" s="2">
        <f t="shared" si="15"/>
        <v>0</v>
      </c>
      <c r="DS164" s="2">
        <f t="shared" si="16"/>
        <v>0</v>
      </c>
      <c r="DT164" s="2">
        <f t="shared" si="17"/>
        <v>0</v>
      </c>
      <c r="DU164" s="2">
        <f t="shared" si="18"/>
        <v>0</v>
      </c>
    </row>
    <row r="165" spans="1:125" s="38" customFormat="1" ht="15" customHeight="1">
      <c r="A165" s="196"/>
      <c r="B165" s="196"/>
      <c r="C165" s="286" t="s">
        <v>5499</v>
      </c>
      <c r="D165" s="479" t="str">
        <f>IF($N$10="","",IF(HLOOKUP($N$10,Presentación!$AQ$3:$BV$574,Presentación!AP144)="","",HLOOKUP($N$10,Presentación!$AQ$3:$BV$574,Presentación!AP144,0)))</f>
        <v/>
      </c>
      <c r="E165" s="480"/>
      <c r="F165" s="481"/>
      <c r="G165" s="491" t="str">
        <f>IF($N$10="","",IF(HLOOKUP($N$10,Presentación!$BZ$3:$DE$574,Presentación!AP144,0)="","",HLOOKUP($N$10,Presentación!$BZ$3:$DE$574,Presentación!AP144,0)))</f>
        <v/>
      </c>
      <c r="H165" s="492"/>
      <c r="I165" s="492"/>
      <c r="J165" s="493"/>
      <c r="K165" s="1"/>
      <c r="L165" s="1"/>
      <c r="M165" s="1"/>
      <c r="N165" s="1"/>
      <c r="O165" s="1"/>
      <c r="P165" s="1"/>
      <c r="Q165" s="1"/>
      <c r="R165" s="1"/>
      <c r="S165" s="1"/>
      <c r="T165" s="1"/>
      <c r="U165" s="1"/>
      <c r="V165" s="1"/>
      <c r="W165" s="1"/>
      <c r="X165" s="1"/>
      <c r="Y165" s="1"/>
      <c r="Z165" s="1"/>
      <c r="AA165" s="1"/>
      <c r="AB165" s="1"/>
      <c r="AC165" s="1"/>
      <c r="AD165" s="1"/>
      <c r="AE165" s="1"/>
      <c r="AF165" s="1"/>
      <c r="AG165" s="1"/>
      <c r="AH165" s="1"/>
      <c r="AI165" s="1"/>
      <c r="AJ165" s="1"/>
      <c r="AK165" s="1"/>
      <c r="AL165" s="1"/>
      <c r="AM165" s="1"/>
      <c r="AN165" s="1"/>
      <c r="AO165" s="1"/>
      <c r="AP165" s="1"/>
      <c r="AQ165" s="1"/>
      <c r="AR165" s="1"/>
      <c r="AS165" s="1"/>
      <c r="AT165" s="1"/>
      <c r="AU165" s="1"/>
      <c r="AV165" s="1"/>
      <c r="AW165" s="1"/>
      <c r="AX165" s="1"/>
      <c r="AY165" s="1"/>
      <c r="AZ165" s="1"/>
      <c r="BA165" s="1"/>
      <c r="BB165" s="1"/>
      <c r="BC165" s="1"/>
      <c r="BD165" s="1"/>
      <c r="BE165" s="1"/>
      <c r="BF165" s="1"/>
      <c r="BG165" s="1"/>
      <c r="BH165" s="1"/>
      <c r="BI165" s="1"/>
      <c r="BJ165" s="1"/>
      <c r="BK165" s="1"/>
      <c r="BL165"/>
      <c r="BN165">
        <f t="shared" si="13"/>
        <v>0</v>
      </c>
      <c r="BO165">
        <f t="shared" si="14"/>
        <v>0</v>
      </c>
      <c r="DP165"/>
      <c r="DQ165"/>
      <c r="DR165" s="2">
        <f t="shared" si="15"/>
        <v>0</v>
      </c>
      <c r="DS165" s="2">
        <f t="shared" si="16"/>
        <v>0</v>
      </c>
      <c r="DT165" s="2">
        <f t="shared" si="17"/>
        <v>0</v>
      </c>
      <c r="DU165" s="2">
        <f t="shared" si="18"/>
        <v>0</v>
      </c>
    </row>
    <row r="166" spans="1:125" s="38" customFormat="1" ht="15" customHeight="1">
      <c r="A166" s="196"/>
      <c r="B166" s="196"/>
      <c r="C166" s="286" t="s">
        <v>5500</v>
      </c>
      <c r="D166" s="479" t="str">
        <f>IF($N$10="","",IF(HLOOKUP($N$10,Presentación!$AQ$3:$BV$574,Presentación!AP145)="","",HLOOKUP($N$10,Presentación!$AQ$3:$BV$574,Presentación!AP145,0)))</f>
        <v/>
      </c>
      <c r="E166" s="480"/>
      <c r="F166" s="481"/>
      <c r="G166" s="491" t="str">
        <f>IF($N$10="","",IF(HLOOKUP($N$10,Presentación!$BZ$3:$DE$574,Presentación!AP145,0)="","",HLOOKUP($N$10,Presentación!$BZ$3:$DE$574,Presentación!AP145,0)))</f>
        <v/>
      </c>
      <c r="H166" s="492"/>
      <c r="I166" s="492"/>
      <c r="J166" s="493"/>
      <c r="K166" s="1"/>
      <c r="L166" s="1"/>
      <c r="M166" s="1"/>
      <c r="N166" s="1"/>
      <c r="O166" s="1"/>
      <c r="P166" s="1"/>
      <c r="Q166" s="1"/>
      <c r="R166" s="1"/>
      <c r="S166" s="1"/>
      <c r="T166" s="1"/>
      <c r="U166" s="1"/>
      <c r="V166" s="1"/>
      <c r="W166" s="1"/>
      <c r="X166" s="1"/>
      <c r="Y166" s="1"/>
      <c r="Z166" s="1"/>
      <c r="AA166" s="1"/>
      <c r="AB166" s="1"/>
      <c r="AC166" s="1"/>
      <c r="AD166" s="1"/>
      <c r="AE166" s="1"/>
      <c r="AF166" s="1"/>
      <c r="AG166" s="1"/>
      <c r="AH166" s="1"/>
      <c r="AI166" s="1"/>
      <c r="AJ166" s="1"/>
      <c r="AK166" s="1"/>
      <c r="AL166" s="1"/>
      <c r="AM166" s="1"/>
      <c r="AN166" s="1"/>
      <c r="AO166" s="1"/>
      <c r="AP166" s="1"/>
      <c r="AQ166" s="1"/>
      <c r="AR166" s="1"/>
      <c r="AS166" s="1"/>
      <c r="AT166" s="1"/>
      <c r="AU166" s="1"/>
      <c r="AV166" s="1"/>
      <c r="AW166" s="1"/>
      <c r="AX166" s="1"/>
      <c r="AY166" s="1"/>
      <c r="AZ166" s="1"/>
      <c r="BA166" s="1"/>
      <c r="BB166" s="1"/>
      <c r="BC166" s="1"/>
      <c r="BD166" s="1"/>
      <c r="BE166" s="1"/>
      <c r="BF166" s="1"/>
      <c r="BG166" s="1"/>
      <c r="BH166" s="1"/>
      <c r="BI166" s="1"/>
      <c r="BJ166" s="1"/>
      <c r="BK166" s="1"/>
      <c r="BL166"/>
      <c r="BN166">
        <f t="shared" si="13"/>
        <v>0</v>
      </c>
      <c r="BO166">
        <f t="shared" si="14"/>
        <v>0</v>
      </c>
      <c r="DP166"/>
      <c r="DQ166"/>
      <c r="DR166" s="2">
        <f t="shared" si="15"/>
        <v>0</v>
      </c>
      <c r="DS166" s="2">
        <f t="shared" si="16"/>
        <v>0</v>
      </c>
      <c r="DT166" s="2">
        <f t="shared" si="17"/>
        <v>0</v>
      </c>
      <c r="DU166" s="2">
        <f t="shared" si="18"/>
        <v>0</v>
      </c>
    </row>
    <row r="167" spans="1:125" s="38" customFormat="1" ht="15" customHeight="1">
      <c r="A167" s="196"/>
      <c r="B167" s="196"/>
      <c r="C167" s="286" t="s">
        <v>5501</v>
      </c>
      <c r="D167" s="479" t="str">
        <f>IF($N$10="","",IF(HLOOKUP($N$10,Presentación!$AQ$3:$BV$574,Presentación!AP146)="","",HLOOKUP($N$10,Presentación!$AQ$3:$BV$574,Presentación!AP146,0)))</f>
        <v/>
      </c>
      <c r="E167" s="480"/>
      <c r="F167" s="481"/>
      <c r="G167" s="491" t="str">
        <f>IF($N$10="","",IF(HLOOKUP($N$10,Presentación!$BZ$3:$DE$574,Presentación!AP146,0)="","",HLOOKUP($N$10,Presentación!$BZ$3:$DE$574,Presentación!AP146,0)))</f>
        <v/>
      </c>
      <c r="H167" s="492"/>
      <c r="I167" s="492"/>
      <c r="J167" s="493"/>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c r="AJ167" s="1"/>
      <c r="AK167" s="1"/>
      <c r="AL167" s="1"/>
      <c r="AM167" s="1"/>
      <c r="AN167" s="1"/>
      <c r="AO167" s="1"/>
      <c r="AP167" s="1"/>
      <c r="AQ167" s="1"/>
      <c r="AR167" s="1"/>
      <c r="AS167" s="1"/>
      <c r="AT167" s="1"/>
      <c r="AU167" s="1"/>
      <c r="AV167" s="1"/>
      <c r="AW167" s="1"/>
      <c r="AX167" s="1"/>
      <c r="AY167" s="1"/>
      <c r="AZ167" s="1"/>
      <c r="BA167" s="1"/>
      <c r="BB167" s="1"/>
      <c r="BC167" s="1"/>
      <c r="BD167" s="1"/>
      <c r="BE167" s="1"/>
      <c r="BF167" s="1"/>
      <c r="BG167" s="1"/>
      <c r="BH167" s="1"/>
      <c r="BI167" s="1"/>
      <c r="BJ167" s="1"/>
      <c r="BK167" s="1"/>
      <c r="BL167"/>
      <c r="BN167">
        <f t="shared" si="13"/>
        <v>0</v>
      </c>
      <c r="BO167">
        <f t="shared" si="14"/>
        <v>0</v>
      </c>
      <c r="DP167"/>
      <c r="DQ167"/>
      <c r="DR167" s="2">
        <f t="shared" si="15"/>
        <v>0</v>
      </c>
      <c r="DS167" s="2">
        <f t="shared" si="16"/>
        <v>0</v>
      </c>
      <c r="DT167" s="2">
        <f t="shared" si="17"/>
        <v>0</v>
      </c>
      <c r="DU167" s="2">
        <f t="shared" si="18"/>
        <v>0</v>
      </c>
    </row>
    <row r="168" spans="1:125" s="38" customFormat="1" ht="15" customHeight="1">
      <c r="A168" s="196"/>
      <c r="B168" s="196"/>
      <c r="C168" s="286" t="s">
        <v>5502</v>
      </c>
      <c r="D168" s="479" t="str">
        <f>IF($N$10="","",IF(HLOOKUP($N$10,Presentación!$AQ$3:$BV$574,Presentación!AP147)="","",HLOOKUP($N$10,Presentación!$AQ$3:$BV$574,Presentación!AP147,0)))</f>
        <v/>
      </c>
      <c r="E168" s="480"/>
      <c r="F168" s="481"/>
      <c r="G168" s="491" t="str">
        <f>IF($N$10="","",IF(HLOOKUP($N$10,Presentación!$BZ$3:$DE$574,Presentación!AP147,0)="","",HLOOKUP($N$10,Presentación!$BZ$3:$DE$574,Presentación!AP147,0)))</f>
        <v/>
      </c>
      <c r="H168" s="492"/>
      <c r="I168" s="492"/>
      <c r="J168" s="493"/>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c r="AJ168" s="1"/>
      <c r="AK168" s="1"/>
      <c r="AL168" s="1"/>
      <c r="AM168" s="1"/>
      <c r="AN168" s="1"/>
      <c r="AO168" s="1"/>
      <c r="AP168" s="1"/>
      <c r="AQ168" s="1"/>
      <c r="AR168" s="1"/>
      <c r="AS168" s="1"/>
      <c r="AT168" s="1"/>
      <c r="AU168" s="1"/>
      <c r="AV168" s="1"/>
      <c r="AW168" s="1"/>
      <c r="AX168" s="1"/>
      <c r="AY168" s="1"/>
      <c r="AZ168" s="1"/>
      <c r="BA168" s="1"/>
      <c r="BB168" s="1"/>
      <c r="BC168" s="1"/>
      <c r="BD168" s="1"/>
      <c r="BE168" s="1"/>
      <c r="BF168" s="1"/>
      <c r="BG168" s="1"/>
      <c r="BH168" s="1"/>
      <c r="BI168" s="1"/>
      <c r="BJ168" s="1"/>
      <c r="BK168" s="1"/>
      <c r="BL168"/>
      <c r="BN168">
        <f t="shared" si="13"/>
        <v>0</v>
      </c>
      <c r="BO168">
        <f t="shared" si="14"/>
        <v>0</v>
      </c>
      <c r="DP168"/>
      <c r="DQ168"/>
      <c r="DR168" s="2">
        <f t="shared" si="15"/>
        <v>0</v>
      </c>
      <c r="DS168" s="2">
        <f t="shared" si="16"/>
        <v>0</v>
      </c>
      <c r="DT168" s="2">
        <f t="shared" si="17"/>
        <v>0</v>
      </c>
      <c r="DU168" s="2">
        <f t="shared" si="18"/>
        <v>0</v>
      </c>
    </row>
    <row r="169" spans="1:125" s="38" customFormat="1" ht="15" customHeight="1">
      <c r="A169" s="196"/>
      <c r="B169" s="196"/>
      <c r="C169" s="286" t="s">
        <v>5503</v>
      </c>
      <c r="D169" s="479" t="str">
        <f>IF($N$10="","",IF(HLOOKUP($N$10,Presentación!$AQ$3:$BV$574,Presentación!AP148)="","",HLOOKUP($N$10,Presentación!$AQ$3:$BV$574,Presentación!AP148,0)))</f>
        <v/>
      </c>
      <c r="E169" s="480"/>
      <c r="F169" s="481"/>
      <c r="G169" s="491" t="str">
        <f>IF($N$10="","",IF(HLOOKUP($N$10,Presentación!$BZ$3:$DE$574,Presentación!AP148,0)="","",HLOOKUP($N$10,Presentación!$BZ$3:$DE$574,Presentación!AP148,0)))</f>
        <v/>
      </c>
      <c r="H169" s="492"/>
      <c r="I169" s="492"/>
      <c r="J169" s="493"/>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c r="AJ169" s="1"/>
      <c r="AK169" s="1"/>
      <c r="AL169" s="1"/>
      <c r="AM169" s="1"/>
      <c r="AN169" s="1"/>
      <c r="AO169" s="1"/>
      <c r="AP169" s="1"/>
      <c r="AQ169" s="1"/>
      <c r="AR169" s="1"/>
      <c r="AS169" s="1"/>
      <c r="AT169" s="1"/>
      <c r="AU169" s="1"/>
      <c r="AV169" s="1"/>
      <c r="AW169" s="1"/>
      <c r="AX169" s="1"/>
      <c r="AY169" s="1"/>
      <c r="AZ169" s="1"/>
      <c r="BA169" s="1"/>
      <c r="BB169" s="1"/>
      <c r="BC169" s="1"/>
      <c r="BD169" s="1"/>
      <c r="BE169" s="1"/>
      <c r="BF169" s="1"/>
      <c r="BG169" s="1"/>
      <c r="BH169" s="1"/>
      <c r="BI169" s="1"/>
      <c r="BJ169" s="1"/>
      <c r="BK169" s="1"/>
      <c r="BL169"/>
      <c r="BN169">
        <f t="shared" si="13"/>
        <v>0</v>
      </c>
      <c r="BO169">
        <f t="shared" si="14"/>
        <v>0</v>
      </c>
      <c r="DP169"/>
      <c r="DQ169"/>
      <c r="DR169" s="2">
        <f t="shared" si="15"/>
        <v>0</v>
      </c>
      <c r="DS169" s="2">
        <f t="shared" si="16"/>
        <v>0</v>
      </c>
      <c r="DT169" s="2">
        <f t="shared" si="17"/>
        <v>0</v>
      </c>
      <c r="DU169" s="2">
        <f t="shared" si="18"/>
        <v>0</v>
      </c>
    </row>
    <row r="170" spans="1:125" s="38" customFormat="1" ht="15" customHeight="1">
      <c r="A170" s="196"/>
      <c r="B170" s="196"/>
      <c r="C170" s="286" t="s">
        <v>5504</v>
      </c>
      <c r="D170" s="479" t="str">
        <f>IF($N$10="","",IF(HLOOKUP($N$10,Presentación!$AQ$3:$BV$574,Presentación!AP149)="","",HLOOKUP($N$10,Presentación!$AQ$3:$BV$574,Presentación!AP149,0)))</f>
        <v/>
      </c>
      <c r="E170" s="480"/>
      <c r="F170" s="481"/>
      <c r="G170" s="491" t="str">
        <f>IF($N$10="","",IF(HLOOKUP($N$10,Presentación!$BZ$3:$DE$574,Presentación!AP149,0)="","",HLOOKUP($N$10,Presentación!$BZ$3:$DE$574,Presentación!AP149,0)))</f>
        <v/>
      </c>
      <c r="H170" s="492"/>
      <c r="I170" s="492"/>
      <c r="J170" s="493"/>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c r="AJ170" s="1"/>
      <c r="AK170" s="1"/>
      <c r="AL170" s="1"/>
      <c r="AM170" s="1"/>
      <c r="AN170" s="1"/>
      <c r="AO170" s="1"/>
      <c r="AP170" s="1"/>
      <c r="AQ170" s="1"/>
      <c r="AR170" s="1"/>
      <c r="AS170" s="1"/>
      <c r="AT170" s="1"/>
      <c r="AU170" s="1"/>
      <c r="AV170" s="1"/>
      <c r="AW170" s="1"/>
      <c r="AX170" s="1"/>
      <c r="AY170" s="1"/>
      <c r="AZ170" s="1"/>
      <c r="BA170" s="1"/>
      <c r="BB170" s="1"/>
      <c r="BC170" s="1"/>
      <c r="BD170" s="1"/>
      <c r="BE170" s="1"/>
      <c r="BF170" s="1"/>
      <c r="BG170" s="1"/>
      <c r="BH170" s="1"/>
      <c r="BI170" s="1"/>
      <c r="BJ170" s="1"/>
      <c r="BK170" s="1"/>
      <c r="BL170"/>
      <c r="BN170">
        <f t="shared" si="13"/>
        <v>0</v>
      </c>
      <c r="BO170">
        <f t="shared" si="14"/>
        <v>0</v>
      </c>
      <c r="DP170"/>
      <c r="DQ170"/>
      <c r="DR170" s="2">
        <f t="shared" si="15"/>
        <v>0</v>
      </c>
      <c r="DS170" s="2">
        <f t="shared" si="16"/>
        <v>0</v>
      </c>
      <c r="DT170" s="2">
        <f t="shared" si="17"/>
        <v>0</v>
      </c>
      <c r="DU170" s="2">
        <f t="shared" si="18"/>
        <v>0</v>
      </c>
    </row>
    <row r="171" spans="1:125" s="38" customFormat="1" ht="15" customHeight="1">
      <c r="A171" s="196"/>
      <c r="B171" s="196"/>
      <c r="C171" s="286" t="s">
        <v>5505</v>
      </c>
      <c r="D171" s="479" t="str">
        <f>IF($N$10="","",IF(HLOOKUP($N$10,Presentación!$AQ$3:$BV$574,Presentación!AP150)="","",HLOOKUP($N$10,Presentación!$AQ$3:$BV$574,Presentación!AP150,0)))</f>
        <v/>
      </c>
      <c r="E171" s="480"/>
      <c r="F171" s="481"/>
      <c r="G171" s="491" t="str">
        <f>IF($N$10="","",IF(HLOOKUP($N$10,Presentación!$BZ$3:$DE$574,Presentación!AP150,0)="","",HLOOKUP($N$10,Presentación!$BZ$3:$DE$574,Presentación!AP150,0)))</f>
        <v/>
      </c>
      <c r="H171" s="492"/>
      <c r="I171" s="492"/>
      <c r="J171" s="493"/>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c r="AJ171" s="1"/>
      <c r="AK171" s="1"/>
      <c r="AL171" s="1"/>
      <c r="AM171" s="1"/>
      <c r="AN171" s="1"/>
      <c r="AO171" s="1"/>
      <c r="AP171" s="1"/>
      <c r="AQ171" s="1"/>
      <c r="AR171" s="1"/>
      <c r="AS171" s="1"/>
      <c r="AT171" s="1"/>
      <c r="AU171" s="1"/>
      <c r="AV171" s="1"/>
      <c r="AW171" s="1"/>
      <c r="AX171" s="1"/>
      <c r="AY171" s="1"/>
      <c r="AZ171" s="1"/>
      <c r="BA171" s="1"/>
      <c r="BB171" s="1"/>
      <c r="BC171" s="1"/>
      <c r="BD171" s="1"/>
      <c r="BE171" s="1"/>
      <c r="BF171" s="1"/>
      <c r="BG171" s="1"/>
      <c r="BH171" s="1"/>
      <c r="BI171" s="1"/>
      <c r="BJ171" s="1"/>
      <c r="BK171" s="1"/>
      <c r="BL171"/>
      <c r="BN171">
        <f t="shared" si="13"/>
        <v>0</v>
      </c>
      <c r="BO171">
        <f t="shared" si="14"/>
        <v>0</v>
      </c>
      <c r="DP171"/>
      <c r="DQ171"/>
      <c r="DR171" s="2">
        <f t="shared" si="15"/>
        <v>0</v>
      </c>
      <c r="DS171" s="2">
        <f t="shared" si="16"/>
        <v>0</v>
      </c>
      <c r="DT171" s="2">
        <f t="shared" si="17"/>
        <v>0</v>
      </c>
      <c r="DU171" s="2">
        <f t="shared" si="18"/>
        <v>0</v>
      </c>
    </row>
    <row r="172" spans="1:125" s="38" customFormat="1" ht="15" customHeight="1">
      <c r="A172" s="196"/>
      <c r="B172" s="196"/>
      <c r="C172" s="286" t="s">
        <v>5506</v>
      </c>
      <c r="D172" s="479" t="str">
        <f>IF($N$10="","",IF(HLOOKUP($N$10,Presentación!$AQ$3:$BV$574,Presentación!AP151)="","",HLOOKUP($N$10,Presentación!$AQ$3:$BV$574,Presentación!AP151,0)))</f>
        <v/>
      </c>
      <c r="E172" s="480"/>
      <c r="F172" s="481"/>
      <c r="G172" s="491" t="str">
        <f>IF($N$10="","",IF(HLOOKUP($N$10,Presentación!$BZ$3:$DE$574,Presentación!AP151,0)="","",HLOOKUP($N$10,Presentación!$BZ$3:$DE$574,Presentación!AP151,0)))</f>
        <v/>
      </c>
      <c r="H172" s="492"/>
      <c r="I172" s="492"/>
      <c r="J172" s="493"/>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c r="AJ172" s="1"/>
      <c r="AK172" s="1"/>
      <c r="AL172" s="1"/>
      <c r="AM172" s="1"/>
      <c r="AN172" s="1"/>
      <c r="AO172" s="1"/>
      <c r="AP172" s="1"/>
      <c r="AQ172" s="1"/>
      <c r="AR172" s="1"/>
      <c r="AS172" s="1"/>
      <c r="AT172" s="1"/>
      <c r="AU172" s="1"/>
      <c r="AV172" s="1"/>
      <c r="AW172" s="1"/>
      <c r="AX172" s="1"/>
      <c r="AY172" s="1"/>
      <c r="AZ172" s="1"/>
      <c r="BA172" s="1"/>
      <c r="BB172" s="1"/>
      <c r="BC172" s="1"/>
      <c r="BD172" s="1"/>
      <c r="BE172" s="1"/>
      <c r="BF172" s="1"/>
      <c r="BG172" s="1"/>
      <c r="BH172" s="1"/>
      <c r="BI172" s="1"/>
      <c r="BJ172" s="1"/>
      <c r="BK172" s="1"/>
      <c r="BL172"/>
      <c r="BN172">
        <f t="shared" si="13"/>
        <v>0</v>
      </c>
      <c r="BO172">
        <f t="shared" si="14"/>
        <v>0</v>
      </c>
      <c r="DP172"/>
      <c r="DQ172"/>
      <c r="DR172" s="2">
        <f t="shared" si="15"/>
        <v>0</v>
      </c>
      <c r="DS172" s="2">
        <f t="shared" si="16"/>
        <v>0</v>
      </c>
      <c r="DT172" s="2">
        <f t="shared" si="17"/>
        <v>0</v>
      </c>
      <c r="DU172" s="2">
        <f t="shared" si="18"/>
        <v>0</v>
      </c>
    </row>
    <row r="173" spans="1:125" s="38" customFormat="1" ht="15" customHeight="1">
      <c r="A173" s="196"/>
      <c r="B173" s="196"/>
      <c r="C173" s="286" t="s">
        <v>5507</v>
      </c>
      <c r="D173" s="479" t="str">
        <f>IF($N$10="","",IF(HLOOKUP($N$10,Presentación!$AQ$3:$BV$574,Presentación!AP152)="","",HLOOKUP($N$10,Presentación!$AQ$3:$BV$574,Presentación!AP152,0)))</f>
        <v/>
      </c>
      <c r="E173" s="480"/>
      <c r="F173" s="481"/>
      <c r="G173" s="491" t="str">
        <f>IF($N$10="","",IF(HLOOKUP($N$10,Presentación!$BZ$3:$DE$574,Presentación!AP152,0)="","",HLOOKUP($N$10,Presentación!$BZ$3:$DE$574,Presentación!AP152,0)))</f>
        <v/>
      </c>
      <c r="H173" s="492"/>
      <c r="I173" s="492"/>
      <c r="J173" s="493"/>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c r="AJ173" s="1"/>
      <c r="AK173" s="1"/>
      <c r="AL173" s="1"/>
      <c r="AM173" s="1"/>
      <c r="AN173" s="1"/>
      <c r="AO173" s="1"/>
      <c r="AP173" s="1"/>
      <c r="AQ173" s="1"/>
      <c r="AR173" s="1"/>
      <c r="AS173" s="1"/>
      <c r="AT173" s="1"/>
      <c r="AU173" s="1"/>
      <c r="AV173" s="1"/>
      <c r="AW173" s="1"/>
      <c r="AX173" s="1"/>
      <c r="AY173" s="1"/>
      <c r="AZ173" s="1"/>
      <c r="BA173" s="1"/>
      <c r="BB173" s="1"/>
      <c r="BC173" s="1"/>
      <c r="BD173" s="1"/>
      <c r="BE173" s="1"/>
      <c r="BF173" s="1"/>
      <c r="BG173" s="1"/>
      <c r="BH173" s="1"/>
      <c r="BI173" s="1"/>
      <c r="BJ173" s="1"/>
      <c r="BK173" s="1"/>
      <c r="BL173"/>
      <c r="BN173">
        <f t="shared" si="13"/>
        <v>0</v>
      </c>
      <c r="BO173">
        <f t="shared" si="14"/>
        <v>0</v>
      </c>
      <c r="DP173"/>
      <c r="DQ173"/>
      <c r="DR173" s="2">
        <f t="shared" si="15"/>
        <v>0</v>
      </c>
      <c r="DS173" s="2">
        <f t="shared" si="16"/>
        <v>0</v>
      </c>
      <c r="DT173" s="2">
        <f t="shared" si="17"/>
        <v>0</v>
      </c>
      <c r="DU173" s="2">
        <f t="shared" si="18"/>
        <v>0</v>
      </c>
    </row>
    <row r="174" spans="1:125" s="38" customFormat="1" ht="15" customHeight="1">
      <c r="A174" s="196"/>
      <c r="B174" s="196"/>
      <c r="C174" s="286" t="s">
        <v>5508</v>
      </c>
      <c r="D174" s="479" t="str">
        <f>IF($N$10="","",IF(HLOOKUP($N$10,Presentación!$AQ$3:$BV$574,Presentación!AP153)="","",HLOOKUP($N$10,Presentación!$AQ$3:$BV$574,Presentación!AP153,0)))</f>
        <v/>
      </c>
      <c r="E174" s="480"/>
      <c r="F174" s="481"/>
      <c r="G174" s="491" t="str">
        <f>IF($N$10="","",IF(HLOOKUP($N$10,Presentación!$BZ$3:$DE$574,Presentación!AP153,0)="","",HLOOKUP($N$10,Presentación!$BZ$3:$DE$574,Presentación!AP153,0)))</f>
        <v/>
      </c>
      <c r="H174" s="492"/>
      <c r="I174" s="492"/>
      <c r="J174" s="493"/>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c r="AJ174" s="1"/>
      <c r="AK174" s="1"/>
      <c r="AL174" s="1"/>
      <c r="AM174" s="1"/>
      <c r="AN174" s="1"/>
      <c r="AO174" s="1"/>
      <c r="AP174" s="1"/>
      <c r="AQ174" s="1"/>
      <c r="AR174" s="1"/>
      <c r="AS174" s="1"/>
      <c r="AT174" s="1"/>
      <c r="AU174" s="1"/>
      <c r="AV174" s="1"/>
      <c r="AW174" s="1"/>
      <c r="AX174" s="1"/>
      <c r="AY174" s="1"/>
      <c r="AZ174" s="1"/>
      <c r="BA174" s="1"/>
      <c r="BB174" s="1"/>
      <c r="BC174" s="1"/>
      <c r="BD174" s="1"/>
      <c r="BE174" s="1"/>
      <c r="BF174" s="1"/>
      <c r="BG174" s="1"/>
      <c r="BH174" s="1"/>
      <c r="BI174" s="1"/>
      <c r="BJ174" s="1"/>
      <c r="BK174" s="1"/>
      <c r="BL174"/>
      <c r="BN174">
        <f t="shared" si="13"/>
        <v>0</v>
      </c>
      <c r="BO174">
        <f t="shared" si="14"/>
        <v>0</v>
      </c>
      <c r="DP174"/>
      <c r="DQ174"/>
      <c r="DR174" s="2">
        <f t="shared" si="15"/>
        <v>0</v>
      </c>
      <c r="DS174" s="2">
        <f t="shared" si="16"/>
        <v>0</v>
      </c>
      <c r="DT174" s="2">
        <f t="shared" si="17"/>
        <v>0</v>
      </c>
      <c r="DU174" s="2">
        <f t="shared" si="18"/>
        <v>0</v>
      </c>
    </row>
    <row r="175" spans="1:125" s="38" customFormat="1" ht="15" customHeight="1">
      <c r="A175" s="196"/>
      <c r="B175" s="196"/>
      <c r="C175" s="286" t="s">
        <v>5509</v>
      </c>
      <c r="D175" s="479" t="str">
        <f>IF($N$10="","",IF(HLOOKUP($N$10,Presentación!$AQ$3:$BV$574,Presentación!AP154)="","",HLOOKUP($N$10,Presentación!$AQ$3:$BV$574,Presentación!AP154,0)))</f>
        <v/>
      </c>
      <c r="E175" s="480"/>
      <c r="F175" s="481"/>
      <c r="G175" s="491" t="str">
        <f>IF($N$10="","",IF(HLOOKUP($N$10,Presentación!$BZ$3:$DE$574,Presentación!AP154,0)="","",HLOOKUP($N$10,Presentación!$BZ$3:$DE$574,Presentación!AP154,0)))</f>
        <v/>
      </c>
      <c r="H175" s="492"/>
      <c r="I175" s="492"/>
      <c r="J175" s="493"/>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c r="AJ175" s="1"/>
      <c r="AK175" s="1"/>
      <c r="AL175" s="1"/>
      <c r="AM175" s="1"/>
      <c r="AN175" s="1"/>
      <c r="AO175" s="1"/>
      <c r="AP175" s="1"/>
      <c r="AQ175" s="1"/>
      <c r="AR175" s="1"/>
      <c r="AS175" s="1"/>
      <c r="AT175" s="1"/>
      <c r="AU175" s="1"/>
      <c r="AV175" s="1"/>
      <c r="AW175" s="1"/>
      <c r="AX175" s="1"/>
      <c r="AY175" s="1"/>
      <c r="AZ175" s="1"/>
      <c r="BA175" s="1"/>
      <c r="BB175" s="1"/>
      <c r="BC175" s="1"/>
      <c r="BD175" s="1"/>
      <c r="BE175" s="1"/>
      <c r="BF175" s="1"/>
      <c r="BG175" s="1"/>
      <c r="BH175" s="1"/>
      <c r="BI175" s="1"/>
      <c r="BJ175" s="1"/>
      <c r="BK175" s="1"/>
      <c r="BL175"/>
      <c r="BN175">
        <f t="shared" si="13"/>
        <v>0</v>
      </c>
      <c r="BO175">
        <f t="shared" si="14"/>
        <v>0</v>
      </c>
      <c r="DP175"/>
      <c r="DQ175"/>
      <c r="DR175" s="2">
        <f t="shared" si="15"/>
        <v>0</v>
      </c>
      <c r="DS175" s="2">
        <f t="shared" si="16"/>
        <v>0</v>
      </c>
      <c r="DT175" s="2">
        <f t="shared" si="17"/>
        <v>0</v>
      </c>
      <c r="DU175" s="2">
        <f t="shared" si="18"/>
        <v>0</v>
      </c>
    </row>
    <row r="176" spans="1:125" s="38" customFormat="1" ht="15" customHeight="1">
      <c r="A176" s="196"/>
      <c r="B176" s="196"/>
      <c r="C176" s="286" t="s">
        <v>5510</v>
      </c>
      <c r="D176" s="479" t="str">
        <f>IF($N$10="","",IF(HLOOKUP($N$10,Presentación!$AQ$3:$BV$574,Presentación!AP155)="","",HLOOKUP($N$10,Presentación!$AQ$3:$BV$574,Presentación!AP155,0)))</f>
        <v/>
      </c>
      <c r="E176" s="480"/>
      <c r="F176" s="481"/>
      <c r="G176" s="491" t="str">
        <f>IF($N$10="","",IF(HLOOKUP($N$10,Presentación!$BZ$3:$DE$574,Presentación!AP155,0)="","",HLOOKUP($N$10,Presentación!$BZ$3:$DE$574,Presentación!AP155,0)))</f>
        <v/>
      </c>
      <c r="H176" s="492"/>
      <c r="I176" s="492"/>
      <c r="J176" s="493"/>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c r="AJ176" s="1"/>
      <c r="AK176" s="1"/>
      <c r="AL176" s="1"/>
      <c r="AM176" s="1"/>
      <c r="AN176" s="1"/>
      <c r="AO176" s="1"/>
      <c r="AP176" s="1"/>
      <c r="AQ176" s="1"/>
      <c r="AR176" s="1"/>
      <c r="AS176" s="1"/>
      <c r="AT176" s="1"/>
      <c r="AU176" s="1"/>
      <c r="AV176" s="1"/>
      <c r="AW176" s="1"/>
      <c r="AX176" s="1"/>
      <c r="AY176" s="1"/>
      <c r="AZ176" s="1"/>
      <c r="BA176" s="1"/>
      <c r="BB176" s="1"/>
      <c r="BC176" s="1"/>
      <c r="BD176" s="1"/>
      <c r="BE176" s="1"/>
      <c r="BF176" s="1"/>
      <c r="BG176" s="1"/>
      <c r="BH176" s="1"/>
      <c r="BI176" s="1"/>
      <c r="BJ176" s="1"/>
      <c r="BK176" s="1"/>
      <c r="BL176"/>
      <c r="BN176">
        <f t="shared" si="13"/>
        <v>0</v>
      </c>
      <c r="BO176">
        <f t="shared" si="14"/>
        <v>0</v>
      </c>
      <c r="DP176"/>
      <c r="DQ176"/>
      <c r="DR176" s="2">
        <f t="shared" si="15"/>
        <v>0</v>
      </c>
      <c r="DS176" s="2">
        <f t="shared" si="16"/>
        <v>0</v>
      </c>
      <c r="DT176" s="2">
        <f t="shared" si="17"/>
        <v>0</v>
      </c>
      <c r="DU176" s="2">
        <f t="shared" si="18"/>
        <v>0</v>
      </c>
    </row>
    <row r="177" spans="1:125" s="38" customFormat="1" ht="15" customHeight="1">
      <c r="A177" s="196"/>
      <c r="B177" s="196"/>
      <c r="C177" s="286" t="s">
        <v>5511</v>
      </c>
      <c r="D177" s="479" t="str">
        <f>IF($N$10="","",IF(HLOOKUP($N$10,Presentación!$AQ$3:$BV$574,Presentación!AP156)="","",HLOOKUP($N$10,Presentación!$AQ$3:$BV$574,Presentación!AP156,0)))</f>
        <v/>
      </c>
      <c r="E177" s="480"/>
      <c r="F177" s="481"/>
      <c r="G177" s="491" t="str">
        <f>IF($N$10="","",IF(HLOOKUP($N$10,Presentación!$BZ$3:$DE$574,Presentación!AP156,0)="","",HLOOKUP($N$10,Presentación!$BZ$3:$DE$574,Presentación!AP156,0)))</f>
        <v/>
      </c>
      <c r="H177" s="492"/>
      <c r="I177" s="492"/>
      <c r="J177" s="493"/>
      <c r="K177" s="1"/>
      <c r="L177" s="1"/>
      <c r="M177" s="1"/>
      <c r="N177" s="1"/>
      <c r="O177" s="1"/>
      <c r="P177" s="1"/>
      <c r="Q177" s="1"/>
      <c r="R177" s="1"/>
      <c r="S177" s="1"/>
      <c r="T177" s="1"/>
      <c r="U177" s="1"/>
      <c r="V177" s="1"/>
      <c r="W177" s="1"/>
      <c r="X177" s="1"/>
      <c r="Y177" s="1"/>
      <c r="Z177" s="1"/>
      <c r="AA177" s="1"/>
      <c r="AB177" s="1"/>
      <c r="AC177" s="1"/>
      <c r="AD177" s="1"/>
      <c r="AE177" s="1"/>
      <c r="AF177" s="1"/>
      <c r="AG177" s="1"/>
      <c r="AH177" s="1"/>
      <c r="AI177" s="1"/>
      <c r="AJ177" s="1"/>
      <c r="AK177" s="1"/>
      <c r="AL177" s="1"/>
      <c r="AM177" s="1"/>
      <c r="AN177" s="1"/>
      <c r="AO177" s="1"/>
      <c r="AP177" s="1"/>
      <c r="AQ177" s="1"/>
      <c r="AR177" s="1"/>
      <c r="AS177" s="1"/>
      <c r="AT177" s="1"/>
      <c r="AU177" s="1"/>
      <c r="AV177" s="1"/>
      <c r="AW177" s="1"/>
      <c r="AX177" s="1"/>
      <c r="AY177" s="1"/>
      <c r="AZ177" s="1"/>
      <c r="BA177" s="1"/>
      <c r="BB177" s="1"/>
      <c r="BC177" s="1"/>
      <c r="BD177" s="1"/>
      <c r="BE177" s="1"/>
      <c r="BF177" s="1"/>
      <c r="BG177" s="1"/>
      <c r="BH177" s="1"/>
      <c r="BI177" s="1"/>
      <c r="BJ177" s="1"/>
      <c r="BK177" s="1"/>
      <c r="BL177"/>
      <c r="BN177">
        <f t="shared" si="13"/>
        <v>0</v>
      </c>
      <c r="BO177">
        <f t="shared" si="14"/>
        <v>0</v>
      </c>
      <c r="DP177"/>
      <c r="DQ177"/>
      <c r="DR177" s="2">
        <f t="shared" si="15"/>
        <v>0</v>
      </c>
      <c r="DS177" s="2">
        <f t="shared" si="16"/>
        <v>0</v>
      </c>
      <c r="DT177" s="2">
        <f t="shared" si="17"/>
        <v>0</v>
      </c>
      <c r="DU177" s="2">
        <f t="shared" si="18"/>
        <v>0</v>
      </c>
    </row>
    <row r="178" spans="1:125" s="38" customFormat="1" ht="15" customHeight="1">
      <c r="A178" s="196"/>
      <c r="B178" s="196"/>
      <c r="C178" s="286" t="s">
        <v>5512</v>
      </c>
      <c r="D178" s="479" t="str">
        <f>IF($N$10="","",IF(HLOOKUP($N$10,Presentación!$AQ$3:$BV$574,Presentación!AP157)="","",HLOOKUP($N$10,Presentación!$AQ$3:$BV$574,Presentación!AP157,0)))</f>
        <v/>
      </c>
      <c r="E178" s="480"/>
      <c r="F178" s="481"/>
      <c r="G178" s="491" t="str">
        <f>IF($N$10="","",IF(HLOOKUP($N$10,Presentación!$BZ$3:$DE$574,Presentación!AP157,0)="","",HLOOKUP($N$10,Presentación!$BZ$3:$DE$574,Presentación!AP157,0)))</f>
        <v/>
      </c>
      <c r="H178" s="492"/>
      <c r="I178" s="492"/>
      <c r="J178" s="493"/>
      <c r="K178" s="1"/>
      <c r="L178" s="1"/>
      <c r="M178" s="1"/>
      <c r="N178" s="1"/>
      <c r="O178" s="1"/>
      <c r="P178" s="1"/>
      <c r="Q178" s="1"/>
      <c r="R178" s="1"/>
      <c r="S178" s="1"/>
      <c r="T178" s="1"/>
      <c r="U178" s="1"/>
      <c r="V178" s="1"/>
      <c r="W178" s="1"/>
      <c r="X178" s="1"/>
      <c r="Y178" s="1"/>
      <c r="Z178" s="1"/>
      <c r="AA178" s="1"/>
      <c r="AB178" s="1"/>
      <c r="AC178" s="1"/>
      <c r="AD178" s="1"/>
      <c r="AE178" s="1"/>
      <c r="AF178" s="1"/>
      <c r="AG178" s="1"/>
      <c r="AH178" s="1"/>
      <c r="AI178" s="1"/>
      <c r="AJ178" s="1"/>
      <c r="AK178" s="1"/>
      <c r="AL178" s="1"/>
      <c r="AM178" s="1"/>
      <c r="AN178" s="1"/>
      <c r="AO178" s="1"/>
      <c r="AP178" s="1"/>
      <c r="AQ178" s="1"/>
      <c r="AR178" s="1"/>
      <c r="AS178" s="1"/>
      <c r="AT178" s="1"/>
      <c r="AU178" s="1"/>
      <c r="AV178" s="1"/>
      <c r="AW178" s="1"/>
      <c r="AX178" s="1"/>
      <c r="AY178" s="1"/>
      <c r="AZ178" s="1"/>
      <c r="BA178" s="1"/>
      <c r="BB178" s="1"/>
      <c r="BC178" s="1"/>
      <c r="BD178" s="1"/>
      <c r="BE178" s="1"/>
      <c r="BF178" s="1"/>
      <c r="BG178" s="1"/>
      <c r="BH178" s="1"/>
      <c r="BI178" s="1"/>
      <c r="BJ178" s="1"/>
      <c r="BK178" s="1"/>
      <c r="BL178"/>
      <c r="BN178">
        <f t="shared" si="13"/>
        <v>0</v>
      </c>
      <c r="BO178">
        <f t="shared" si="14"/>
        <v>0</v>
      </c>
      <c r="DP178"/>
      <c r="DQ178"/>
      <c r="DR178" s="2">
        <f t="shared" si="15"/>
        <v>0</v>
      </c>
      <c r="DS178" s="2">
        <f t="shared" si="16"/>
        <v>0</v>
      </c>
      <c r="DT178" s="2">
        <f t="shared" si="17"/>
        <v>0</v>
      </c>
      <c r="DU178" s="2">
        <f t="shared" si="18"/>
        <v>0</v>
      </c>
    </row>
    <row r="179" spans="1:125" s="38" customFormat="1" ht="15" customHeight="1">
      <c r="A179" s="196"/>
      <c r="B179" s="196"/>
      <c r="C179" s="286" t="s">
        <v>5513</v>
      </c>
      <c r="D179" s="479" t="str">
        <f>IF($N$10="","",IF(HLOOKUP($N$10,Presentación!$AQ$3:$BV$574,Presentación!AP158)="","",HLOOKUP($N$10,Presentación!$AQ$3:$BV$574,Presentación!AP158,0)))</f>
        <v/>
      </c>
      <c r="E179" s="480"/>
      <c r="F179" s="481"/>
      <c r="G179" s="491" t="str">
        <f>IF($N$10="","",IF(HLOOKUP($N$10,Presentación!$BZ$3:$DE$574,Presentación!AP158,0)="","",HLOOKUP($N$10,Presentación!$BZ$3:$DE$574,Presentación!AP158,0)))</f>
        <v/>
      </c>
      <c r="H179" s="492"/>
      <c r="I179" s="492"/>
      <c r="J179" s="493"/>
      <c r="K179" s="1"/>
      <c r="L179" s="1"/>
      <c r="M179" s="1"/>
      <c r="N179" s="1"/>
      <c r="O179" s="1"/>
      <c r="P179" s="1"/>
      <c r="Q179" s="1"/>
      <c r="R179" s="1"/>
      <c r="S179" s="1"/>
      <c r="T179" s="1"/>
      <c r="U179" s="1"/>
      <c r="V179" s="1"/>
      <c r="W179" s="1"/>
      <c r="X179" s="1"/>
      <c r="Y179" s="1"/>
      <c r="Z179" s="1"/>
      <c r="AA179" s="1"/>
      <c r="AB179" s="1"/>
      <c r="AC179" s="1"/>
      <c r="AD179" s="1"/>
      <c r="AE179" s="1"/>
      <c r="AF179" s="1"/>
      <c r="AG179" s="1"/>
      <c r="AH179" s="1"/>
      <c r="AI179" s="1"/>
      <c r="AJ179" s="1"/>
      <c r="AK179" s="1"/>
      <c r="AL179" s="1"/>
      <c r="AM179" s="1"/>
      <c r="AN179" s="1"/>
      <c r="AO179" s="1"/>
      <c r="AP179" s="1"/>
      <c r="AQ179" s="1"/>
      <c r="AR179" s="1"/>
      <c r="AS179" s="1"/>
      <c r="AT179" s="1"/>
      <c r="AU179" s="1"/>
      <c r="AV179" s="1"/>
      <c r="AW179" s="1"/>
      <c r="AX179" s="1"/>
      <c r="AY179" s="1"/>
      <c r="AZ179" s="1"/>
      <c r="BA179" s="1"/>
      <c r="BB179" s="1"/>
      <c r="BC179" s="1"/>
      <c r="BD179" s="1"/>
      <c r="BE179" s="1"/>
      <c r="BF179" s="1"/>
      <c r="BG179" s="1"/>
      <c r="BH179" s="1"/>
      <c r="BI179" s="1"/>
      <c r="BJ179" s="1"/>
      <c r="BK179" s="1"/>
      <c r="BL179"/>
      <c r="BN179">
        <f t="shared" si="13"/>
        <v>0</v>
      </c>
      <c r="BO179">
        <f t="shared" si="14"/>
        <v>0</v>
      </c>
      <c r="DP179"/>
      <c r="DQ179"/>
      <c r="DR179" s="2">
        <f t="shared" si="15"/>
        <v>0</v>
      </c>
      <c r="DS179" s="2">
        <f t="shared" si="16"/>
        <v>0</v>
      </c>
      <c r="DT179" s="2">
        <f t="shared" si="17"/>
        <v>0</v>
      </c>
      <c r="DU179" s="2">
        <f t="shared" si="18"/>
        <v>0</v>
      </c>
    </row>
    <row r="180" spans="1:125" s="38" customFormat="1" ht="15" customHeight="1">
      <c r="A180" s="196"/>
      <c r="B180" s="196"/>
      <c r="C180" s="286" t="s">
        <v>5514</v>
      </c>
      <c r="D180" s="479" t="str">
        <f>IF($N$10="","",IF(HLOOKUP($N$10,Presentación!$AQ$3:$BV$574,Presentación!AP159)="","",HLOOKUP($N$10,Presentación!$AQ$3:$BV$574,Presentación!AP159,0)))</f>
        <v/>
      </c>
      <c r="E180" s="480"/>
      <c r="F180" s="481"/>
      <c r="G180" s="491" t="str">
        <f>IF($N$10="","",IF(HLOOKUP($N$10,Presentación!$BZ$3:$DE$574,Presentación!AP159,0)="","",HLOOKUP($N$10,Presentación!$BZ$3:$DE$574,Presentación!AP159,0)))</f>
        <v/>
      </c>
      <c r="H180" s="492"/>
      <c r="I180" s="492"/>
      <c r="J180" s="493"/>
      <c r="K180" s="1"/>
      <c r="L180" s="1"/>
      <c r="M180" s="1"/>
      <c r="N180" s="1"/>
      <c r="O180" s="1"/>
      <c r="P180" s="1"/>
      <c r="Q180" s="1"/>
      <c r="R180" s="1"/>
      <c r="S180" s="1"/>
      <c r="T180" s="1"/>
      <c r="U180" s="1"/>
      <c r="V180" s="1"/>
      <c r="W180" s="1"/>
      <c r="X180" s="1"/>
      <c r="Y180" s="1"/>
      <c r="Z180" s="1"/>
      <c r="AA180" s="1"/>
      <c r="AB180" s="1"/>
      <c r="AC180" s="1"/>
      <c r="AD180" s="1"/>
      <c r="AE180" s="1"/>
      <c r="AF180" s="1"/>
      <c r="AG180" s="1"/>
      <c r="AH180" s="1"/>
      <c r="AI180" s="1"/>
      <c r="AJ180" s="1"/>
      <c r="AK180" s="1"/>
      <c r="AL180" s="1"/>
      <c r="AM180" s="1"/>
      <c r="AN180" s="1"/>
      <c r="AO180" s="1"/>
      <c r="AP180" s="1"/>
      <c r="AQ180" s="1"/>
      <c r="AR180" s="1"/>
      <c r="AS180" s="1"/>
      <c r="AT180" s="1"/>
      <c r="AU180" s="1"/>
      <c r="AV180" s="1"/>
      <c r="AW180" s="1"/>
      <c r="AX180" s="1"/>
      <c r="AY180" s="1"/>
      <c r="AZ180" s="1"/>
      <c r="BA180" s="1"/>
      <c r="BB180" s="1"/>
      <c r="BC180" s="1"/>
      <c r="BD180" s="1"/>
      <c r="BE180" s="1"/>
      <c r="BF180" s="1"/>
      <c r="BG180" s="1"/>
      <c r="BH180" s="1"/>
      <c r="BI180" s="1"/>
      <c r="BJ180" s="1"/>
      <c r="BK180" s="1"/>
      <c r="BL180"/>
      <c r="BN180">
        <f t="shared" si="13"/>
        <v>0</v>
      </c>
      <c r="BO180">
        <f t="shared" si="14"/>
        <v>0</v>
      </c>
      <c r="DP180"/>
      <c r="DQ180"/>
      <c r="DR180" s="2">
        <f t="shared" si="15"/>
        <v>0</v>
      </c>
      <c r="DS180" s="2">
        <f t="shared" si="16"/>
        <v>0</v>
      </c>
      <c r="DT180" s="2">
        <f t="shared" si="17"/>
        <v>0</v>
      </c>
      <c r="DU180" s="2">
        <f t="shared" si="18"/>
        <v>0</v>
      </c>
    </row>
    <row r="181" spans="1:125" s="38" customFormat="1" ht="15" customHeight="1">
      <c r="A181" s="196"/>
      <c r="B181" s="196"/>
      <c r="C181" s="286" t="s">
        <v>5515</v>
      </c>
      <c r="D181" s="479" t="str">
        <f>IF($N$10="","",IF(HLOOKUP($N$10,Presentación!$AQ$3:$BV$574,Presentación!AP160)="","",HLOOKUP($N$10,Presentación!$AQ$3:$BV$574,Presentación!AP160,0)))</f>
        <v/>
      </c>
      <c r="E181" s="480"/>
      <c r="F181" s="481"/>
      <c r="G181" s="491" t="str">
        <f>IF($N$10="","",IF(HLOOKUP($N$10,Presentación!$BZ$3:$DE$574,Presentación!AP160,0)="","",HLOOKUP($N$10,Presentación!$BZ$3:$DE$574,Presentación!AP160,0)))</f>
        <v/>
      </c>
      <c r="H181" s="492"/>
      <c r="I181" s="492"/>
      <c r="J181" s="493"/>
      <c r="K181" s="1"/>
      <c r="L181" s="1"/>
      <c r="M181" s="1"/>
      <c r="N181" s="1"/>
      <c r="O181" s="1"/>
      <c r="P181" s="1"/>
      <c r="Q181" s="1"/>
      <c r="R181" s="1"/>
      <c r="S181" s="1"/>
      <c r="T181" s="1"/>
      <c r="U181" s="1"/>
      <c r="V181" s="1"/>
      <c r="W181" s="1"/>
      <c r="X181" s="1"/>
      <c r="Y181" s="1"/>
      <c r="Z181" s="1"/>
      <c r="AA181" s="1"/>
      <c r="AB181" s="1"/>
      <c r="AC181" s="1"/>
      <c r="AD181" s="1"/>
      <c r="AE181" s="1"/>
      <c r="AF181" s="1"/>
      <c r="AG181" s="1"/>
      <c r="AH181" s="1"/>
      <c r="AI181" s="1"/>
      <c r="AJ181" s="1"/>
      <c r="AK181" s="1"/>
      <c r="AL181" s="1"/>
      <c r="AM181" s="1"/>
      <c r="AN181" s="1"/>
      <c r="AO181" s="1"/>
      <c r="AP181" s="1"/>
      <c r="AQ181" s="1"/>
      <c r="AR181" s="1"/>
      <c r="AS181" s="1"/>
      <c r="AT181" s="1"/>
      <c r="AU181" s="1"/>
      <c r="AV181" s="1"/>
      <c r="AW181" s="1"/>
      <c r="AX181" s="1"/>
      <c r="AY181" s="1"/>
      <c r="AZ181" s="1"/>
      <c r="BA181" s="1"/>
      <c r="BB181" s="1"/>
      <c r="BC181" s="1"/>
      <c r="BD181" s="1"/>
      <c r="BE181" s="1"/>
      <c r="BF181" s="1"/>
      <c r="BG181" s="1"/>
      <c r="BH181" s="1"/>
      <c r="BI181" s="1"/>
      <c r="BJ181" s="1"/>
      <c r="BK181" s="1"/>
      <c r="BL181"/>
      <c r="BN181">
        <f t="shared" si="13"/>
        <v>0</v>
      </c>
      <c r="BO181">
        <f t="shared" si="14"/>
        <v>0</v>
      </c>
      <c r="DP181"/>
      <c r="DQ181"/>
      <c r="DR181" s="2">
        <f t="shared" si="15"/>
        <v>0</v>
      </c>
      <c r="DS181" s="2">
        <f t="shared" si="16"/>
        <v>0</v>
      </c>
      <c r="DT181" s="2">
        <f t="shared" si="17"/>
        <v>0</v>
      </c>
      <c r="DU181" s="2">
        <f t="shared" si="18"/>
        <v>0</v>
      </c>
    </row>
    <row r="182" spans="1:125" s="38" customFormat="1" ht="15" customHeight="1">
      <c r="A182" s="196"/>
      <c r="B182" s="196"/>
      <c r="C182" s="286" t="s">
        <v>5516</v>
      </c>
      <c r="D182" s="479" t="str">
        <f>IF($N$10="","",IF(HLOOKUP($N$10,Presentación!$AQ$3:$BV$574,Presentación!AP161)="","",HLOOKUP($N$10,Presentación!$AQ$3:$BV$574,Presentación!AP161,0)))</f>
        <v/>
      </c>
      <c r="E182" s="480"/>
      <c r="F182" s="481"/>
      <c r="G182" s="491" t="str">
        <f>IF($N$10="","",IF(HLOOKUP($N$10,Presentación!$BZ$3:$DE$574,Presentación!AP161,0)="","",HLOOKUP($N$10,Presentación!$BZ$3:$DE$574,Presentación!AP161,0)))</f>
        <v/>
      </c>
      <c r="H182" s="492"/>
      <c r="I182" s="492"/>
      <c r="J182" s="493"/>
      <c r="K182" s="1"/>
      <c r="L182" s="1"/>
      <c r="M182" s="1"/>
      <c r="N182" s="1"/>
      <c r="O182" s="1"/>
      <c r="P182" s="1"/>
      <c r="Q182" s="1"/>
      <c r="R182" s="1"/>
      <c r="S182" s="1"/>
      <c r="T182" s="1"/>
      <c r="U182" s="1"/>
      <c r="V182" s="1"/>
      <c r="W182" s="1"/>
      <c r="X182" s="1"/>
      <c r="Y182" s="1"/>
      <c r="Z182" s="1"/>
      <c r="AA182" s="1"/>
      <c r="AB182" s="1"/>
      <c r="AC182" s="1"/>
      <c r="AD182" s="1"/>
      <c r="AE182" s="1"/>
      <c r="AF182" s="1"/>
      <c r="AG182" s="1"/>
      <c r="AH182" s="1"/>
      <c r="AI182" s="1"/>
      <c r="AJ182" s="1"/>
      <c r="AK182" s="1"/>
      <c r="AL182" s="1"/>
      <c r="AM182" s="1"/>
      <c r="AN182" s="1"/>
      <c r="AO182" s="1"/>
      <c r="AP182" s="1"/>
      <c r="AQ182" s="1"/>
      <c r="AR182" s="1"/>
      <c r="AS182" s="1"/>
      <c r="AT182" s="1"/>
      <c r="AU182" s="1"/>
      <c r="AV182" s="1"/>
      <c r="AW182" s="1"/>
      <c r="AX182" s="1"/>
      <c r="AY182" s="1"/>
      <c r="AZ182" s="1"/>
      <c r="BA182" s="1"/>
      <c r="BB182" s="1"/>
      <c r="BC182" s="1"/>
      <c r="BD182" s="1"/>
      <c r="BE182" s="1"/>
      <c r="BF182" s="1"/>
      <c r="BG182" s="1"/>
      <c r="BH182" s="1"/>
      <c r="BI182" s="1"/>
      <c r="BJ182" s="1"/>
      <c r="BK182" s="1"/>
      <c r="BL182"/>
      <c r="BN182">
        <f t="shared" si="13"/>
        <v>0</v>
      </c>
      <c r="BO182">
        <f t="shared" si="14"/>
        <v>0</v>
      </c>
      <c r="DP182"/>
      <c r="DQ182"/>
      <c r="DR182" s="2">
        <f t="shared" si="15"/>
        <v>0</v>
      </c>
      <c r="DS182" s="2">
        <f t="shared" si="16"/>
        <v>0</v>
      </c>
      <c r="DT182" s="2">
        <f t="shared" si="17"/>
        <v>0</v>
      </c>
      <c r="DU182" s="2">
        <f t="shared" si="18"/>
        <v>0</v>
      </c>
    </row>
    <row r="183" spans="1:125" s="38" customFormat="1" ht="15" customHeight="1">
      <c r="A183" s="196"/>
      <c r="B183" s="196"/>
      <c r="C183" s="286" t="s">
        <v>5517</v>
      </c>
      <c r="D183" s="479" t="str">
        <f>IF($N$10="","",IF(HLOOKUP($N$10,Presentación!$AQ$3:$BV$574,Presentación!AP162)="","",HLOOKUP($N$10,Presentación!$AQ$3:$BV$574,Presentación!AP162,0)))</f>
        <v/>
      </c>
      <c r="E183" s="480"/>
      <c r="F183" s="481"/>
      <c r="G183" s="491" t="str">
        <f>IF($N$10="","",IF(HLOOKUP($N$10,Presentación!$BZ$3:$DE$574,Presentación!AP162,0)="","",HLOOKUP($N$10,Presentación!$BZ$3:$DE$574,Presentación!AP162,0)))</f>
        <v/>
      </c>
      <c r="H183" s="492"/>
      <c r="I183" s="492"/>
      <c r="J183" s="493"/>
      <c r="K183" s="1"/>
      <c r="L183" s="1"/>
      <c r="M183" s="1"/>
      <c r="N183" s="1"/>
      <c r="O183" s="1"/>
      <c r="P183" s="1"/>
      <c r="Q183" s="1"/>
      <c r="R183" s="1"/>
      <c r="S183" s="1"/>
      <c r="T183" s="1"/>
      <c r="U183" s="1"/>
      <c r="V183" s="1"/>
      <c r="W183" s="1"/>
      <c r="X183" s="1"/>
      <c r="Y183" s="1"/>
      <c r="Z183" s="1"/>
      <c r="AA183" s="1"/>
      <c r="AB183" s="1"/>
      <c r="AC183" s="1"/>
      <c r="AD183" s="1"/>
      <c r="AE183" s="1"/>
      <c r="AF183" s="1"/>
      <c r="AG183" s="1"/>
      <c r="AH183" s="1"/>
      <c r="AI183" s="1"/>
      <c r="AJ183" s="1"/>
      <c r="AK183" s="1"/>
      <c r="AL183" s="1"/>
      <c r="AM183" s="1"/>
      <c r="AN183" s="1"/>
      <c r="AO183" s="1"/>
      <c r="AP183" s="1"/>
      <c r="AQ183" s="1"/>
      <c r="AR183" s="1"/>
      <c r="AS183" s="1"/>
      <c r="AT183" s="1"/>
      <c r="AU183" s="1"/>
      <c r="AV183" s="1"/>
      <c r="AW183" s="1"/>
      <c r="AX183" s="1"/>
      <c r="AY183" s="1"/>
      <c r="AZ183" s="1"/>
      <c r="BA183" s="1"/>
      <c r="BB183" s="1"/>
      <c r="BC183" s="1"/>
      <c r="BD183" s="1"/>
      <c r="BE183" s="1"/>
      <c r="BF183" s="1"/>
      <c r="BG183" s="1"/>
      <c r="BH183" s="1"/>
      <c r="BI183" s="1"/>
      <c r="BJ183" s="1"/>
      <c r="BK183" s="1"/>
      <c r="BL183"/>
      <c r="BN183">
        <f t="shared" si="13"/>
        <v>0</v>
      </c>
      <c r="BO183">
        <f t="shared" si="14"/>
        <v>0</v>
      </c>
      <c r="DP183"/>
      <c r="DQ183"/>
      <c r="DR183" s="2">
        <f t="shared" si="15"/>
        <v>0</v>
      </c>
      <c r="DS183" s="2">
        <f t="shared" si="16"/>
        <v>0</v>
      </c>
      <c r="DT183" s="2">
        <f t="shared" si="17"/>
        <v>0</v>
      </c>
      <c r="DU183" s="2">
        <f t="shared" si="18"/>
        <v>0</v>
      </c>
    </row>
    <row r="184" spans="1:125" s="38" customFormat="1" ht="15" customHeight="1">
      <c r="A184" s="196"/>
      <c r="B184" s="196"/>
      <c r="C184" s="286" t="s">
        <v>5518</v>
      </c>
      <c r="D184" s="479" t="str">
        <f>IF($N$10="","",IF(HLOOKUP($N$10,Presentación!$AQ$3:$BV$574,Presentación!AP163)="","",HLOOKUP($N$10,Presentación!$AQ$3:$BV$574,Presentación!AP163,0)))</f>
        <v/>
      </c>
      <c r="E184" s="480"/>
      <c r="F184" s="481"/>
      <c r="G184" s="491" t="str">
        <f>IF($N$10="","",IF(HLOOKUP($N$10,Presentación!$BZ$3:$DE$574,Presentación!AP163,0)="","",HLOOKUP($N$10,Presentación!$BZ$3:$DE$574,Presentación!AP163,0)))</f>
        <v/>
      </c>
      <c r="H184" s="492"/>
      <c r="I184" s="492"/>
      <c r="J184" s="493"/>
      <c r="K184" s="1"/>
      <c r="L184" s="1"/>
      <c r="M184" s="1"/>
      <c r="N184" s="1"/>
      <c r="O184" s="1"/>
      <c r="P184" s="1"/>
      <c r="Q184" s="1"/>
      <c r="R184" s="1"/>
      <c r="S184" s="1"/>
      <c r="T184" s="1"/>
      <c r="U184" s="1"/>
      <c r="V184" s="1"/>
      <c r="W184" s="1"/>
      <c r="X184" s="1"/>
      <c r="Y184" s="1"/>
      <c r="Z184" s="1"/>
      <c r="AA184" s="1"/>
      <c r="AB184" s="1"/>
      <c r="AC184" s="1"/>
      <c r="AD184" s="1"/>
      <c r="AE184" s="1"/>
      <c r="AF184" s="1"/>
      <c r="AG184" s="1"/>
      <c r="AH184" s="1"/>
      <c r="AI184" s="1"/>
      <c r="AJ184" s="1"/>
      <c r="AK184" s="1"/>
      <c r="AL184" s="1"/>
      <c r="AM184" s="1"/>
      <c r="AN184" s="1"/>
      <c r="AO184" s="1"/>
      <c r="AP184" s="1"/>
      <c r="AQ184" s="1"/>
      <c r="AR184" s="1"/>
      <c r="AS184" s="1"/>
      <c r="AT184" s="1"/>
      <c r="AU184" s="1"/>
      <c r="AV184" s="1"/>
      <c r="AW184" s="1"/>
      <c r="AX184" s="1"/>
      <c r="AY184" s="1"/>
      <c r="AZ184" s="1"/>
      <c r="BA184" s="1"/>
      <c r="BB184" s="1"/>
      <c r="BC184" s="1"/>
      <c r="BD184" s="1"/>
      <c r="BE184" s="1"/>
      <c r="BF184" s="1"/>
      <c r="BG184" s="1"/>
      <c r="BH184" s="1"/>
      <c r="BI184" s="1"/>
      <c r="BJ184" s="1"/>
      <c r="BK184" s="1"/>
      <c r="BL184"/>
      <c r="BN184">
        <f t="shared" si="13"/>
        <v>0</v>
      </c>
      <c r="BO184">
        <f t="shared" si="14"/>
        <v>0</v>
      </c>
      <c r="DP184"/>
      <c r="DQ184"/>
      <c r="DR184" s="2">
        <f t="shared" si="15"/>
        <v>0</v>
      </c>
      <c r="DS184" s="2">
        <f t="shared" si="16"/>
        <v>0</v>
      </c>
      <c r="DT184" s="2">
        <f t="shared" si="17"/>
        <v>0</v>
      </c>
      <c r="DU184" s="2">
        <f t="shared" si="18"/>
        <v>0</v>
      </c>
    </row>
    <row r="185" spans="1:125" s="38" customFormat="1" ht="15" customHeight="1">
      <c r="A185" s="196"/>
      <c r="B185" s="196"/>
      <c r="C185" s="286" t="s">
        <v>5519</v>
      </c>
      <c r="D185" s="479" t="str">
        <f>IF($N$10="","",IF(HLOOKUP($N$10,Presentación!$AQ$3:$BV$574,Presentación!AP164)="","",HLOOKUP($N$10,Presentación!$AQ$3:$BV$574,Presentación!AP164,0)))</f>
        <v/>
      </c>
      <c r="E185" s="480"/>
      <c r="F185" s="481"/>
      <c r="G185" s="491" t="str">
        <f>IF($N$10="","",IF(HLOOKUP($N$10,Presentación!$BZ$3:$DE$574,Presentación!AP164,0)="","",HLOOKUP($N$10,Presentación!$BZ$3:$DE$574,Presentación!AP164,0)))</f>
        <v/>
      </c>
      <c r="H185" s="492"/>
      <c r="I185" s="492"/>
      <c r="J185" s="493"/>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c r="AJ185" s="1"/>
      <c r="AK185" s="1"/>
      <c r="AL185" s="1"/>
      <c r="AM185" s="1"/>
      <c r="AN185" s="1"/>
      <c r="AO185" s="1"/>
      <c r="AP185" s="1"/>
      <c r="AQ185" s="1"/>
      <c r="AR185" s="1"/>
      <c r="AS185" s="1"/>
      <c r="AT185" s="1"/>
      <c r="AU185" s="1"/>
      <c r="AV185" s="1"/>
      <c r="AW185" s="1"/>
      <c r="AX185" s="1"/>
      <c r="AY185" s="1"/>
      <c r="AZ185" s="1"/>
      <c r="BA185" s="1"/>
      <c r="BB185" s="1"/>
      <c r="BC185" s="1"/>
      <c r="BD185" s="1"/>
      <c r="BE185" s="1"/>
      <c r="BF185" s="1"/>
      <c r="BG185" s="1"/>
      <c r="BH185" s="1"/>
      <c r="BI185" s="1"/>
      <c r="BJ185" s="1"/>
      <c r="BK185" s="1"/>
      <c r="BL185"/>
      <c r="BN185">
        <f t="shared" si="13"/>
        <v>0</v>
      </c>
      <c r="BO185">
        <f t="shared" si="14"/>
        <v>0</v>
      </c>
      <c r="DP185"/>
      <c r="DQ185"/>
      <c r="DR185" s="2">
        <f t="shared" si="15"/>
        <v>0</v>
      </c>
      <c r="DS185" s="2">
        <f t="shared" si="16"/>
        <v>0</v>
      </c>
      <c r="DT185" s="2">
        <f t="shared" si="17"/>
        <v>0</v>
      </c>
      <c r="DU185" s="2">
        <f t="shared" si="18"/>
        <v>0</v>
      </c>
    </row>
    <row r="186" spans="1:125" s="38" customFormat="1" ht="15" customHeight="1">
      <c r="A186" s="196"/>
      <c r="B186" s="196"/>
      <c r="C186" s="286" t="s">
        <v>5520</v>
      </c>
      <c r="D186" s="479" t="str">
        <f>IF($N$10="","",IF(HLOOKUP($N$10,Presentación!$AQ$3:$BV$574,Presentación!AP165)="","",HLOOKUP($N$10,Presentación!$AQ$3:$BV$574,Presentación!AP165,0)))</f>
        <v/>
      </c>
      <c r="E186" s="480"/>
      <c r="F186" s="481"/>
      <c r="G186" s="491" t="str">
        <f>IF($N$10="","",IF(HLOOKUP($N$10,Presentación!$BZ$3:$DE$574,Presentación!AP165,0)="","",HLOOKUP($N$10,Presentación!$BZ$3:$DE$574,Presentación!AP165,0)))</f>
        <v/>
      </c>
      <c r="H186" s="492"/>
      <c r="I186" s="492"/>
      <c r="J186" s="493"/>
      <c r="K186" s="1"/>
      <c r="L186" s="1"/>
      <c r="M186" s="1"/>
      <c r="N186" s="1"/>
      <c r="O186" s="1"/>
      <c r="P186" s="1"/>
      <c r="Q186" s="1"/>
      <c r="R186" s="1"/>
      <c r="S186" s="1"/>
      <c r="T186" s="1"/>
      <c r="U186" s="1"/>
      <c r="V186" s="1"/>
      <c r="W186" s="1"/>
      <c r="X186" s="1"/>
      <c r="Y186" s="1"/>
      <c r="Z186" s="1"/>
      <c r="AA186" s="1"/>
      <c r="AB186" s="1"/>
      <c r="AC186" s="1"/>
      <c r="AD186" s="1"/>
      <c r="AE186" s="1"/>
      <c r="AF186" s="1"/>
      <c r="AG186" s="1"/>
      <c r="AH186" s="1"/>
      <c r="AI186" s="1"/>
      <c r="AJ186" s="1"/>
      <c r="AK186" s="1"/>
      <c r="AL186" s="1"/>
      <c r="AM186" s="1"/>
      <c r="AN186" s="1"/>
      <c r="AO186" s="1"/>
      <c r="AP186" s="1"/>
      <c r="AQ186" s="1"/>
      <c r="AR186" s="1"/>
      <c r="AS186" s="1"/>
      <c r="AT186" s="1"/>
      <c r="AU186" s="1"/>
      <c r="AV186" s="1"/>
      <c r="AW186" s="1"/>
      <c r="AX186" s="1"/>
      <c r="AY186" s="1"/>
      <c r="AZ186" s="1"/>
      <c r="BA186" s="1"/>
      <c r="BB186" s="1"/>
      <c r="BC186" s="1"/>
      <c r="BD186" s="1"/>
      <c r="BE186" s="1"/>
      <c r="BF186" s="1"/>
      <c r="BG186" s="1"/>
      <c r="BH186" s="1"/>
      <c r="BI186" s="1"/>
      <c r="BJ186" s="1"/>
      <c r="BK186" s="1"/>
      <c r="BL186"/>
      <c r="BN186">
        <f t="shared" si="13"/>
        <v>0</v>
      </c>
      <c r="BO186">
        <f t="shared" si="14"/>
        <v>0</v>
      </c>
      <c r="DP186"/>
      <c r="DQ186"/>
      <c r="DR186" s="2">
        <f t="shared" si="15"/>
        <v>0</v>
      </c>
      <c r="DS186" s="2">
        <f t="shared" si="16"/>
        <v>0</v>
      </c>
      <c r="DT186" s="2">
        <f t="shared" si="17"/>
        <v>0</v>
      </c>
      <c r="DU186" s="2">
        <f t="shared" si="18"/>
        <v>0</v>
      </c>
    </row>
    <row r="187" spans="1:125" s="38" customFormat="1" ht="15" customHeight="1">
      <c r="A187" s="196"/>
      <c r="B187" s="196"/>
      <c r="C187" s="286" t="s">
        <v>5521</v>
      </c>
      <c r="D187" s="479" t="str">
        <f>IF($N$10="","",IF(HLOOKUP($N$10,Presentación!$AQ$3:$BV$574,Presentación!AP166)="","",HLOOKUP($N$10,Presentación!$AQ$3:$BV$574,Presentación!AP166,0)))</f>
        <v/>
      </c>
      <c r="E187" s="480"/>
      <c r="F187" s="481"/>
      <c r="G187" s="491" t="str">
        <f>IF($N$10="","",IF(HLOOKUP($N$10,Presentación!$BZ$3:$DE$574,Presentación!AP166,0)="","",HLOOKUP($N$10,Presentación!$BZ$3:$DE$574,Presentación!AP166,0)))</f>
        <v/>
      </c>
      <c r="H187" s="492"/>
      <c r="I187" s="492"/>
      <c r="J187" s="493"/>
      <c r="K187" s="1"/>
      <c r="L187" s="1"/>
      <c r="M187" s="1"/>
      <c r="N187" s="1"/>
      <c r="O187" s="1"/>
      <c r="P187" s="1"/>
      <c r="Q187" s="1"/>
      <c r="R187" s="1"/>
      <c r="S187" s="1"/>
      <c r="T187" s="1"/>
      <c r="U187" s="1"/>
      <c r="V187" s="1"/>
      <c r="W187" s="1"/>
      <c r="X187" s="1"/>
      <c r="Y187" s="1"/>
      <c r="Z187" s="1"/>
      <c r="AA187" s="1"/>
      <c r="AB187" s="1"/>
      <c r="AC187" s="1"/>
      <c r="AD187" s="1"/>
      <c r="AE187" s="1"/>
      <c r="AF187" s="1"/>
      <c r="AG187" s="1"/>
      <c r="AH187" s="1"/>
      <c r="AI187" s="1"/>
      <c r="AJ187" s="1"/>
      <c r="AK187" s="1"/>
      <c r="AL187" s="1"/>
      <c r="AM187" s="1"/>
      <c r="AN187" s="1"/>
      <c r="AO187" s="1"/>
      <c r="AP187" s="1"/>
      <c r="AQ187" s="1"/>
      <c r="AR187" s="1"/>
      <c r="AS187" s="1"/>
      <c r="AT187" s="1"/>
      <c r="AU187" s="1"/>
      <c r="AV187" s="1"/>
      <c r="AW187" s="1"/>
      <c r="AX187" s="1"/>
      <c r="AY187" s="1"/>
      <c r="AZ187" s="1"/>
      <c r="BA187" s="1"/>
      <c r="BB187" s="1"/>
      <c r="BC187" s="1"/>
      <c r="BD187" s="1"/>
      <c r="BE187" s="1"/>
      <c r="BF187" s="1"/>
      <c r="BG187" s="1"/>
      <c r="BH187" s="1"/>
      <c r="BI187" s="1"/>
      <c r="BJ187" s="1"/>
      <c r="BK187" s="1"/>
      <c r="BL187"/>
      <c r="BN187">
        <f t="shared" si="13"/>
        <v>0</v>
      </c>
      <c r="BO187">
        <f t="shared" si="14"/>
        <v>0</v>
      </c>
      <c r="DP187"/>
      <c r="DQ187"/>
      <c r="DR187" s="2">
        <f t="shared" si="15"/>
        <v>0</v>
      </c>
      <c r="DS187" s="2">
        <f t="shared" si="16"/>
        <v>0</v>
      </c>
      <c r="DT187" s="2">
        <f t="shared" si="17"/>
        <v>0</v>
      </c>
      <c r="DU187" s="2">
        <f t="shared" si="18"/>
        <v>0</v>
      </c>
    </row>
    <row r="188" spans="1:125" s="38" customFormat="1" ht="15" customHeight="1">
      <c r="A188" s="196"/>
      <c r="B188" s="196"/>
      <c r="C188" s="286" t="s">
        <v>5522</v>
      </c>
      <c r="D188" s="479" t="str">
        <f>IF($N$10="","",IF(HLOOKUP($N$10,Presentación!$AQ$3:$BV$574,Presentación!AP167)="","",HLOOKUP($N$10,Presentación!$AQ$3:$BV$574,Presentación!AP167,0)))</f>
        <v/>
      </c>
      <c r="E188" s="480"/>
      <c r="F188" s="481"/>
      <c r="G188" s="491" t="str">
        <f>IF($N$10="","",IF(HLOOKUP($N$10,Presentación!$BZ$3:$DE$574,Presentación!AP167,0)="","",HLOOKUP($N$10,Presentación!$BZ$3:$DE$574,Presentación!AP167,0)))</f>
        <v/>
      </c>
      <c r="H188" s="492"/>
      <c r="I188" s="492"/>
      <c r="J188" s="493"/>
      <c r="K188" s="1"/>
      <c r="L188" s="1"/>
      <c r="M188" s="1"/>
      <c r="N188" s="1"/>
      <c r="O188" s="1"/>
      <c r="P188" s="1"/>
      <c r="Q188" s="1"/>
      <c r="R188" s="1"/>
      <c r="S188" s="1"/>
      <c r="T188" s="1"/>
      <c r="U188" s="1"/>
      <c r="V188" s="1"/>
      <c r="W188" s="1"/>
      <c r="X188" s="1"/>
      <c r="Y188" s="1"/>
      <c r="Z188" s="1"/>
      <c r="AA188" s="1"/>
      <c r="AB188" s="1"/>
      <c r="AC188" s="1"/>
      <c r="AD188" s="1"/>
      <c r="AE188" s="1"/>
      <c r="AF188" s="1"/>
      <c r="AG188" s="1"/>
      <c r="AH188" s="1"/>
      <c r="AI188" s="1"/>
      <c r="AJ188" s="1"/>
      <c r="AK188" s="1"/>
      <c r="AL188" s="1"/>
      <c r="AM188" s="1"/>
      <c r="AN188" s="1"/>
      <c r="AO188" s="1"/>
      <c r="AP188" s="1"/>
      <c r="AQ188" s="1"/>
      <c r="AR188" s="1"/>
      <c r="AS188" s="1"/>
      <c r="AT188" s="1"/>
      <c r="AU188" s="1"/>
      <c r="AV188" s="1"/>
      <c r="AW188" s="1"/>
      <c r="AX188" s="1"/>
      <c r="AY188" s="1"/>
      <c r="AZ188" s="1"/>
      <c r="BA188" s="1"/>
      <c r="BB188" s="1"/>
      <c r="BC188" s="1"/>
      <c r="BD188" s="1"/>
      <c r="BE188" s="1"/>
      <c r="BF188" s="1"/>
      <c r="BG188" s="1"/>
      <c r="BH188" s="1"/>
      <c r="BI188" s="1"/>
      <c r="BJ188" s="1"/>
      <c r="BK188" s="1"/>
      <c r="BL188"/>
      <c r="BN188">
        <f t="shared" si="13"/>
        <v>0</v>
      </c>
      <c r="BO188">
        <f t="shared" si="14"/>
        <v>0</v>
      </c>
      <c r="DP188"/>
      <c r="DQ188"/>
      <c r="DR188" s="2">
        <f t="shared" si="15"/>
        <v>0</v>
      </c>
      <c r="DS188" s="2">
        <f t="shared" si="16"/>
        <v>0</v>
      </c>
      <c r="DT188" s="2">
        <f t="shared" si="17"/>
        <v>0</v>
      </c>
      <c r="DU188" s="2">
        <f t="shared" si="18"/>
        <v>0</v>
      </c>
    </row>
    <row r="189" spans="1:125" s="38" customFormat="1" ht="15" customHeight="1">
      <c r="A189" s="196"/>
      <c r="B189" s="196"/>
      <c r="C189" s="286" t="s">
        <v>5523</v>
      </c>
      <c r="D189" s="479" t="str">
        <f>IF($N$10="","",IF(HLOOKUP($N$10,Presentación!$AQ$3:$BV$574,Presentación!AP168)="","",HLOOKUP($N$10,Presentación!$AQ$3:$BV$574,Presentación!AP168,0)))</f>
        <v/>
      </c>
      <c r="E189" s="480"/>
      <c r="F189" s="481"/>
      <c r="G189" s="491" t="str">
        <f>IF($N$10="","",IF(HLOOKUP($N$10,Presentación!$BZ$3:$DE$574,Presentación!AP168,0)="","",HLOOKUP($N$10,Presentación!$BZ$3:$DE$574,Presentación!AP168,0)))</f>
        <v/>
      </c>
      <c r="H189" s="492"/>
      <c r="I189" s="492"/>
      <c r="J189" s="493"/>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c r="AJ189" s="1"/>
      <c r="AK189" s="1"/>
      <c r="AL189" s="1"/>
      <c r="AM189" s="1"/>
      <c r="AN189" s="1"/>
      <c r="AO189" s="1"/>
      <c r="AP189" s="1"/>
      <c r="AQ189" s="1"/>
      <c r="AR189" s="1"/>
      <c r="AS189" s="1"/>
      <c r="AT189" s="1"/>
      <c r="AU189" s="1"/>
      <c r="AV189" s="1"/>
      <c r="AW189" s="1"/>
      <c r="AX189" s="1"/>
      <c r="AY189" s="1"/>
      <c r="AZ189" s="1"/>
      <c r="BA189" s="1"/>
      <c r="BB189" s="1"/>
      <c r="BC189" s="1"/>
      <c r="BD189" s="1"/>
      <c r="BE189" s="1"/>
      <c r="BF189" s="1"/>
      <c r="BG189" s="1"/>
      <c r="BH189" s="1"/>
      <c r="BI189" s="1"/>
      <c r="BJ189" s="1"/>
      <c r="BK189" s="1"/>
      <c r="BL189"/>
      <c r="BN189">
        <f t="shared" si="13"/>
        <v>0</v>
      </c>
      <c r="BO189">
        <f t="shared" si="14"/>
        <v>0</v>
      </c>
      <c r="DP189"/>
      <c r="DQ189"/>
      <c r="DR189" s="2">
        <f t="shared" si="15"/>
        <v>0</v>
      </c>
      <c r="DS189" s="2">
        <f t="shared" si="16"/>
        <v>0</v>
      </c>
      <c r="DT189" s="2">
        <f t="shared" si="17"/>
        <v>0</v>
      </c>
      <c r="DU189" s="2">
        <f t="shared" si="18"/>
        <v>0</v>
      </c>
    </row>
    <row r="190" spans="1:125" s="38" customFormat="1" ht="15" customHeight="1">
      <c r="A190" s="196"/>
      <c r="B190" s="196"/>
      <c r="C190" s="286" t="s">
        <v>5524</v>
      </c>
      <c r="D190" s="479" t="str">
        <f>IF($N$10="","",IF(HLOOKUP($N$10,Presentación!$AQ$3:$BV$574,Presentación!AP169)="","",HLOOKUP($N$10,Presentación!$AQ$3:$BV$574,Presentación!AP169,0)))</f>
        <v/>
      </c>
      <c r="E190" s="480"/>
      <c r="F190" s="481"/>
      <c r="G190" s="491" t="str">
        <f>IF($N$10="","",IF(HLOOKUP($N$10,Presentación!$BZ$3:$DE$574,Presentación!AP169,0)="","",HLOOKUP($N$10,Presentación!$BZ$3:$DE$574,Presentación!AP169,0)))</f>
        <v/>
      </c>
      <c r="H190" s="492"/>
      <c r="I190" s="492"/>
      <c r="J190" s="493"/>
      <c r="K190" s="1"/>
      <c r="L190" s="1"/>
      <c r="M190" s="1"/>
      <c r="N190" s="1"/>
      <c r="O190" s="1"/>
      <c r="P190" s="1"/>
      <c r="Q190" s="1"/>
      <c r="R190" s="1"/>
      <c r="S190" s="1"/>
      <c r="T190" s="1"/>
      <c r="U190" s="1"/>
      <c r="V190" s="1"/>
      <c r="W190" s="1"/>
      <c r="X190" s="1"/>
      <c r="Y190" s="1"/>
      <c r="Z190" s="1"/>
      <c r="AA190" s="1"/>
      <c r="AB190" s="1"/>
      <c r="AC190" s="1"/>
      <c r="AD190" s="1"/>
      <c r="AE190" s="1"/>
      <c r="AF190" s="1"/>
      <c r="AG190" s="1"/>
      <c r="AH190" s="1"/>
      <c r="AI190" s="1"/>
      <c r="AJ190" s="1"/>
      <c r="AK190" s="1"/>
      <c r="AL190" s="1"/>
      <c r="AM190" s="1"/>
      <c r="AN190" s="1"/>
      <c r="AO190" s="1"/>
      <c r="AP190" s="1"/>
      <c r="AQ190" s="1"/>
      <c r="AR190" s="1"/>
      <c r="AS190" s="1"/>
      <c r="AT190" s="1"/>
      <c r="AU190" s="1"/>
      <c r="AV190" s="1"/>
      <c r="AW190" s="1"/>
      <c r="AX190" s="1"/>
      <c r="AY190" s="1"/>
      <c r="AZ190" s="1"/>
      <c r="BA190" s="1"/>
      <c r="BB190" s="1"/>
      <c r="BC190" s="1"/>
      <c r="BD190" s="1"/>
      <c r="BE190" s="1"/>
      <c r="BF190" s="1"/>
      <c r="BG190" s="1"/>
      <c r="BH190" s="1"/>
      <c r="BI190" s="1"/>
      <c r="BJ190" s="1"/>
      <c r="BK190" s="1"/>
      <c r="BL190"/>
      <c r="BN190">
        <f t="shared" si="13"/>
        <v>0</v>
      </c>
      <c r="BO190">
        <f t="shared" si="14"/>
        <v>0</v>
      </c>
      <c r="DP190"/>
      <c r="DQ190"/>
      <c r="DR190" s="2">
        <f t="shared" si="15"/>
        <v>0</v>
      </c>
      <c r="DS190" s="2">
        <f t="shared" si="16"/>
        <v>0</v>
      </c>
      <c r="DT190" s="2">
        <f t="shared" si="17"/>
        <v>0</v>
      </c>
      <c r="DU190" s="2">
        <f t="shared" si="18"/>
        <v>0</v>
      </c>
    </row>
    <row r="191" spans="1:125" s="38" customFormat="1" ht="15" customHeight="1">
      <c r="A191" s="196"/>
      <c r="B191" s="196"/>
      <c r="C191" s="286" t="s">
        <v>5525</v>
      </c>
      <c r="D191" s="479" t="str">
        <f>IF($N$10="","",IF(HLOOKUP($N$10,Presentación!$AQ$3:$BV$574,Presentación!AP170)="","",HLOOKUP($N$10,Presentación!$AQ$3:$BV$574,Presentación!AP170,0)))</f>
        <v/>
      </c>
      <c r="E191" s="480"/>
      <c r="F191" s="481"/>
      <c r="G191" s="491" t="str">
        <f>IF($N$10="","",IF(HLOOKUP($N$10,Presentación!$BZ$3:$DE$574,Presentación!AP170,0)="","",HLOOKUP($N$10,Presentación!$BZ$3:$DE$574,Presentación!AP170,0)))</f>
        <v/>
      </c>
      <c r="H191" s="492"/>
      <c r="I191" s="492"/>
      <c r="J191" s="493"/>
      <c r="K191" s="1"/>
      <c r="L191" s="1"/>
      <c r="M191" s="1"/>
      <c r="N191" s="1"/>
      <c r="O191" s="1"/>
      <c r="P191" s="1"/>
      <c r="Q191" s="1"/>
      <c r="R191" s="1"/>
      <c r="S191" s="1"/>
      <c r="T191" s="1"/>
      <c r="U191" s="1"/>
      <c r="V191" s="1"/>
      <c r="W191" s="1"/>
      <c r="X191" s="1"/>
      <c r="Y191" s="1"/>
      <c r="Z191" s="1"/>
      <c r="AA191" s="1"/>
      <c r="AB191" s="1"/>
      <c r="AC191" s="1"/>
      <c r="AD191" s="1"/>
      <c r="AE191" s="1"/>
      <c r="AF191" s="1"/>
      <c r="AG191" s="1"/>
      <c r="AH191" s="1"/>
      <c r="AI191" s="1"/>
      <c r="AJ191" s="1"/>
      <c r="AK191" s="1"/>
      <c r="AL191" s="1"/>
      <c r="AM191" s="1"/>
      <c r="AN191" s="1"/>
      <c r="AO191" s="1"/>
      <c r="AP191" s="1"/>
      <c r="AQ191" s="1"/>
      <c r="AR191" s="1"/>
      <c r="AS191" s="1"/>
      <c r="AT191" s="1"/>
      <c r="AU191" s="1"/>
      <c r="AV191" s="1"/>
      <c r="AW191" s="1"/>
      <c r="AX191" s="1"/>
      <c r="AY191" s="1"/>
      <c r="AZ191" s="1"/>
      <c r="BA191" s="1"/>
      <c r="BB191" s="1"/>
      <c r="BC191" s="1"/>
      <c r="BD191" s="1"/>
      <c r="BE191" s="1"/>
      <c r="BF191" s="1"/>
      <c r="BG191" s="1"/>
      <c r="BH191" s="1"/>
      <c r="BI191" s="1"/>
      <c r="BJ191" s="1"/>
      <c r="BK191" s="1"/>
      <c r="BL191"/>
      <c r="BN191">
        <f t="shared" si="13"/>
        <v>0</v>
      </c>
      <c r="BO191">
        <f t="shared" si="14"/>
        <v>0</v>
      </c>
      <c r="DP191"/>
      <c r="DQ191"/>
      <c r="DR191" s="2">
        <f t="shared" si="15"/>
        <v>0</v>
      </c>
      <c r="DS191" s="2">
        <f t="shared" si="16"/>
        <v>0</v>
      </c>
      <c r="DT191" s="2">
        <f t="shared" si="17"/>
        <v>0</v>
      </c>
      <c r="DU191" s="2">
        <f t="shared" si="18"/>
        <v>0</v>
      </c>
    </row>
    <row r="192" spans="1:125" s="38" customFormat="1" ht="15" customHeight="1">
      <c r="A192" s="196"/>
      <c r="B192" s="196"/>
      <c r="C192" s="286" t="s">
        <v>5526</v>
      </c>
      <c r="D192" s="479" t="str">
        <f>IF($N$10="","",IF(HLOOKUP($N$10,Presentación!$AQ$3:$BV$574,Presentación!AP171)="","",HLOOKUP($N$10,Presentación!$AQ$3:$BV$574,Presentación!AP171,0)))</f>
        <v/>
      </c>
      <c r="E192" s="480"/>
      <c r="F192" s="481"/>
      <c r="G192" s="491" t="str">
        <f>IF($N$10="","",IF(HLOOKUP($N$10,Presentación!$BZ$3:$DE$574,Presentación!AP171,0)="","",HLOOKUP($N$10,Presentación!$BZ$3:$DE$574,Presentación!AP171,0)))</f>
        <v/>
      </c>
      <c r="H192" s="492"/>
      <c r="I192" s="492"/>
      <c r="J192" s="493"/>
      <c r="K192" s="1"/>
      <c r="L192" s="1"/>
      <c r="M192" s="1"/>
      <c r="N192" s="1"/>
      <c r="O192" s="1"/>
      <c r="P192" s="1"/>
      <c r="Q192" s="1"/>
      <c r="R192" s="1"/>
      <c r="S192" s="1"/>
      <c r="T192" s="1"/>
      <c r="U192" s="1"/>
      <c r="V192" s="1"/>
      <c r="W192" s="1"/>
      <c r="X192" s="1"/>
      <c r="Y192" s="1"/>
      <c r="Z192" s="1"/>
      <c r="AA192" s="1"/>
      <c r="AB192" s="1"/>
      <c r="AC192" s="1"/>
      <c r="AD192" s="1"/>
      <c r="AE192" s="1"/>
      <c r="AF192" s="1"/>
      <c r="AG192" s="1"/>
      <c r="AH192" s="1"/>
      <c r="AI192" s="1"/>
      <c r="AJ192" s="1"/>
      <c r="AK192" s="1"/>
      <c r="AL192" s="1"/>
      <c r="AM192" s="1"/>
      <c r="AN192" s="1"/>
      <c r="AO192" s="1"/>
      <c r="AP192" s="1"/>
      <c r="AQ192" s="1"/>
      <c r="AR192" s="1"/>
      <c r="AS192" s="1"/>
      <c r="AT192" s="1"/>
      <c r="AU192" s="1"/>
      <c r="AV192" s="1"/>
      <c r="AW192" s="1"/>
      <c r="AX192" s="1"/>
      <c r="AY192" s="1"/>
      <c r="AZ192" s="1"/>
      <c r="BA192" s="1"/>
      <c r="BB192" s="1"/>
      <c r="BC192" s="1"/>
      <c r="BD192" s="1"/>
      <c r="BE192" s="1"/>
      <c r="BF192" s="1"/>
      <c r="BG192" s="1"/>
      <c r="BH192" s="1"/>
      <c r="BI192" s="1"/>
      <c r="BJ192" s="1"/>
      <c r="BK192" s="1"/>
      <c r="BL192"/>
      <c r="BN192">
        <f t="shared" si="13"/>
        <v>0</v>
      </c>
      <c r="BO192">
        <f t="shared" si="14"/>
        <v>0</v>
      </c>
      <c r="DP192"/>
      <c r="DQ192"/>
      <c r="DR192" s="2">
        <f t="shared" si="15"/>
        <v>0</v>
      </c>
      <c r="DS192" s="2">
        <f t="shared" si="16"/>
        <v>0</v>
      </c>
      <c r="DT192" s="2">
        <f t="shared" si="17"/>
        <v>0</v>
      </c>
      <c r="DU192" s="2">
        <f t="shared" si="18"/>
        <v>0</v>
      </c>
    </row>
    <row r="193" spans="1:125" s="38" customFormat="1" ht="15" customHeight="1">
      <c r="A193" s="196"/>
      <c r="B193" s="196"/>
      <c r="C193" s="286" t="s">
        <v>5527</v>
      </c>
      <c r="D193" s="479" t="str">
        <f>IF($N$10="","",IF(HLOOKUP($N$10,Presentación!$AQ$3:$BV$574,Presentación!AP172)="","",HLOOKUP($N$10,Presentación!$AQ$3:$BV$574,Presentación!AP172,0)))</f>
        <v/>
      </c>
      <c r="E193" s="480"/>
      <c r="F193" s="481"/>
      <c r="G193" s="491" t="str">
        <f>IF($N$10="","",IF(HLOOKUP($N$10,Presentación!$BZ$3:$DE$574,Presentación!AP172,0)="","",HLOOKUP($N$10,Presentación!$BZ$3:$DE$574,Presentación!AP172,0)))</f>
        <v/>
      </c>
      <c r="H193" s="492"/>
      <c r="I193" s="492"/>
      <c r="J193" s="493"/>
      <c r="K193" s="1"/>
      <c r="L193" s="1"/>
      <c r="M193" s="1"/>
      <c r="N193" s="1"/>
      <c r="O193" s="1"/>
      <c r="P193" s="1"/>
      <c r="Q193" s="1"/>
      <c r="R193" s="1"/>
      <c r="S193" s="1"/>
      <c r="T193" s="1"/>
      <c r="U193" s="1"/>
      <c r="V193" s="1"/>
      <c r="W193" s="1"/>
      <c r="X193" s="1"/>
      <c r="Y193" s="1"/>
      <c r="Z193" s="1"/>
      <c r="AA193" s="1"/>
      <c r="AB193" s="1"/>
      <c r="AC193" s="1"/>
      <c r="AD193" s="1"/>
      <c r="AE193" s="1"/>
      <c r="AF193" s="1"/>
      <c r="AG193" s="1"/>
      <c r="AH193" s="1"/>
      <c r="AI193" s="1"/>
      <c r="AJ193" s="1"/>
      <c r="AK193" s="1"/>
      <c r="AL193" s="1"/>
      <c r="AM193" s="1"/>
      <c r="AN193" s="1"/>
      <c r="AO193" s="1"/>
      <c r="AP193" s="1"/>
      <c r="AQ193" s="1"/>
      <c r="AR193" s="1"/>
      <c r="AS193" s="1"/>
      <c r="AT193" s="1"/>
      <c r="AU193" s="1"/>
      <c r="AV193" s="1"/>
      <c r="AW193" s="1"/>
      <c r="AX193" s="1"/>
      <c r="AY193" s="1"/>
      <c r="AZ193" s="1"/>
      <c r="BA193" s="1"/>
      <c r="BB193" s="1"/>
      <c r="BC193" s="1"/>
      <c r="BD193" s="1"/>
      <c r="BE193" s="1"/>
      <c r="BF193" s="1"/>
      <c r="BG193" s="1"/>
      <c r="BH193" s="1"/>
      <c r="BI193" s="1"/>
      <c r="BJ193" s="1"/>
      <c r="BK193" s="1"/>
      <c r="BL193"/>
      <c r="BN193">
        <f t="shared" si="13"/>
        <v>0</v>
      </c>
      <c r="BO193">
        <f t="shared" si="14"/>
        <v>0</v>
      </c>
      <c r="DP193"/>
      <c r="DQ193"/>
      <c r="DR193" s="2">
        <f t="shared" si="15"/>
        <v>0</v>
      </c>
      <c r="DS193" s="2">
        <f t="shared" si="16"/>
        <v>0</v>
      </c>
      <c r="DT193" s="2">
        <f t="shared" si="17"/>
        <v>0</v>
      </c>
      <c r="DU193" s="2">
        <f t="shared" si="18"/>
        <v>0</v>
      </c>
    </row>
    <row r="194" spans="1:125" s="38" customFormat="1" ht="15" customHeight="1">
      <c r="A194" s="196"/>
      <c r="B194" s="196"/>
      <c r="C194" s="286" t="s">
        <v>5528</v>
      </c>
      <c r="D194" s="479" t="str">
        <f>IF($N$10="","",IF(HLOOKUP($N$10,Presentación!$AQ$3:$BV$574,Presentación!AP173)="","",HLOOKUP($N$10,Presentación!$AQ$3:$BV$574,Presentación!AP173,0)))</f>
        <v/>
      </c>
      <c r="E194" s="480"/>
      <c r="F194" s="481"/>
      <c r="G194" s="491" t="str">
        <f>IF($N$10="","",IF(HLOOKUP($N$10,Presentación!$BZ$3:$DE$574,Presentación!AP173,0)="","",HLOOKUP($N$10,Presentación!$BZ$3:$DE$574,Presentación!AP173,0)))</f>
        <v/>
      </c>
      <c r="H194" s="492"/>
      <c r="I194" s="492"/>
      <c r="J194" s="493"/>
      <c r="K194" s="1"/>
      <c r="L194" s="1"/>
      <c r="M194" s="1"/>
      <c r="N194" s="1"/>
      <c r="O194" s="1"/>
      <c r="P194" s="1"/>
      <c r="Q194" s="1"/>
      <c r="R194" s="1"/>
      <c r="S194" s="1"/>
      <c r="T194" s="1"/>
      <c r="U194" s="1"/>
      <c r="V194" s="1"/>
      <c r="W194" s="1"/>
      <c r="X194" s="1"/>
      <c r="Y194" s="1"/>
      <c r="Z194" s="1"/>
      <c r="AA194" s="1"/>
      <c r="AB194" s="1"/>
      <c r="AC194" s="1"/>
      <c r="AD194" s="1"/>
      <c r="AE194" s="1"/>
      <c r="AF194" s="1"/>
      <c r="AG194" s="1"/>
      <c r="AH194" s="1"/>
      <c r="AI194" s="1"/>
      <c r="AJ194" s="1"/>
      <c r="AK194" s="1"/>
      <c r="AL194" s="1"/>
      <c r="AM194" s="1"/>
      <c r="AN194" s="1"/>
      <c r="AO194" s="1"/>
      <c r="AP194" s="1"/>
      <c r="AQ194" s="1"/>
      <c r="AR194" s="1"/>
      <c r="AS194" s="1"/>
      <c r="AT194" s="1"/>
      <c r="AU194" s="1"/>
      <c r="AV194" s="1"/>
      <c r="AW194" s="1"/>
      <c r="AX194" s="1"/>
      <c r="AY194" s="1"/>
      <c r="AZ194" s="1"/>
      <c r="BA194" s="1"/>
      <c r="BB194" s="1"/>
      <c r="BC194" s="1"/>
      <c r="BD194" s="1"/>
      <c r="BE194" s="1"/>
      <c r="BF194" s="1"/>
      <c r="BG194" s="1"/>
      <c r="BH194" s="1"/>
      <c r="BI194" s="1"/>
      <c r="BJ194" s="1"/>
      <c r="BK194" s="1"/>
      <c r="BL194"/>
      <c r="BN194">
        <f t="shared" si="13"/>
        <v>0</v>
      </c>
      <c r="BO194">
        <f t="shared" si="14"/>
        <v>0</v>
      </c>
      <c r="DP194"/>
      <c r="DQ194"/>
      <c r="DR194" s="2">
        <f t="shared" si="15"/>
        <v>0</v>
      </c>
      <c r="DS194" s="2">
        <f t="shared" si="16"/>
        <v>0</v>
      </c>
      <c r="DT194" s="2">
        <f t="shared" si="17"/>
        <v>0</v>
      </c>
      <c r="DU194" s="2">
        <f t="shared" si="18"/>
        <v>0</v>
      </c>
    </row>
    <row r="195" spans="1:125" s="38" customFormat="1" ht="15" customHeight="1">
      <c r="A195" s="196"/>
      <c r="B195" s="196"/>
      <c r="C195" s="286" t="s">
        <v>5529</v>
      </c>
      <c r="D195" s="479" t="str">
        <f>IF($N$10="","",IF(HLOOKUP($N$10,Presentación!$AQ$3:$BV$574,Presentación!AP174)="","",HLOOKUP($N$10,Presentación!$AQ$3:$BV$574,Presentación!AP174,0)))</f>
        <v/>
      </c>
      <c r="E195" s="480"/>
      <c r="F195" s="481"/>
      <c r="G195" s="491" t="str">
        <f>IF($N$10="","",IF(HLOOKUP($N$10,Presentación!$BZ$3:$DE$574,Presentación!AP174,0)="","",HLOOKUP($N$10,Presentación!$BZ$3:$DE$574,Presentación!AP174,0)))</f>
        <v/>
      </c>
      <c r="H195" s="492"/>
      <c r="I195" s="492"/>
      <c r="J195" s="493"/>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c r="AJ195" s="1"/>
      <c r="AK195" s="1"/>
      <c r="AL195" s="1"/>
      <c r="AM195" s="1"/>
      <c r="AN195" s="1"/>
      <c r="AO195" s="1"/>
      <c r="AP195" s="1"/>
      <c r="AQ195" s="1"/>
      <c r="AR195" s="1"/>
      <c r="AS195" s="1"/>
      <c r="AT195" s="1"/>
      <c r="AU195" s="1"/>
      <c r="AV195" s="1"/>
      <c r="AW195" s="1"/>
      <c r="AX195" s="1"/>
      <c r="AY195" s="1"/>
      <c r="AZ195" s="1"/>
      <c r="BA195" s="1"/>
      <c r="BB195" s="1"/>
      <c r="BC195" s="1"/>
      <c r="BD195" s="1"/>
      <c r="BE195" s="1"/>
      <c r="BF195" s="1"/>
      <c r="BG195" s="1"/>
      <c r="BH195" s="1"/>
      <c r="BI195" s="1"/>
      <c r="BJ195" s="1"/>
      <c r="BK195" s="1"/>
      <c r="BL195"/>
      <c r="BN195">
        <f t="shared" si="13"/>
        <v>0</v>
      </c>
      <c r="BO195">
        <f t="shared" si="14"/>
        <v>0</v>
      </c>
      <c r="DP195"/>
      <c r="DQ195"/>
      <c r="DR195" s="2">
        <f t="shared" si="15"/>
        <v>0</v>
      </c>
      <c r="DS195" s="2">
        <f t="shared" si="16"/>
        <v>0</v>
      </c>
      <c r="DT195" s="2">
        <f t="shared" si="17"/>
        <v>0</v>
      </c>
      <c r="DU195" s="2">
        <f t="shared" si="18"/>
        <v>0</v>
      </c>
    </row>
    <row r="196" spans="1:125" s="38" customFormat="1" ht="15" customHeight="1">
      <c r="A196" s="196"/>
      <c r="B196" s="196"/>
      <c r="C196" s="286" t="s">
        <v>5530</v>
      </c>
      <c r="D196" s="479" t="str">
        <f>IF($N$10="","",IF(HLOOKUP($N$10,Presentación!$AQ$3:$BV$574,Presentación!AP175)="","",HLOOKUP($N$10,Presentación!$AQ$3:$BV$574,Presentación!AP175,0)))</f>
        <v/>
      </c>
      <c r="E196" s="480"/>
      <c r="F196" s="481"/>
      <c r="G196" s="491" t="str">
        <f>IF($N$10="","",IF(HLOOKUP($N$10,Presentación!$BZ$3:$DE$574,Presentación!AP175,0)="","",HLOOKUP($N$10,Presentación!$BZ$3:$DE$574,Presentación!AP175,0)))</f>
        <v/>
      </c>
      <c r="H196" s="492"/>
      <c r="I196" s="492"/>
      <c r="J196" s="493"/>
      <c r="K196" s="1"/>
      <c r="L196" s="1"/>
      <c r="M196" s="1"/>
      <c r="N196" s="1"/>
      <c r="O196" s="1"/>
      <c r="P196" s="1"/>
      <c r="Q196" s="1"/>
      <c r="R196" s="1"/>
      <c r="S196" s="1"/>
      <c r="T196" s="1"/>
      <c r="U196" s="1"/>
      <c r="V196" s="1"/>
      <c r="W196" s="1"/>
      <c r="X196" s="1"/>
      <c r="Y196" s="1"/>
      <c r="Z196" s="1"/>
      <c r="AA196" s="1"/>
      <c r="AB196" s="1"/>
      <c r="AC196" s="1"/>
      <c r="AD196" s="1"/>
      <c r="AE196" s="1"/>
      <c r="AF196" s="1"/>
      <c r="AG196" s="1"/>
      <c r="AH196" s="1"/>
      <c r="AI196" s="1"/>
      <c r="AJ196" s="1"/>
      <c r="AK196" s="1"/>
      <c r="AL196" s="1"/>
      <c r="AM196" s="1"/>
      <c r="AN196" s="1"/>
      <c r="AO196" s="1"/>
      <c r="AP196" s="1"/>
      <c r="AQ196" s="1"/>
      <c r="AR196" s="1"/>
      <c r="AS196" s="1"/>
      <c r="AT196" s="1"/>
      <c r="AU196" s="1"/>
      <c r="AV196" s="1"/>
      <c r="AW196" s="1"/>
      <c r="AX196" s="1"/>
      <c r="AY196" s="1"/>
      <c r="AZ196" s="1"/>
      <c r="BA196" s="1"/>
      <c r="BB196" s="1"/>
      <c r="BC196" s="1"/>
      <c r="BD196" s="1"/>
      <c r="BE196" s="1"/>
      <c r="BF196" s="1"/>
      <c r="BG196" s="1"/>
      <c r="BH196" s="1"/>
      <c r="BI196" s="1"/>
      <c r="BJ196" s="1"/>
      <c r="BK196" s="1"/>
      <c r="BL196"/>
      <c r="BN196">
        <f t="shared" si="13"/>
        <v>0</v>
      </c>
      <c r="BO196">
        <f t="shared" si="14"/>
        <v>0</v>
      </c>
      <c r="DP196"/>
      <c r="DQ196"/>
      <c r="DR196" s="2">
        <f t="shared" si="15"/>
        <v>0</v>
      </c>
      <c r="DS196" s="2">
        <f t="shared" si="16"/>
        <v>0</v>
      </c>
      <c r="DT196" s="2">
        <f t="shared" si="17"/>
        <v>0</v>
      </c>
      <c r="DU196" s="2">
        <f t="shared" si="18"/>
        <v>0</v>
      </c>
    </row>
    <row r="197" spans="1:125" s="38" customFormat="1" ht="15" customHeight="1">
      <c r="A197" s="196"/>
      <c r="B197" s="196"/>
      <c r="C197" s="286" t="s">
        <v>5531</v>
      </c>
      <c r="D197" s="479" t="str">
        <f>IF($N$10="","",IF(HLOOKUP($N$10,Presentación!$AQ$3:$BV$574,Presentación!AP176)="","",HLOOKUP($N$10,Presentación!$AQ$3:$BV$574,Presentación!AP176,0)))</f>
        <v/>
      </c>
      <c r="E197" s="480"/>
      <c r="F197" s="481"/>
      <c r="G197" s="491" t="str">
        <f>IF($N$10="","",IF(HLOOKUP($N$10,Presentación!$BZ$3:$DE$574,Presentación!AP176,0)="","",HLOOKUP($N$10,Presentación!$BZ$3:$DE$574,Presentación!AP176,0)))</f>
        <v/>
      </c>
      <c r="H197" s="492"/>
      <c r="I197" s="492"/>
      <c r="J197" s="493"/>
      <c r="K197" s="1"/>
      <c r="L197" s="1"/>
      <c r="M197" s="1"/>
      <c r="N197" s="1"/>
      <c r="O197" s="1"/>
      <c r="P197" s="1"/>
      <c r="Q197" s="1"/>
      <c r="R197" s="1"/>
      <c r="S197" s="1"/>
      <c r="T197" s="1"/>
      <c r="U197" s="1"/>
      <c r="V197" s="1"/>
      <c r="W197" s="1"/>
      <c r="X197" s="1"/>
      <c r="Y197" s="1"/>
      <c r="Z197" s="1"/>
      <c r="AA197" s="1"/>
      <c r="AB197" s="1"/>
      <c r="AC197" s="1"/>
      <c r="AD197" s="1"/>
      <c r="AE197" s="1"/>
      <c r="AF197" s="1"/>
      <c r="AG197" s="1"/>
      <c r="AH197" s="1"/>
      <c r="AI197" s="1"/>
      <c r="AJ197" s="1"/>
      <c r="AK197" s="1"/>
      <c r="AL197" s="1"/>
      <c r="AM197" s="1"/>
      <c r="AN197" s="1"/>
      <c r="AO197" s="1"/>
      <c r="AP197" s="1"/>
      <c r="AQ197" s="1"/>
      <c r="AR197" s="1"/>
      <c r="AS197" s="1"/>
      <c r="AT197" s="1"/>
      <c r="AU197" s="1"/>
      <c r="AV197" s="1"/>
      <c r="AW197" s="1"/>
      <c r="AX197" s="1"/>
      <c r="AY197" s="1"/>
      <c r="AZ197" s="1"/>
      <c r="BA197" s="1"/>
      <c r="BB197" s="1"/>
      <c r="BC197" s="1"/>
      <c r="BD197" s="1"/>
      <c r="BE197" s="1"/>
      <c r="BF197" s="1"/>
      <c r="BG197" s="1"/>
      <c r="BH197" s="1"/>
      <c r="BI197" s="1"/>
      <c r="BJ197" s="1"/>
      <c r="BK197" s="1"/>
      <c r="BL197"/>
      <c r="BN197">
        <f t="shared" si="13"/>
        <v>0</v>
      </c>
      <c r="BO197">
        <f t="shared" si="14"/>
        <v>0</v>
      </c>
      <c r="DP197"/>
      <c r="DQ197"/>
      <c r="DR197" s="2">
        <f t="shared" si="15"/>
        <v>0</v>
      </c>
      <c r="DS197" s="2">
        <f t="shared" si="16"/>
        <v>0</v>
      </c>
      <c r="DT197" s="2">
        <f t="shared" si="17"/>
        <v>0</v>
      </c>
      <c r="DU197" s="2">
        <f t="shared" si="18"/>
        <v>0</v>
      </c>
    </row>
    <row r="198" spans="1:125" s="38" customFormat="1" ht="15" customHeight="1">
      <c r="A198" s="196"/>
      <c r="B198" s="196"/>
      <c r="C198" s="286" t="s">
        <v>5532</v>
      </c>
      <c r="D198" s="479" t="str">
        <f>IF($N$10="","",IF(HLOOKUP($N$10,Presentación!$AQ$3:$BV$574,Presentación!AP177)="","",HLOOKUP($N$10,Presentación!$AQ$3:$BV$574,Presentación!AP177,0)))</f>
        <v/>
      </c>
      <c r="E198" s="480"/>
      <c r="F198" s="481"/>
      <c r="G198" s="491" t="str">
        <f>IF($N$10="","",IF(HLOOKUP($N$10,Presentación!$BZ$3:$DE$574,Presentación!AP177,0)="","",HLOOKUP($N$10,Presentación!$BZ$3:$DE$574,Presentación!AP177,0)))</f>
        <v/>
      </c>
      <c r="H198" s="492"/>
      <c r="I198" s="492"/>
      <c r="J198" s="493"/>
      <c r="K198" s="1"/>
      <c r="L198" s="1"/>
      <c r="M198" s="1"/>
      <c r="N198" s="1"/>
      <c r="O198" s="1"/>
      <c r="P198" s="1"/>
      <c r="Q198" s="1"/>
      <c r="R198" s="1"/>
      <c r="S198" s="1"/>
      <c r="T198" s="1"/>
      <c r="U198" s="1"/>
      <c r="V198" s="1"/>
      <c r="W198" s="1"/>
      <c r="X198" s="1"/>
      <c r="Y198" s="1"/>
      <c r="Z198" s="1"/>
      <c r="AA198" s="1"/>
      <c r="AB198" s="1"/>
      <c r="AC198" s="1"/>
      <c r="AD198" s="1"/>
      <c r="AE198" s="1"/>
      <c r="AF198" s="1"/>
      <c r="AG198" s="1"/>
      <c r="AH198" s="1"/>
      <c r="AI198" s="1"/>
      <c r="AJ198" s="1"/>
      <c r="AK198" s="1"/>
      <c r="AL198" s="1"/>
      <c r="AM198" s="1"/>
      <c r="AN198" s="1"/>
      <c r="AO198" s="1"/>
      <c r="AP198" s="1"/>
      <c r="AQ198" s="1"/>
      <c r="AR198" s="1"/>
      <c r="AS198" s="1"/>
      <c r="AT198" s="1"/>
      <c r="AU198" s="1"/>
      <c r="AV198" s="1"/>
      <c r="AW198" s="1"/>
      <c r="AX198" s="1"/>
      <c r="AY198" s="1"/>
      <c r="AZ198" s="1"/>
      <c r="BA198" s="1"/>
      <c r="BB198" s="1"/>
      <c r="BC198" s="1"/>
      <c r="BD198" s="1"/>
      <c r="BE198" s="1"/>
      <c r="BF198" s="1"/>
      <c r="BG198" s="1"/>
      <c r="BH198" s="1"/>
      <c r="BI198" s="1"/>
      <c r="BJ198" s="1"/>
      <c r="BK198" s="1"/>
      <c r="BL198"/>
      <c r="BN198">
        <f t="shared" si="13"/>
        <v>0</v>
      </c>
      <c r="BO198">
        <f t="shared" si="14"/>
        <v>0</v>
      </c>
      <c r="DP198"/>
      <c r="DQ198"/>
      <c r="DR198" s="2">
        <f t="shared" si="15"/>
        <v>0</v>
      </c>
      <c r="DS198" s="2">
        <f t="shared" si="16"/>
        <v>0</v>
      </c>
      <c r="DT198" s="2">
        <f t="shared" si="17"/>
        <v>0</v>
      </c>
      <c r="DU198" s="2">
        <f t="shared" si="18"/>
        <v>0</v>
      </c>
    </row>
    <row r="199" spans="1:125" s="38" customFormat="1" ht="15" customHeight="1">
      <c r="A199" s="196"/>
      <c r="B199" s="196"/>
      <c r="C199" s="286" t="s">
        <v>5533</v>
      </c>
      <c r="D199" s="479" t="str">
        <f>IF($N$10="","",IF(HLOOKUP($N$10,Presentación!$AQ$3:$BV$574,Presentación!AP178)="","",HLOOKUP($N$10,Presentación!$AQ$3:$BV$574,Presentación!AP178,0)))</f>
        <v/>
      </c>
      <c r="E199" s="480"/>
      <c r="F199" s="481"/>
      <c r="G199" s="491" t="str">
        <f>IF($N$10="","",IF(HLOOKUP($N$10,Presentación!$BZ$3:$DE$574,Presentación!AP178,0)="","",HLOOKUP($N$10,Presentación!$BZ$3:$DE$574,Presentación!AP178,0)))</f>
        <v/>
      </c>
      <c r="H199" s="492"/>
      <c r="I199" s="492"/>
      <c r="J199" s="493"/>
      <c r="K199" s="1"/>
      <c r="L199" s="1"/>
      <c r="M199" s="1"/>
      <c r="N199" s="1"/>
      <c r="O199" s="1"/>
      <c r="P199" s="1"/>
      <c r="Q199" s="1"/>
      <c r="R199" s="1"/>
      <c r="S199" s="1"/>
      <c r="T199" s="1"/>
      <c r="U199" s="1"/>
      <c r="V199" s="1"/>
      <c r="W199" s="1"/>
      <c r="X199" s="1"/>
      <c r="Y199" s="1"/>
      <c r="Z199" s="1"/>
      <c r="AA199" s="1"/>
      <c r="AB199" s="1"/>
      <c r="AC199" s="1"/>
      <c r="AD199" s="1"/>
      <c r="AE199" s="1"/>
      <c r="AF199" s="1"/>
      <c r="AG199" s="1"/>
      <c r="AH199" s="1"/>
      <c r="AI199" s="1"/>
      <c r="AJ199" s="1"/>
      <c r="AK199" s="1"/>
      <c r="AL199" s="1"/>
      <c r="AM199" s="1"/>
      <c r="AN199" s="1"/>
      <c r="AO199" s="1"/>
      <c r="AP199" s="1"/>
      <c r="AQ199" s="1"/>
      <c r="AR199" s="1"/>
      <c r="AS199" s="1"/>
      <c r="AT199" s="1"/>
      <c r="AU199" s="1"/>
      <c r="AV199" s="1"/>
      <c r="AW199" s="1"/>
      <c r="AX199" s="1"/>
      <c r="AY199" s="1"/>
      <c r="AZ199" s="1"/>
      <c r="BA199" s="1"/>
      <c r="BB199" s="1"/>
      <c r="BC199" s="1"/>
      <c r="BD199" s="1"/>
      <c r="BE199" s="1"/>
      <c r="BF199" s="1"/>
      <c r="BG199" s="1"/>
      <c r="BH199" s="1"/>
      <c r="BI199" s="1"/>
      <c r="BJ199" s="1"/>
      <c r="BK199" s="1"/>
      <c r="BL199"/>
      <c r="BN199">
        <f t="shared" si="13"/>
        <v>0</v>
      </c>
      <c r="BO199">
        <f t="shared" si="14"/>
        <v>0</v>
      </c>
      <c r="DP199"/>
      <c r="DQ199"/>
      <c r="DR199" s="2">
        <f t="shared" si="15"/>
        <v>0</v>
      </c>
      <c r="DS199" s="2">
        <f t="shared" si="16"/>
        <v>0</v>
      </c>
      <c r="DT199" s="2">
        <f t="shared" si="17"/>
        <v>0</v>
      </c>
      <c r="DU199" s="2">
        <f t="shared" si="18"/>
        <v>0</v>
      </c>
    </row>
    <row r="200" spans="1:125" s="38" customFormat="1" ht="15" customHeight="1">
      <c r="A200" s="196"/>
      <c r="B200" s="196"/>
      <c r="C200" s="286" t="s">
        <v>5534</v>
      </c>
      <c r="D200" s="479" t="str">
        <f>IF($N$10="","",IF(HLOOKUP($N$10,Presentación!$AQ$3:$BV$574,Presentación!AP179)="","",HLOOKUP($N$10,Presentación!$AQ$3:$BV$574,Presentación!AP179,0)))</f>
        <v/>
      </c>
      <c r="E200" s="480"/>
      <c r="F200" s="481"/>
      <c r="G200" s="491" t="str">
        <f>IF($N$10="","",IF(HLOOKUP($N$10,Presentación!$BZ$3:$DE$574,Presentación!AP179,0)="","",HLOOKUP($N$10,Presentación!$BZ$3:$DE$574,Presentación!AP179,0)))</f>
        <v/>
      </c>
      <c r="H200" s="492"/>
      <c r="I200" s="492"/>
      <c r="J200" s="493"/>
      <c r="K200" s="1"/>
      <c r="L200" s="1"/>
      <c r="M200" s="1"/>
      <c r="N200" s="1"/>
      <c r="O200" s="1"/>
      <c r="P200" s="1"/>
      <c r="Q200" s="1"/>
      <c r="R200" s="1"/>
      <c r="S200" s="1"/>
      <c r="T200" s="1"/>
      <c r="U200" s="1"/>
      <c r="V200" s="1"/>
      <c r="W200" s="1"/>
      <c r="X200" s="1"/>
      <c r="Y200" s="1"/>
      <c r="Z200" s="1"/>
      <c r="AA200" s="1"/>
      <c r="AB200" s="1"/>
      <c r="AC200" s="1"/>
      <c r="AD200" s="1"/>
      <c r="AE200" s="1"/>
      <c r="AF200" s="1"/>
      <c r="AG200" s="1"/>
      <c r="AH200" s="1"/>
      <c r="AI200" s="1"/>
      <c r="AJ200" s="1"/>
      <c r="AK200" s="1"/>
      <c r="AL200" s="1"/>
      <c r="AM200" s="1"/>
      <c r="AN200" s="1"/>
      <c r="AO200" s="1"/>
      <c r="AP200" s="1"/>
      <c r="AQ200" s="1"/>
      <c r="AR200" s="1"/>
      <c r="AS200" s="1"/>
      <c r="AT200" s="1"/>
      <c r="AU200" s="1"/>
      <c r="AV200" s="1"/>
      <c r="AW200" s="1"/>
      <c r="AX200" s="1"/>
      <c r="AY200" s="1"/>
      <c r="AZ200" s="1"/>
      <c r="BA200" s="1"/>
      <c r="BB200" s="1"/>
      <c r="BC200" s="1"/>
      <c r="BD200" s="1"/>
      <c r="BE200" s="1"/>
      <c r="BF200" s="1"/>
      <c r="BG200" s="1"/>
      <c r="BH200" s="1"/>
      <c r="BI200" s="1"/>
      <c r="BJ200" s="1"/>
      <c r="BK200" s="1"/>
      <c r="BL200"/>
      <c r="BN200">
        <f t="shared" si="13"/>
        <v>0</v>
      </c>
      <c r="BO200">
        <f t="shared" si="14"/>
        <v>0</v>
      </c>
      <c r="DP200"/>
      <c r="DQ200"/>
      <c r="DR200" s="2">
        <f t="shared" si="15"/>
        <v>0</v>
      </c>
      <c r="DS200" s="2">
        <f t="shared" si="16"/>
        <v>0</v>
      </c>
      <c r="DT200" s="2">
        <f t="shared" si="17"/>
        <v>0</v>
      </c>
      <c r="DU200" s="2">
        <f t="shared" si="18"/>
        <v>0</v>
      </c>
    </row>
    <row r="201" spans="1:125" s="38" customFormat="1" ht="15" customHeight="1">
      <c r="A201" s="196"/>
      <c r="B201" s="196"/>
      <c r="C201" s="286" t="s">
        <v>5535</v>
      </c>
      <c r="D201" s="479" t="str">
        <f>IF($N$10="","",IF(HLOOKUP($N$10,Presentación!$AQ$3:$BV$574,Presentación!AP180)="","",HLOOKUP($N$10,Presentación!$AQ$3:$BV$574,Presentación!AP180,0)))</f>
        <v/>
      </c>
      <c r="E201" s="480"/>
      <c r="F201" s="481"/>
      <c r="G201" s="491" t="str">
        <f>IF($N$10="","",IF(HLOOKUP($N$10,Presentación!$BZ$3:$DE$574,Presentación!AP180,0)="","",HLOOKUP($N$10,Presentación!$BZ$3:$DE$574,Presentación!AP180,0)))</f>
        <v/>
      </c>
      <c r="H201" s="492"/>
      <c r="I201" s="492"/>
      <c r="J201" s="493"/>
      <c r="K201" s="1"/>
      <c r="L201" s="1"/>
      <c r="M201" s="1"/>
      <c r="N201" s="1"/>
      <c r="O201" s="1"/>
      <c r="P201" s="1"/>
      <c r="Q201" s="1"/>
      <c r="R201" s="1"/>
      <c r="S201" s="1"/>
      <c r="T201" s="1"/>
      <c r="U201" s="1"/>
      <c r="V201" s="1"/>
      <c r="W201" s="1"/>
      <c r="X201" s="1"/>
      <c r="Y201" s="1"/>
      <c r="Z201" s="1"/>
      <c r="AA201" s="1"/>
      <c r="AB201" s="1"/>
      <c r="AC201" s="1"/>
      <c r="AD201" s="1"/>
      <c r="AE201" s="1"/>
      <c r="AF201" s="1"/>
      <c r="AG201" s="1"/>
      <c r="AH201" s="1"/>
      <c r="AI201" s="1"/>
      <c r="AJ201" s="1"/>
      <c r="AK201" s="1"/>
      <c r="AL201" s="1"/>
      <c r="AM201" s="1"/>
      <c r="AN201" s="1"/>
      <c r="AO201" s="1"/>
      <c r="AP201" s="1"/>
      <c r="AQ201" s="1"/>
      <c r="AR201" s="1"/>
      <c r="AS201" s="1"/>
      <c r="AT201" s="1"/>
      <c r="AU201" s="1"/>
      <c r="AV201" s="1"/>
      <c r="AW201" s="1"/>
      <c r="AX201" s="1"/>
      <c r="AY201" s="1"/>
      <c r="AZ201" s="1"/>
      <c r="BA201" s="1"/>
      <c r="BB201" s="1"/>
      <c r="BC201" s="1"/>
      <c r="BD201" s="1"/>
      <c r="BE201" s="1"/>
      <c r="BF201" s="1"/>
      <c r="BG201" s="1"/>
      <c r="BH201" s="1"/>
      <c r="BI201" s="1"/>
      <c r="BJ201" s="1"/>
      <c r="BK201" s="1"/>
      <c r="BL201"/>
      <c r="BN201">
        <f t="shared" si="13"/>
        <v>0</v>
      </c>
      <c r="BO201">
        <f t="shared" si="14"/>
        <v>0</v>
      </c>
      <c r="DP201"/>
      <c r="DQ201"/>
      <c r="DR201" s="2">
        <f t="shared" si="15"/>
        <v>0</v>
      </c>
      <c r="DS201" s="2">
        <f t="shared" si="16"/>
        <v>0</v>
      </c>
      <c r="DT201" s="2">
        <f t="shared" si="17"/>
        <v>0</v>
      </c>
      <c r="DU201" s="2">
        <f t="shared" si="18"/>
        <v>0</v>
      </c>
    </row>
    <row r="202" spans="1:125" s="38" customFormat="1" ht="15" customHeight="1">
      <c r="A202" s="196"/>
      <c r="B202" s="196"/>
      <c r="C202" s="286" t="s">
        <v>5536</v>
      </c>
      <c r="D202" s="479" t="str">
        <f>IF($N$10="","",IF(HLOOKUP($N$10,Presentación!$AQ$3:$BV$574,Presentación!AP181)="","",HLOOKUP($N$10,Presentación!$AQ$3:$BV$574,Presentación!AP181,0)))</f>
        <v/>
      </c>
      <c r="E202" s="480"/>
      <c r="F202" s="481"/>
      <c r="G202" s="491" t="str">
        <f>IF($N$10="","",IF(HLOOKUP($N$10,Presentación!$BZ$3:$DE$574,Presentación!AP181,0)="","",HLOOKUP($N$10,Presentación!$BZ$3:$DE$574,Presentación!AP181,0)))</f>
        <v/>
      </c>
      <c r="H202" s="492"/>
      <c r="I202" s="492"/>
      <c r="J202" s="493"/>
      <c r="K202" s="1"/>
      <c r="L202" s="1"/>
      <c r="M202" s="1"/>
      <c r="N202" s="1"/>
      <c r="O202" s="1"/>
      <c r="P202" s="1"/>
      <c r="Q202" s="1"/>
      <c r="R202" s="1"/>
      <c r="S202" s="1"/>
      <c r="T202" s="1"/>
      <c r="U202" s="1"/>
      <c r="V202" s="1"/>
      <c r="W202" s="1"/>
      <c r="X202" s="1"/>
      <c r="Y202" s="1"/>
      <c r="Z202" s="1"/>
      <c r="AA202" s="1"/>
      <c r="AB202" s="1"/>
      <c r="AC202" s="1"/>
      <c r="AD202" s="1"/>
      <c r="AE202" s="1"/>
      <c r="AF202" s="1"/>
      <c r="AG202" s="1"/>
      <c r="AH202" s="1"/>
      <c r="AI202" s="1"/>
      <c r="AJ202" s="1"/>
      <c r="AK202" s="1"/>
      <c r="AL202" s="1"/>
      <c r="AM202" s="1"/>
      <c r="AN202" s="1"/>
      <c r="AO202" s="1"/>
      <c r="AP202" s="1"/>
      <c r="AQ202" s="1"/>
      <c r="AR202" s="1"/>
      <c r="AS202" s="1"/>
      <c r="AT202" s="1"/>
      <c r="AU202" s="1"/>
      <c r="AV202" s="1"/>
      <c r="AW202" s="1"/>
      <c r="AX202" s="1"/>
      <c r="AY202" s="1"/>
      <c r="AZ202" s="1"/>
      <c r="BA202" s="1"/>
      <c r="BB202" s="1"/>
      <c r="BC202" s="1"/>
      <c r="BD202" s="1"/>
      <c r="BE202" s="1"/>
      <c r="BF202" s="1"/>
      <c r="BG202" s="1"/>
      <c r="BH202" s="1"/>
      <c r="BI202" s="1"/>
      <c r="BJ202" s="1"/>
      <c r="BK202" s="1"/>
      <c r="BL202"/>
      <c r="BN202">
        <f t="shared" si="13"/>
        <v>0</v>
      </c>
      <c r="BO202">
        <f t="shared" si="14"/>
        <v>0</v>
      </c>
      <c r="DP202"/>
      <c r="DQ202"/>
      <c r="DR202" s="2">
        <f t="shared" si="15"/>
        <v>0</v>
      </c>
      <c r="DS202" s="2">
        <f t="shared" si="16"/>
        <v>0</v>
      </c>
      <c r="DT202" s="2">
        <f t="shared" si="17"/>
        <v>0</v>
      </c>
      <c r="DU202" s="2">
        <f t="shared" si="18"/>
        <v>0</v>
      </c>
    </row>
    <row r="203" spans="1:125" s="38" customFormat="1" ht="15" customHeight="1">
      <c r="A203" s="196"/>
      <c r="B203" s="196"/>
      <c r="C203" s="286" t="s">
        <v>5537</v>
      </c>
      <c r="D203" s="479" t="str">
        <f>IF($N$10="","",IF(HLOOKUP($N$10,Presentación!$AQ$3:$BV$574,Presentación!AP182)="","",HLOOKUP($N$10,Presentación!$AQ$3:$BV$574,Presentación!AP182,0)))</f>
        <v/>
      </c>
      <c r="E203" s="480"/>
      <c r="F203" s="481"/>
      <c r="G203" s="491" t="str">
        <f>IF($N$10="","",IF(HLOOKUP($N$10,Presentación!$BZ$3:$DE$574,Presentación!AP182,0)="","",HLOOKUP($N$10,Presentación!$BZ$3:$DE$574,Presentación!AP182,0)))</f>
        <v/>
      </c>
      <c r="H203" s="492"/>
      <c r="I203" s="492"/>
      <c r="J203" s="493"/>
      <c r="K203" s="1"/>
      <c r="L203" s="1"/>
      <c r="M203" s="1"/>
      <c r="N203" s="1"/>
      <c r="O203" s="1"/>
      <c r="P203" s="1"/>
      <c r="Q203" s="1"/>
      <c r="R203" s="1"/>
      <c r="S203" s="1"/>
      <c r="T203" s="1"/>
      <c r="U203" s="1"/>
      <c r="V203" s="1"/>
      <c r="W203" s="1"/>
      <c r="X203" s="1"/>
      <c r="Y203" s="1"/>
      <c r="Z203" s="1"/>
      <c r="AA203" s="1"/>
      <c r="AB203" s="1"/>
      <c r="AC203" s="1"/>
      <c r="AD203" s="1"/>
      <c r="AE203" s="1"/>
      <c r="AF203" s="1"/>
      <c r="AG203" s="1"/>
      <c r="AH203" s="1"/>
      <c r="AI203" s="1"/>
      <c r="AJ203" s="1"/>
      <c r="AK203" s="1"/>
      <c r="AL203" s="1"/>
      <c r="AM203" s="1"/>
      <c r="AN203" s="1"/>
      <c r="AO203" s="1"/>
      <c r="AP203" s="1"/>
      <c r="AQ203" s="1"/>
      <c r="AR203" s="1"/>
      <c r="AS203" s="1"/>
      <c r="AT203" s="1"/>
      <c r="AU203" s="1"/>
      <c r="AV203" s="1"/>
      <c r="AW203" s="1"/>
      <c r="AX203" s="1"/>
      <c r="AY203" s="1"/>
      <c r="AZ203" s="1"/>
      <c r="BA203" s="1"/>
      <c r="BB203" s="1"/>
      <c r="BC203" s="1"/>
      <c r="BD203" s="1"/>
      <c r="BE203" s="1"/>
      <c r="BF203" s="1"/>
      <c r="BG203" s="1"/>
      <c r="BH203" s="1"/>
      <c r="BI203" s="1"/>
      <c r="BJ203" s="1"/>
      <c r="BK203" s="1"/>
      <c r="BL203"/>
      <c r="BN203">
        <f t="shared" si="13"/>
        <v>0</v>
      </c>
      <c r="BO203">
        <f t="shared" si="14"/>
        <v>0</v>
      </c>
      <c r="DP203"/>
      <c r="DQ203"/>
      <c r="DR203" s="2">
        <f t="shared" si="15"/>
        <v>0</v>
      </c>
      <c r="DS203" s="2">
        <f t="shared" si="16"/>
        <v>0</v>
      </c>
      <c r="DT203" s="2">
        <f t="shared" si="17"/>
        <v>0</v>
      </c>
      <c r="DU203" s="2">
        <f t="shared" si="18"/>
        <v>0</v>
      </c>
    </row>
    <row r="204" spans="1:125" s="38" customFormat="1" ht="15" customHeight="1">
      <c r="A204" s="196"/>
      <c r="B204" s="196"/>
      <c r="C204" s="286" t="s">
        <v>5538</v>
      </c>
      <c r="D204" s="479" t="str">
        <f>IF($N$10="","",IF(HLOOKUP($N$10,Presentación!$AQ$3:$BV$574,Presentación!AP183)="","",HLOOKUP($N$10,Presentación!$AQ$3:$BV$574,Presentación!AP183,0)))</f>
        <v/>
      </c>
      <c r="E204" s="480"/>
      <c r="F204" s="481"/>
      <c r="G204" s="491" t="str">
        <f>IF($N$10="","",IF(HLOOKUP($N$10,Presentación!$BZ$3:$DE$574,Presentación!AP183,0)="","",HLOOKUP($N$10,Presentación!$BZ$3:$DE$574,Presentación!AP183,0)))</f>
        <v/>
      </c>
      <c r="H204" s="492"/>
      <c r="I204" s="492"/>
      <c r="J204" s="493"/>
      <c r="K204" s="1"/>
      <c r="L204" s="1"/>
      <c r="M204" s="1"/>
      <c r="N204" s="1"/>
      <c r="O204" s="1"/>
      <c r="P204" s="1"/>
      <c r="Q204" s="1"/>
      <c r="R204" s="1"/>
      <c r="S204" s="1"/>
      <c r="T204" s="1"/>
      <c r="U204" s="1"/>
      <c r="V204" s="1"/>
      <c r="W204" s="1"/>
      <c r="X204" s="1"/>
      <c r="Y204" s="1"/>
      <c r="Z204" s="1"/>
      <c r="AA204" s="1"/>
      <c r="AB204" s="1"/>
      <c r="AC204" s="1"/>
      <c r="AD204" s="1"/>
      <c r="AE204" s="1"/>
      <c r="AF204" s="1"/>
      <c r="AG204" s="1"/>
      <c r="AH204" s="1"/>
      <c r="AI204" s="1"/>
      <c r="AJ204" s="1"/>
      <c r="AK204" s="1"/>
      <c r="AL204" s="1"/>
      <c r="AM204" s="1"/>
      <c r="AN204" s="1"/>
      <c r="AO204" s="1"/>
      <c r="AP204" s="1"/>
      <c r="AQ204" s="1"/>
      <c r="AR204" s="1"/>
      <c r="AS204" s="1"/>
      <c r="AT204" s="1"/>
      <c r="AU204" s="1"/>
      <c r="AV204" s="1"/>
      <c r="AW204" s="1"/>
      <c r="AX204" s="1"/>
      <c r="AY204" s="1"/>
      <c r="AZ204" s="1"/>
      <c r="BA204" s="1"/>
      <c r="BB204" s="1"/>
      <c r="BC204" s="1"/>
      <c r="BD204" s="1"/>
      <c r="BE204" s="1"/>
      <c r="BF204" s="1"/>
      <c r="BG204" s="1"/>
      <c r="BH204" s="1"/>
      <c r="BI204" s="1"/>
      <c r="BJ204" s="1"/>
      <c r="BK204" s="1"/>
      <c r="BL204"/>
      <c r="BN204">
        <f t="shared" si="13"/>
        <v>0</v>
      </c>
      <c r="BO204">
        <f t="shared" si="14"/>
        <v>0</v>
      </c>
      <c r="DP204"/>
      <c r="DQ204"/>
      <c r="DR204" s="2">
        <f t="shared" si="15"/>
        <v>0</v>
      </c>
      <c r="DS204" s="2">
        <f t="shared" si="16"/>
        <v>0</v>
      </c>
      <c r="DT204" s="2">
        <f t="shared" si="17"/>
        <v>0</v>
      </c>
      <c r="DU204" s="2">
        <f t="shared" si="18"/>
        <v>0</v>
      </c>
    </row>
    <row r="205" spans="1:125" s="38" customFormat="1" ht="15" customHeight="1">
      <c r="A205" s="196"/>
      <c r="B205" s="196"/>
      <c r="C205" s="286" t="s">
        <v>5539</v>
      </c>
      <c r="D205" s="479" t="str">
        <f>IF($N$10="","",IF(HLOOKUP($N$10,Presentación!$AQ$3:$BV$574,Presentación!AP184)="","",HLOOKUP($N$10,Presentación!$AQ$3:$BV$574,Presentación!AP184,0)))</f>
        <v/>
      </c>
      <c r="E205" s="480"/>
      <c r="F205" s="481"/>
      <c r="G205" s="491" t="str">
        <f>IF($N$10="","",IF(HLOOKUP($N$10,Presentación!$BZ$3:$DE$574,Presentación!AP184,0)="","",HLOOKUP($N$10,Presentación!$BZ$3:$DE$574,Presentación!AP184,0)))</f>
        <v/>
      </c>
      <c r="H205" s="492"/>
      <c r="I205" s="492"/>
      <c r="J205" s="493"/>
      <c r="K205" s="1"/>
      <c r="L205" s="1"/>
      <c r="M205" s="1"/>
      <c r="N205" s="1"/>
      <c r="O205" s="1"/>
      <c r="P205" s="1"/>
      <c r="Q205" s="1"/>
      <c r="R205" s="1"/>
      <c r="S205" s="1"/>
      <c r="T205" s="1"/>
      <c r="U205" s="1"/>
      <c r="V205" s="1"/>
      <c r="W205" s="1"/>
      <c r="X205" s="1"/>
      <c r="Y205" s="1"/>
      <c r="Z205" s="1"/>
      <c r="AA205" s="1"/>
      <c r="AB205" s="1"/>
      <c r="AC205" s="1"/>
      <c r="AD205" s="1"/>
      <c r="AE205" s="1"/>
      <c r="AF205" s="1"/>
      <c r="AG205" s="1"/>
      <c r="AH205" s="1"/>
      <c r="AI205" s="1"/>
      <c r="AJ205" s="1"/>
      <c r="AK205" s="1"/>
      <c r="AL205" s="1"/>
      <c r="AM205" s="1"/>
      <c r="AN205" s="1"/>
      <c r="AO205" s="1"/>
      <c r="AP205" s="1"/>
      <c r="AQ205" s="1"/>
      <c r="AR205" s="1"/>
      <c r="AS205" s="1"/>
      <c r="AT205" s="1"/>
      <c r="AU205" s="1"/>
      <c r="AV205" s="1"/>
      <c r="AW205" s="1"/>
      <c r="AX205" s="1"/>
      <c r="AY205" s="1"/>
      <c r="AZ205" s="1"/>
      <c r="BA205" s="1"/>
      <c r="BB205" s="1"/>
      <c r="BC205" s="1"/>
      <c r="BD205" s="1"/>
      <c r="BE205" s="1"/>
      <c r="BF205" s="1"/>
      <c r="BG205" s="1"/>
      <c r="BH205" s="1"/>
      <c r="BI205" s="1"/>
      <c r="BJ205" s="1"/>
      <c r="BK205" s="1"/>
      <c r="BL205"/>
      <c r="BN205">
        <f t="shared" si="13"/>
        <v>0</v>
      </c>
      <c r="BO205">
        <f t="shared" si="14"/>
        <v>0</v>
      </c>
      <c r="DP205"/>
      <c r="DQ205"/>
      <c r="DR205" s="2">
        <f t="shared" si="15"/>
        <v>0</v>
      </c>
      <c r="DS205" s="2">
        <f t="shared" si="16"/>
        <v>0</v>
      </c>
      <c r="DT205" s="2">
        <f t="shared" si="17"/>
        <v>0</v>
      </c>
      <c r="DU205" s="2">
        <f t="shared" si="18"/>
        <v>0</v>
      </c>
    </row>
    <row r="206" spans="1:125" s="38" customFormat="1" ht="15" customHeight="1">
      <c r="A206" s="196"/>
      <c r="B206" s="196"/>
      <c r="C206" s="286" t="s">
        <v>5540</v>
      </c>
      <c r="D206" s="479" t="str">
        <f>IF($N$10="","",IF(HLOOKUP($N$10,Presentación!$AQ$3:$BV$574,Presentación!AP185)="","",HLOOKUP($N$10,Presentación!$AQ$3:$BV$574,Presentación!AP185,0)))</f>
        <v/>
      </c>
      <c r="E206" s="480"/>
      <c r="F206" s="481"/>
      <c r="G206" s="491" t="str">
        <f>IF($N$10="","",IF(HLOOKUP($N$10,Presentación!$BZ$3:$DE$574,Presentación!AP185,0)="","",HLOOKUP($N$10,Presentación!$BZ$3:$DE$574,Presentación!AP185,0)))</f>
        <v/>
      </c>
      <c r="H206" s="492"/>
      <c r="I206" s="492"/>
      <c r="J206" s="493"/>
      <c r="K206" s="1"/>
      <c r="L206" s="1"/>
      <c r="M206" s="1"/>
      <c r="N206" s="1"/>
      <c r="O206" s="1"/>
      <c r="P206" s="1"/>
      <c r="Q206" s="1"/>
      <c r="R206" s="1"/>
      <c r="S206" s="1"/>
      <c r="T206" s="1"/>
      <c r="U206" s="1"/>
      <c r="V206" s="1"/>
      <c r="W206" s="1"/>
      <c r="X206" s="1"/>
      <c r="Y206" s="1"/>
      <c r="Z206" s="1"/>
      <c r="AA206" s="1"/>
      <c r="AB206" s="1"/>
      <c r="AC206" s="1"/>
      <c r="AD206" s="1"/>
      <c r="AE206" s="1"/>
      <c r="AF206" s="1"/>
      <c r="AG206" s="1"/>
      <c r="AH206" s="1"/>
      <c r="AI206" s="1"/>
      <c r="AJ206" s="1"/>
      <c r="AK206" s="1"/>
      <c r="AL206" s="1"/>
      <c r="AM206" s="1"/>
      <c r="AN206" s="1"/>
      <c r="AO206" s="1"/>
      <c r="AP206" s="1"/>
      <c r="AQ206" s="1"/>
      <c r="AR206" s="1"/>
      <c r="AS206" s="1"/>
      <c r="AT206" s="1"/>
      <c r="AU206" s="1"/>
      <c r="AV206" s="1"/>
      <c r="AW206" s="1"/>
      <c r="AX206" s="1"/>
      <c r="AY206" s="1"/>
      <c r="AZ206" s="1"/>
      <c r="BA206" s="1"/>
      <c r="BB206" s="1"/>
      <c r="BC206" s="1"/>
      <c r="BD206" s="1"/>
      <c r="BE206" s="1"/>
      <c r="BF206" s="1"/>
      <c r="BG206" s="1"/>
      <c r="BH206" s="1"/>
      <c r="BI206" s="1"/>
      <c r="BJ206" s="1"/>
      <c r="BK206" s="1"/>
      <c r="BL206"/>
      <c r="BN206">
        <f t="shared" si="13"/>
        <v>0</v>
      </c>
      <c r="BO206">
        <f t="shared" si="14"/>
        <v>0</v>
      </c>
      <c r="DP206"/>
      <c r="DQ206"/>
      <c r="DR206" s="2">
        <f t="shared" si="15"/>
        <v>0</v>
      </c>
      <c r="DS206" s="2">
        <f t="shared" si="16"/>
        <v>0</v>
      </c>
      <c r="DT206" s="2">
        <f t="shared" si="17"/>
        <v>0</v>
      </c>
      <c r="DU206" s="2">
        <f t="shared" si="18"/>
        <v>0</v>
      </c>
    </row>
    <row r="207" spans="1:125" s="38" customFormat="1" ht="15" customHeight="1">
      <c r="A207" s="196"/>
      <c r="B207" s="196"/>
      <c r="C207" s="286" t="s">
        <v>5541</v>
      </c>
      <c r="D207" s="479" t="str">
        <f>IF($N$10="","",IF(HLOOKUP($N$10,Presentación!$AQ$3:$BV$574,Presentación!AP186)="","",HLOOKUP($N$10,Presentación!$AQ$3:$BV$574,Presentación!AP186,0)))</f>
        <v/>
      </c>
      <c r="E207" s="480"/>
      <c r="F207" s="481"/>
      <c r="G207" s="491" t="str">
        <f>IF($N$10="","",IF(HLOOKUP($N$10,Presentación!$BZ$3:$DE$574,Presentación!AP186,0)="","",HLOOKUP($N$10,Presentación!$BZ$3:$DE$574,Presentación!AP186,0)))</f>
        <v/>
      </c>
      <c r="H207" s="492"/>
      <c r="I207" s="492"/>
      <c r="J207" s="493"/>
      <c r="K207" s="1"/>
      <c r="L207" s="1"/>
      <c r="M207" s="1"/>
      <c r="N207" s="1"/>
      <c r="O207" s="1"/>
      <c r="P207" s="1"/>
      <c r="Q207" s="1"/>
      <c r="R207" s="1"/>
      <c r="S207" s="1"/>
      <c r="T207" s="1"/>
      <c r="U207" s="1"/>
      <c r="V207" s="1"/>
      <c r="W207" s="1"/>
      <c r="X207" s="1"/>
      <c r="Y207" s="1"/>
      <c r="Z207" s="1"/>
      <c r="AA207" s="1"/>
      <c r="AB207" s="1"/>
      <c r="AC207" s="1"/>
      <c r="AD207" s="1"/>
      <c r="AE207" s="1"/>
      <c r="AF207" s="1"/>
      <c r="AG207" s="1"/>
      <c r="AH207" s="1"/>
      <c r="AI207" s="1"/>
      <c r="AJ207" s="1"/>
      <c r="AK207" s="1"/>
      <c r="AL207" s="1"/>
      <c r="AM207" s="1"/>
      <c r="AN207" s="1"/>
      <c r="AO207" s="1"/>
      <c r="AP207" s="1"/>
      <c r="AQ207" s="1"/>
      <c r="AR207" s="1"/>
      <c r="AS207" s="1"/>
      <c r="AT207" s="1"/>
      <c r="AU207" s="1"/>
      <c r="AV207" s="1"/>
      <c r="AW207" s="1"/>
      <c r="AX207" s="1"/>
      <c r="AY207" s="1"/>
      <c r="AZ207" s="1"/>
      <c r="BA207" s="1"/>
      <c r="BB207" s="1"/>
      <c r="BC207" s="1"/>
      <c r="BD207" s="1"/>
      <c r="BE207" s="1"/>
      <c r="BF207" s="1"/>
      <c r="BG207" s="1"/>
      <c r="BH207" s="1"/>
      <c r="BI207" s="1"/>
      <c r="BJ207" s="1"/>
      <c r="BK207" s="1"/>
      <c r="BL207"/>
      <c r="BN207">
        <f t="shared" si="13"/>
        <v>0</v>
      </c>
      <c r="BO207">
        <f t="shared" si="14"/>
        <v>0</v>
      </c>
      <c r="DP207"/>
      <c r="DQ207"/>
      <c r="DR207" s="2">
        <f t="shared" si="15"/>
        <v>0</v>
      </c>
      <c r="DS207" s="2">
        <f t="shared" si="16"/>
        <v>0</v>
      </c>
      <c r="DT207" s="2">
        <f t="shared" si="17"/>
        <v>0</v>
      </c>
      <c r="DU207" s="2">
        <f t="shared" si="18"/>
        <v>0</v>
      </c>
    </row>
    <row r="208" spans="1:125" s="38" customFormat="1" ht="15" customHeight="1">
      <c r="A208" s="196"/>
      <c r="B208" s="196"/>
      <c r="C208" s="286" t="s">
        <v>5542</v>
      </c>
      <c r="D208" s="479" t="str">
        <f>IF($N$10="","",IF(HLOOKUP($N$10,Presentación!$AQ$3:$BV$574,Presentación!AP187)="","",HLOOKUP($N$10,Presentación!$AQ$3:$BV$574,Presentación!AP187,0)))</f>
        <v/>
      </c>
      <c r="E208" s="480"/>
      <c r="F208" s="481"/>
      <c r="G208" s="491" t="str">
        <f>IF($N$10="","",IF(HLOOKUP($N$10,Presentación!$BZ$3:$DE$574,Presentación!AP187,0)="","",HLOOKUP($N$10,Presentación!$BZ$3:$DE$574,Presentación!AP187,0)))</f>
        <v/>
      </c>
      <c r="H208" s="492"/>
      <c r="I208" s="492"/>
      <c r="J208" s="493"/>
      <c r="K208" s="1"/>
      <c r="L208" s="1"/>
      <c r="M208" s="1"/>
      <c r="N208" s="1"/>
      <c r="O208" s="1"/>
      <c r="P208" s="1"/>
      <c r="Q208" s="1"/>
      <c r="R208" s="1"/>
      <c r="S208" s="1"/>
      <c r="T208" s="1"/>
      <c r="U208" s="1"/>
      <c r="V208" s="1"/>
      <c r="W208" s="1"/>
      <c r="X208" s="1"/>
      <c r="Y208" s="1"/>
      <c r="Z208" s="1"/>
      <c r="AA208" s="1"/>
      <c r="AB208" s="1"/>
      <c r="AC208" s="1"/>
      <c r="AD208" s="1"/>
      <c r="AE208" s="1"/>
      <c r="AF208" s="1"/>
      <c r="AG208" s="1"/>
      <c r="AH208" s="1"/>
      <c r="AI208" s="1"/>
      <c r="AJ208" s="1"/>
      <c r="AK208" s="1"/>
      <c r="AL208" s="1"/>
      <c r="AM208" s="1"/>
      <c r="AN208" s="1"/>
      <c r="AO208" s="1"/>
      <c r="AP208" s="1"/>
      <c r="AQ208" s="1"/>
      <c r="AR208" s="1"/>
      <c r="AS208" s="1"/>
      <c r="AT208" s="1"/>
      <c r="AU208" s="1"/>
      <c r="AV208" s="1"/>
      <c r="AW208" s="1"/>
      <c r="AX208" s="1"/>
      <c r="AY208" s="1"/>
      <c r="AZ208" s="1"/>
      <c r="BA208" s="1"/>
      <c r="BB208" s="1"/>
      <c r="BC208" s="1"/>
      <c r="BD208" s="1"/>
      <c r="BE208" s="1"/>
      <c r="BF208" s="1"/>
      <c r="BG208" s="1"/>
      <c r="BH208" s="1"/>
      <c r="BI208" s="1"/>
      <c r="BJ208" s="1"/>
      <c r="BK208" s="1"/>
      <c r="BL208"/>
      <c r="BN208">
        <f t="shared" si="13"/>
        <v>0</v>
      </c>
      <c r="BO208">
        <f t="shared" si="14"/>
        <v>0</v>
      </c>
      <c r="DP208"/>
      <c r="DQ208"/>
      <c r="DR208" s="2">
        <f t="shared" si="15"/>
        <v>0</v>
      </c>
      <c r="DS208" s="2">
        <f t="shared" si="16"/>
        <v>0</v>
      </c>
      <c r="DT208" s="2">
        <f t="shared" si="17"/>
        <v>0</v>
      </c>
      <c r="DU208" s="2">
        <f t="shared" si="18"/>
        <v>0</v>
      </c>
    </row>
    <row r="209" spans="1:125" s="38" customFormat="1" ht="15" customHeight="1">
      <c r="A209" s="196"/>
      <c r="B209" s="196"/>
      <c r="C209" s="286" t="s">
        <v>5543</v>
      </c>
      <c r="D209" s="479" t="str">
        <f>IF($N$10="","",IF(HLOOKUP($N$10,Presentación!$AQ$3:$BV$574,Presentación!AP188)="","",HLOOKUP($N$10,Presentación!$AQ$3:$BV$574,Presentación!AP188,0)))</f>
        <v/>
      </c>
      <c r="E209" s="480"/>
      <c r="F209" s="481"/>
      <c r="G209" s="491" t="str">
        <f>IF($N$10="","",IF(HLOOKUP($N$10,Presentación!$BZ$3:$DE$574,Presentación!AP188,0)="","",HLOOKUP($N$10,Presentación!$BZ$3:$DE$574,Presentación!AP188,0)))</f>
        <v/>
      </c>
      <c r="H209" s="492"/>
      <c r="I209" s="492"/>
      <c r="J209" s="493"/>
      <c r="K209" s="1"/>
      <c r="L209" s="1"/>
      <c r="M209" s="1"/>
      <c r="N209" s="1"/>
      <c r="O209" s="1"/>
      <c r="P209" s="1"/>
      <c r="Q209" s="1"/>
      <c r="R209" s="1"/>
      <c r="S209" s="1"/>
      <c r="T209" s="1"/>
      <c r="U209" s="1"/>
      <c r="V209" s="1"/>
      <c r="W209" s="1"/>
      <c r="X209" s="1"/>
      <c r="Y209" s="1"/>
      <c r="Z209" s="1"/>
      <c r="AA209" s="1"/>
      <c r="AB209" s="1"/>
      <c r="AC209" s="1"/>
      <c r="AD209" s="1"/>
      <c r="AE209" s="1"/>
      <c r="AF209" s="1"/>
      <c r="AG209" s="1"/>
      <c r="AH209" s="1"/>
      <c r="AI209" s="1"/>
      <c r="AJ209" s="1"/>
      <c r="AK209" s="1"/>
      <c r="AL209" s="1"/>
      <c r="AM209" s="1"/>
      <c r="AN209" s="1"/>
      <c r="AO209" s="1"/>
      <c r="AP209" s="1"/>
      <c r="AQ209" s="1"/>
      <c r="AR209" s="1"/>
      <c r="AS209" s="1"/>
      <c r="AT209" s="1"/>
      <c r="AU209" s="1"/>
      <c r="AV209" s="1"/>
      <c r="AW209" s="1"/>
      <c r="AX209" s="1"/>
      <c r="AY209" s="1"/>
      <c r="AZ209" s="1"/>
      <c r="BA209" s="1"/>
      <c r="BB209" s="1"/>
      <c r="BC209" s="1"/>
      <c r="BD209" s="1"/>
      <c r="BE209" s="1"/>
      <c r="BF209" s="1"/>
      <c r="BG209" s="1"/>
      <c r="BH209" s="1"/>
      <c r="BI209" s="1"/>
      <c r="BJ209" s="1"/>
      <c r="BK209" s="1"/>
      <c r="BL209"/>
      <c r="BN209">
        <f t="shared" si="13"/>
        <v>0</v>
      </c>
      <c r="BO209">
        <f t="shared" si="14"/>
        <v>0</v>
      </c>
      <c r="DP209"/>
      <c r="DQ209"/>
      <c r="DR209" s="2">
        <f t="shared" si="15"/>
        <v>0</v>
      </c>
      <c r="DS209" s="2">
        <f t="shared" si="16"/>
        <v>0</v>
      </c>
      <c r="DT209" s="2">
        <f t="shared" si="17"/>
        <v>0</v>
      </c>
      <c r="DU209" s="2">
        <f t="shared" si="18"/>
        <v>0</v>
      </c>
    </row>
    <row r="210" spans="1:125" s="38" customFormat="1" ht="15" customHeight="1">
      <c r="A210" s="196"/>
      <c r="B210" s="196"/>
      <c r="C210" s="286" t="s">
        <v>5544</v>
      </c>
      <c r="D210" s="479" t="str">
        <f>IF($N$10="","",IF(HLOOKUP($N$10,Presentación!$AQ$3:$BV$574,Presentación!AP189)="","",HLOOKUP($N$10,Presentación!$AQ$3:$BV$574,Presentación!AP189,0)))</f>
        <v/>
      </c>
      <c r="E210" s="480"/>
      <c r="F210" s="481"/>
      <c r="G210" s="491" t="str">
        <f>IF($N$10="","",IF(HLOOKUP($N$10,Presentación!$BZ$3:$DE$574,Presentación!AP189,0)="","",HLOOKUP($N$10,Presentación!$BZ$3:$DE$574,Presentación!AP189,0)))</f>
        <v/>
      </c>
      <c r="H210" s="492"/>
      <c r="I210" s="492"/>
      <c r="J210" s="493"/>
      <c r="K210" s="1"/>
      <c r="L210" s="1"/>
      <c r="M210" s="1"/>
      <c r="N210" s="1"/>
      <c r="O210" s="1"/>
      <c r="P210" s="1"/>
      <c r="Q210" s="1"/>
      <c r="R210" s="1"/>
      <c r="S210" s="1"/>
      <c r="T210" s="1"/>
      <c r="U210" s="1"/>
      <c r="V210" s="1"/>
      <c r="W210" s="1"/>
      <c r="X210" s="1"/>
      <c r="Y210" s="1"/>
      <c r="Z210" s="1"/>
      <c r="AA210" s="1"/>
      <c r="AB210" s="1"/>
      <c r="AC210" s="1"/>
      <c r="AD210" s="1"/>
      <c r="AE210" s="1"/>
      <c r="AF210" s="1"/>
      <c r="AG210" s="1"/>
      <c r="AH210" s="1"/>
      <c r="AI210" s="1"/>
      <c r="AJ210" s="1"/>
      <c r="AK210" s="1"/>
      <c r="AL210" s="1"/>
      <c r="AM210" s="1"/>
      <c r="AN210" s="1"/>
      <c r="AO210" s="1"/>
      <c r="AP210" s="1"/>
      <c r="AQ210" s="1"/>
      <c r="AR210" s="1"/>
      <c r="AS210" s="1"/>
      <c r="AT210" s="1"/>
      <c r="AU210" s="1"/>
      <c r="AV210" s="1"/>
      <c r="AW210" s="1"/>
      <c r="AX210" s="1"/>
      <c r="AY210" s="1"/>
      <c r="AZ210" s="1"/>
      <c r="BA210" s="1"/>
      <c r="BB210" s="1"/>
      <c r="BC210" s="1"/>
      <c r="BD210" s="1"/>
      <c r="BE210" s="1"/>
      <c r="BF210" s="1"/>
      <c r="BG210" s="1"/>
      <c r="BH210" s="1"/>
      <c r="BI210" s="1"/>
      <c r="BJ210" s="1"/>
      <c r="BK210" s="1"/>
      <c r="BL210"/>
      <c r="BN210">
        <f t="shared" si="13"/>
        <v>0</v>
      </c>
      <c r="BO210">
        <f t="shared" si="14"/>
        <v>0</v>
      </c>
      <c r="DP210"/>
      <c r="DQ210"/>
      <c r="DR210" s="2">
        <f t="shared" si="15"/>
        <v>0</v>
      </c>
      <c r="DS210" s="2">
        <f t="shared" si="16"/>
        <v>0</v>
      </c>
      <c r="DT210" s="2">
        <f t="shared" si="17"/>
        <v>0</v>
      </c>
      <c r="DU210" s="2">
        <f t="shared" si="18"/>
        <v>0</v>
      </c>
    </row>
    <row r="211" spans="1:125" s="38" customFormat="1" ht="15" customHeight="1">
      <c r="A211" s="196"/>
      <c r="B211" s="196"/>
      <c r="C211" s="286" t="s">
        <v>5545</v>
      </c>
      <c r="D211" s="479" t="str">
        <f>IF($N$10="","",IF(HLOOKUP($N$10,Presentación!$AQ$3:$BV$574,Presentación!AP190)="","",HLOOKUP($N$10,Presentación!$AQ$3:$BV$574,Presentación!AP190,0)))</f>
        <v/>
      </c>
      <c r="E211" s="480"/>
      <c r="F211" s="481"/>
      <c r="G211" s="491" t="str">
        <f>IF($N$10="","",IF(HLOOKUP($N$10,Presentación!$BZ$3:$DE$574,Presentación!AP190,0)="","",HLOOKUP($N$10,Presentación!$BZ$3:$DE$574,Presentación!AP190,0)))</f>
        <v/>
      </c>
      <c r="H211" s="492"/>
      <c r="I211" s="492"/>
      <c r="J211" s="493"/>
      <c r="K211" s="1"/>
      <c r="L211" s="1"/>
      <c r="M211" s="1"/>
      <c r="N211" s="1"/>
      <c r="O211" s="1"/>
      <c r="P211" s="1"/>
      <c r="Q211" s="1"/>
      <c r="R211" s="1"/>
      <c r="S211" s="1"/>
      <c r="T211" s="1"/>
      <c r="U211" s="1"/>
      <c r="V211" s="1"/>
      <c r="W211" s="1"/>
      <c r="X211" s="1"/>
      <c r="Y211" s="1"/>
      <c r="Z211" s="1"/>
      <c r="AA211" s="1"/>
      <c r="AB211" s="1"/>
      <c r="AC211" s="1"/>
      <c r="AD211" s="1"/>
      <c r="AE211" s="1"/>
      <c r="AF211" s="1"/>
      <c r="AG211" s="1"/>
      <c r="AH211" s="1"/>
      <c r="AI211" s="1"/>
      <c r="AJ211" s="1"/>
      <c r="AK211" s="1"/>
      <c r="AL211" s="1"/>
      <c r="AM211" s="1"/>
      <c r="AN211" s="1"/>
      <c r="AO211" s="1"/>
      <c r="AP211" s="1"/>
      <c r="AQ211" s="1"/>
      <c r="AR211" s="1"/>
      <c r="AS211" s="1"/>
      <c r="AT211" s="1"/>
      <c r="AU211" s="1"/>
      <c r="AV211" s="1"/>
      <c r="AW211" s="1"/>
      <c r="AX211" s="1"/>
      <c r="AY211" s="1"/>
      <c r="AZ211" s="1"/>
      <c r="BA211" s="1"/>
      <c r="BB211" s="1"/>
      <c r="BC211" s="1"/>
      <c r="BD211" s="1"/>
      <c r="BE211" s="1"/>
      <c r="BF211" s="1"/>
      <c r="BG211" s="1"/>
      <c r="BH211" s="1"/>
      <c r="BI211" s="1"/>
      <c r="BJ211" s="1"/>
      <c r="BK211" s="1"/>
      <c r="BL211"/>
      <c r="BN211">
        <f t="shared" si="13"/>
        <v>0</v>
      </c>
      <c r="BO211">
        <f t="shared" si="14"/>
        <v>0</v>
      </c>
      <c r="DP211"/>
      <c r="DQ211"/>
      <c r="DR211" s="2">
        <f t="shared" si="15"/>
        <v>0</v>
      </c>
      <c r="DS211" s="2">
        <f t="shared" si="16"/>
        <v>0</v>
      </c>
      <c r="DT211" s="2">
        <f t="shared" si="17"/>
        <v>0</v>
      </c>
      <c r="DU211" s="2">
        <f t="shared" si="18"/>
        <v>0</v>
      </c>
    </row>
    <row r="212" spans="1:125" s="38" customFormat="1" ht="15" customHeight="1">
      <c r="A212" s="196"/>
      <c r="B212" s="196"/>
      <c r="C212" s="286" t="s">
        <v>5546</v>
      </c>
      <c r="D212" s="479" t="str">
        <f>IF($N$10="","",IF(HLOOKUP($N$10,Presentación!$AQ$3:$BV$574,Presentación!AP191)="","",HLOOKUP($N$10,Presentación!$AQ$3:$BV$574,Presentación!AP191,0)))</f>
        <v/>
      </c>
      <c r="E212" s="480"/>
      <c r="F212" s="481"/>
      <c r="G212" s="491" t="str">
        <f>IF($N$10="","",IF(HLOOKUP($N$10,Presentación!$BZ$3:$DE$574,Presentación!AP191,0)="","",HLOOKUP($N$10,Presentación!$BZ$3:$DE$574,Presentación!AP191,0)))</f>
        <v/>
      </c>
      <c r="H212" s="492"/>
      <c r="I212" s="492"/>
      <c r="J212" s="493"/>
      <c r="K212" s="1"/>
      <c r="L212" s="1"/>
      <c r="M212" s="1"/>
      <c r="N212" s="1"/>
      <c r="O212" s="1"/>
      <c r="P212" s="1"/>
      <c r="Q212" s="1"/>
      <c r="R212" s="1"/>
      <c r="S212" s="1"/>
      <c r="T212" s="1"/>
      <c r="U212" s="1"/>
      <c r="V212" s="1"/>
      <c r="W212" s="1"/>
      <c r="X212" s="1"/>
      <c r="Y212" s="1"/>
      <c r="Z212" s="1"/>
      <c r="AA212" s="1"/>
      <c r="AB212" s="1"/>
      <c r="AC212" s="1"/>
      <c r="AD212" s="1"/>
      <c r="AE212" s="1"/>
      <c r="AF212" s="1"/>
      <c r="AG212" s="1"/>
      <c r="AH212" s="1"/>
      <c r="AI212" s="1"/>
      <c r="AJ212" s="1"/>
      <c r="AK212" s="1"/>
      <c r="AL212" s="1"/>
      <c r="AM212" s="1"/>
      <c r="AN212" s="1"/>
      <c r="AO212" s="1"/>
      <c r="AP212" s="1"/>
      <c r="AQ212" s="1"/>
      <c r="AR212" s="1"/>
      <c r="AS212" s="1"/>
      <c r="AT212" s="1"/>
      <c r="AU212" s="1"/>
      <c r="AV212" s="1"/>
      <c r="AW212" s="1"/>
      <c r="AX212" s="1"/>
      <c r="AY212" s="1"/>
      <c r="AZ212" s="1"/>
      <c r="BA212" s="1"/>
      <c r="BB212" s="1"/>
      <c r="BC212" s="1"/>
      <c r="BD212" s="1"/>
      <c r="BE212" s="1"/>
      <c r="BF212" s="1"/>
      <c r="BG212" s="1"/>
      <c r="BH212" s="1"/>
      <c r="BI212" s="1"/>
      <c r="BJ212" s="1"/>
      <c r="BK212" s="1"/>
      <c r="BL212"/>
      <c r="BN212">
        <f t="shared" si="13"/>
        <v>0</v>
      </c>
      <c r="BO212">
        <f t="shared" si="14"/>
        <v>0</v>
      </c>
      <c r="DP212"/>
      <c r="DQ212"/>
      <c r="DR212" s="2">
        <f t="shared" si="15"/>
        <v>0</v>
      </c>
      <c r="DS212" s="2">
        <f t="shared" si="16"/>
        <v>0</v>
      </c>
      <c r="DT212" s="2">
        <f t="shared" si="17"/>
        <v>0</v>
      </c>
      <c r="DU212" s="2">
        <f t="shared" si="18"/>
        <v>0</v>
      </c>
    </row>
    <row r="213" spans="1:125" s="38" customFormat="1" ht="15" customHeight="1">
      <c r="A213" s="196"/>
      <c r="B213" s="196"/>
      <c r="C213" s="286" t="s">
        <v>5547</v>
      </c>
      <c r="D213" s="479" t="str">
        <f>IF($N$10="","",IF(HLOOKUP($N$10,Presentación!$AQ$3:$BV$574,Presentación!AP192)="","",HLOOKUP($N$10,Presentación!$AQ$3:$BV$574,Presentación!AP192,0)))</f>
        <v/>
      </c>
      <c r="E213" s="480"/>
      <c r="F213" s="481"/>
      <c r="G213" s="491" t="str">
        <f>IF($N$10="","",IF(HLOOKUP($N$10,Presentación!$BZ$3:$DE$574,Presentación!AP192,0)="","",HLOOKUP($N$10,Presentación!$BZ$3:$DE$574,Presentación!AP192,0)))</f>
        <v/>
      </c>
      <c r="H213" s="492"/>
      <c r="I213" s="492"/>
      <c r="J213" s="493"/>
      <c r="K213" s="1"/>
      <c r="L213" s="1"/>
      <c r="M213" s="1"/>
      <c r="N213" s="1"/>
      <c r="O213" s="1"/>
      <c r="P213" s="1"/>
      <c r="Q213" s="1"/>
      <c r="R213" s="1"/>
      <c r="S213" s="1"/>
      <c r="T213" s="1"/>
      <c r="U213" s="1"/>
      <c r="V213" s="1"/>
      <c r="W213" s="1"/>
      <c r="X213" s="1"/>
      <c r="Y213" s="1"/>
      <c r="Z213" s="1"/>
      <c r="AA213" s="1"/>
      <c r="AB213" s="1"/>
      <c r="AC213" s="1"/>
      <c r="AD213" s="1"/>
      <c r="AE213" s="1"/>
      <c r="AF213" s="1"/>
      <c r="AG213" s="1"/>
      <c r="AH213" s="1"/>
      <c r="AI213" s="1"/>
      <c r="AJ213" s="1"/>
      <c r="AK213" s="1"/>
      <c r="AL213" s="1"/>
      <c r="AM213" s="1"/>
      <c r="AN213" s="1"/>
      <c r="AO213" s="1"/>
      <c r="AP213" s="1"/>
      <c r="AQ213" s="1"/>
      <c r="AR213" s="1"/>
      <c r="AS213" s="1"/>
      <c r="AT213" s="1"/>
      <c r="AU213" s="1"/>
      <c r="AV213" s="1"/>
      <c r="AW213" s="1"/>
      <c r="AX213" s="1"/>
      <c r="AY213" s="1"/>
      <c r="AZ213" s="1"/>
      <c r="BA213" s="1"/>
      <c r="BB213" s="1"/>
      <c r="BC213" s="1"/>
      <c r="BD213" s="1"/>
      <c r="BE213" s="1"/>
      <c r="BF213" s="1"/>
      <c r="BG213" s="1"/>
      <c r="BH213" s="1"/>
      <c r="BI213" s="1"/>
      <c r="BJ213" s="1"/>
      <c r="BK213" s="1"/>
      <c r="BL213"/>
      <c r="BN213">
        <f t="shared" si="13"/>
        <v>0</v>
      </c>
      <c r="BO213">
        <f t="shared" si="14"/>
        <v>0</v>
      </c>
      <c r="DP213"/>
      <c r="DQ213"/>
      <c r="DR213" s="2">
        <f t="shared" si="15"/>
        <v>0</v>
      </c>
      <c r="DS213" s="2">
        <f t="shared" si="16"/>
        <v>0</v>
      </c>
      <c r="DT213" s="2">
        <f t="shared" si="17"/>
        <v>0</v>
      </c>
      <c r="DU213" s="2">
        <f t="shared" si="18"/>
        <v>0</v>
      </c>
    </row>
    <row r="214" spans="1:125" s="38" customFormat="1" ht="15" customHeight="1">
      <c r="A214" s="196"/>
      <c r="B214" s="196"/>
      <c r="C214" s="286" t="s">
        <v>5548</v>
      </c>
      <c r="D214" s="479" t="str">
        <f>IF($N$10="","",IF(HLOOKUP($N$10,Presentación!$AQ$3:$BV$574,Presentación!AP193)="","",HLOOKUP($N$10,Presentación!$AQ$3:$BV$574,Presentación!AP193,0)))</f>
        <v/>
      </c>
      <c r="E214" s="480"/>
      <c r="F214" s="481"/>
      <c r="G214" s="491" t="str">
        <f>IF($N$10="","",IF(HLOOKUP($N$10,Presentación!$BZ$3:$DE$574,Presentación!AP193,0)="","",HLOOKUP($N$10,Presentación!$BZ$3:$DE$574,Presentación!AP193,0)))</f>
        <v/>
      </c>
      <c r="H214" s="492"/>
      <c r="I214" s="492"/>
      <c r="J214" s="493"/>
      <c r="K214" s="1"/>
      <c r="L214" s="1"/>
      <c r="M214" s="1"/>
      <c r="N214" s="1"/>
      <c r="O214" s="1"/>
      <c r="P214" s="1"/>
      <c r="Q214" s="1"/>
      <c r="R214" s="1"/>
      <c r="S214" s="1"/>
      <c r="T214" s="1"/>
      <c r="U214" s="1"/>
      <c r="V214" s="1"/>
      <c r="W214" s="1"/>
      <c r="X214" s="1"/>
      <c r="Y214" s="1"/>
      <c r="Z214" s="1"/>
      <c r="AA214" s="1"/>
      <c r="AB214" s="1"/>
      <c r="AC214" s="1"/>
      <c r="AD214" s="1"/>
      <c r="AE214" s="1"/>
      <c r="AF214" s="1"/>
      <c r="AG214" s="1"/>
      <c r="AH214" s="1"/>
      <c r="AI214" s="1"/>
      <c r="AJ214" s="1"/>
      <c r="AK214" s="1"/>
      <c r="AL214" s="1"/>
      <c r="AM214" s="1"/>
      <c r="AN214" s="1"/>
      <c r="AO214" s="1"/>
      <c r="AP214" s="1"/>
      <c r="AQ214" s="1"/>
      <c r="AR214" s="1"/>
      <c r="AS214" s="1"/>
      <c r="AT214" s="1"/>
      <c r="AU214" s="1"/>
      <c r="AV214" s="1"/>
      <c r="AW214" s="1"/>
      <c r="AX214" s="1"/>
      <c r="AY214" s="1"/>
      <c r="AZ214" s="1"/>
      <c r="BA214" s="1"/>
      <c r="BB214" s="1"/>
      <c r="BC214" s="1"/>
      <c r="BD214" s="1"/>
      <c r="BE214" s="1"/>
      <c r="BF214" s="1"/>
      <c r="BG214" s="1"/>
      <c r="BH214" s="1"/>
      <c r="BI214" s="1"/>
      <c r="BJ214" s="1"/>
      <c r="BK214" s="1"/>
      <c r="BL214"/>
      <c r="BN214">
        <f t="shared" si="13"/>
        <v>0</v>
      </c>
      <c r="BO214">
        <f t="shared" si="14"/>
        <v>0</v>
      </c>
      <c r="DP214"/>
      <c r="DQ214"/>
      <c r="DR214" s="2">
        <f t="shared" si="15"/>
        <v>0</v>
      </c>
      <c r="DS214" s="2">
        <f t="shared" si="16"/>
        <v>0</v>
      </c>
      <c r="DT214" s="2">
        <f t="shared" si="17"/>
        <v>0</v>
      </c>
      <c r="DU214" s="2">
        <f t="shared" si="18"/>
        <v>0</v>
      </c>
    </row>
    <row r="215" spans="1:125" s="38" customFormat="1" ht="15" customHeight="1">
      <c r="A215" s="196"/>
      <c r="B215" s="196"/>
      <c r="C215" s="286" t="s">
        <v>5549</v>
      </c>
      <c r="D215" s="479" t="str">
        <f>IF($N$10="","",IF(HLOOKUP($N$10,Presentación!$AQ$3:$BV$574,Presentación!AP194)="","",HLOOKUP($N$10,Presentación!$AQ$3:$BV$574,Presentación!AP194,0)))</f>
        <v/>
      </c>
      <c r="E215" s="480"/>
      <c r="F215" s="481"/>
      <c r="G215" s="491" t="str">
        <f>IF($N$10="","",IF(HLOOKUP($N$10,Presentación!$BZ$3:$DE$574,Presentación!AP194,0)="","",HLOOKUP($N$10,Presentación!$BZ$3:$DE$574,Presentación!AP194,0)))</f>
        <v/>
      </c>
      <c r="H215" s="492"/>
      <c r="I215" s="492"/>
      <c r="J215" s="493"/>
      <c r="K215" s="1"/>
      <c r="L215" s="1"/>
      <c r="M215" s="1"/>
      <c r="N215" s="1"/>
      <c r="O215" s="1"/>
      <c r="P215" s="1"/>
      <c r="Q215" s="1"/>
      <c r="R215" s="1"/>
      <c r="S215" s="1"/>
      <c r="T215" s="1"/>
      <c r="U215" s="1"/>
      <c r="V215" s="1"/>
      <c r="W215" s="1"/>
      <c r="X215" s="1"/>
      <c r="Y215" s="1"/>
      <c r="Z215" s="1"/>
      <c r="AA215" s="1"/>
      <c r="AB215" s="1"/>
      <c r="AC215" s="1"/>
      <c r="AD215" s="1"/>
      <c r="AE215" s="1"/>
      <c r="AF215" s="1"/>
      <c r="AG215" s="1"/>
      <c r="AH215" s="1"/>
      <c r="AI215" s="1"/>
      <c r="AJ215" s="1"/>
      <c r="AK215" s="1"/>
      <c r="AL215" s="1"/>
      <c r="AM215" s="1"/>
      <c r="AN215" s="1"/>
      <c r="AO215" s="1"/>
      <c r="AP215" s="1"/>
      <c r="AQ215" s="1"/>
      <c r="AR215" s="1"/>
      <c r="AS215" s="1"/>
      <c r="AT215" s="1"/>
      <c r="AU215" s="1"/>
      <c r="AV215" s="1"/>
      <c r="AW215" s="1"/>
      <c r="AX215" s="1"/>
      <c r="AY215" s="1"/>
      <c r="AZ215" s="1"/>
      <c r="BA215" s="1"/>
      <c r="BB215" s="1"/>
      <c r="BC215" s="1"/>
      <c r="BD215" s="1"/>
      <c r="BE215" s="1"/>
      <c r="BF215" s="1"/>
      <c r="BG215" s="1"/>
      <c r="BH215" s="1"/>
      <c r="BI215" s="1"/>
      <c r="BJ215" s="1"/>
      <c r="BK215" s="1"/>
      <c r="BL215"/>
      <c r="BN215">
        <f t="shared" si="13"/>
        <v>0</v>
      </c>
      <c r="BO215">
        <f t="shared" si="14"/>
        <v>0</v>
      </c>
      <c r="DP215"/>
      <c r="DQ215"/>
      <c r="DR215" s="2">
        <f t="shared" si="15"/>
        <v>0</v>
      </c>
      <c r="DS215" s="2">
        <f t="shared" si="16"/>
        <v>0</v>
      </c>
      <c r="DT215" s="2">
        <f t="shared" si="17"/>
        <v>0</v>
      </c>
      <c r="DU215" s="2">
        <f t="shared" si="18"/>
        <v>0</v>
      </c>
    </row>
    <row r="216" spans="1:125" s="38" customFormat="1" ht="15" customHeight="1">
      <c r="A216" s="196"/>
      <c r="B216" s="196"/>
      <c r="C216" s="286" t="s">
        <v>5550</v>
      </c>
      <c r="D216" s="479" t="str">
        <f>IF($N$10="","",IF(HLOOKUP($N$10,Presentación!$AQ$3:$BV$574,Presentación!AP195)="","",HLOOKUP($N$10,Presentación!$AQ$3:$BV$574,Presentación!AP195,0)))</f>
        <v/>
      </c>
      <c r="E216" s="480"/>
      <c r="F216" s="481"/>
      <c r="G216" s="491" t="str">
        <f>IF($N$10="","",IF(HLOOKUP($N$10,Presentación!$BZ$3:$DE$574,Presentación!AP195,0)="","",HLOOKUP($N$10,Presentación!$BZ$3:$DE$574,Presentación!AP195,0)))</f>
        <v/>
      </c>
      <c r="H216" s="492"/>
      <c r="I216" s="492"/>
      <c r="J216" s="493"/>
      <c r="K216" s="1"/>
      <c r="L216" s="1"/>
      <c r="M216" s="1"/>
      <c r="N216" s="1"/>
      <c r="O216" s="1"/>
      <c r="P216" s="1"/>
      <c r="Q216" s="1"/>
      <c r="R216" s="1"/>
      <c r="S216" s="1"/>
      <c r="T216" s="1"/>
      <c r="U216" s="1"/>
      <c r="V216" s="1"/>
      <c r="W216" s="1"/>
      <c r="X216" s="1"/>
      <c r="Y216" s="1"/>
      <c r="Z216" s="1"/>
      <c r="AA216" s="1"/>
      <c r="AB216" s="1"/>
      <c r="AC216" s="1"/>
      <c r="AD216" s="1"/>
      <c r="AE216" s="1"/>
      <c r="AF216" s="1"/>
      <c r="AG216" s="1"/>
      <c r="AH216" s="1"/>
      <c r="AI216" s="1"/>
      <c r="AJ216" s="1"/>
      <c r="AK216" s="1"/>
      <c r="AL216" s="1"/>
      <c r="AM216" s="1"/>
      <c r="AN216" s="1"/>
      <c r="AO216" s="1"/>
      <c r="AP216" s="1"/>
      <c r="AQ216" s="1"/>
      <c r="AR216" s="1"/>
      <c r="AS216" s="1"/>
      <c r="AT216" s="1"/>
      <c r="AU216" s="1"/>
      <c r="AV216" s="1"/>
      <c r="AW216" s="1"/>
      <c r="AX216" s="1"/>
      <c r="AY216" s="1"/>
      <c r="AZ216" s="1"/>
      <c r="BA216" s="1"/>
      <c r="BB216" s="1"/>
      <c r="BC216" s="1"/>
      <c r="BD216" s="1"/>
      <c r="BE216" s="1"/>
      <c r="BF216" s="1"/>
      <c r="BG216" s="1"/>
      <c r="BH216" s="1"/>
      <c r="BI216" s="1"/>
      <c r="BJ216" s="1"/>
      <c r="BK216" s="1"/>
      <c r="BL216"/>
      <c r="BN216">
        <f t="shared" si="13"/>
        <v>0</v>
      </c>
      <c r="BO216">
        <f t="shared" si="14"/>
        <v>0</v>
      </c>
      <c r="DP216"/>
      <c r="DQ216"/>
      <c r="DR216" s="2">
        <f t="shared" si="15"/>
        <v>0</v>
      </c>
      <c r="DS216" s="2">
        <f t="shared" si="16"/>
        <v>0</v>
      </c>
      <c r="DT216" s="2">
        <f t="shared" si="17"/>
        <v>0</v>
      </c>
      <c r="DU216" s="2">
        <f t="shared" si="18"/>
        <v>0</v>
      </c>
    </row>
    <row r="217" spans="1:125" s="38" customFormat="1" ht="15" customHeight="1">
      <c r="A217" s="196"/>
      <c r="B217" s="196"/>
      <c r="C217" s="286" t="s">
        <v>5551</v>
      </c>
      <c r="D217" s="479" t="str">
        <f>IF($N$10="","",IF(HLOOKUP($N$10,Presentación!$AQ$3:$BV$574,Presentación!AP196)="","",HLOOKUP($N$10,Presentación!$AQ$3:$BV$574,Presentación!AP196,0)))</f>
        <v/>
      </c>
      <c r="E217" s="480"/>
      <c r="F217" s="481"/>
      <c r="G217" s="491" t="str">
        <f>IF($N$10="","",IF(HLOOKUP($N$10,Presentación!$BZ$3:$DE$574,Presentación!AP196,0)="","",HLOOKUP($N$10,Presentación!$BZ$3:$DE$574,Presentación!AP196,0)))</f>
        <v/>
      </c>
      <c r="H217" s="492"/>
      <c r="I217" s="492"/>
      <c r="J217" s="493"/>
      <c r="K217" s="1"/>
      <c r="L217" s="1"/>
      <c r="M217" s="1"/>
      <c r="N217" s="1"/>
      <c r="O217" s="1"/>
      <c r="P217" s="1"/>
      <c r="Q217" s="1"/>
      <c r="R217" s="1"/>
      <c r="S217" s="1"/>
      <c r="T217" s="1"/>
      <c r="U217" s="1"/>
      <c r="V217" s="1"/>
      <c r="W217" s="1"/>
      <c r="X217" s="1"/>
      <c r="Y217" s="1"/>
      <c r="Z217" s="1"/>
      <c r="AA217" s="1"/>
      <c r="AB217" s="1"/>
      <c r="AC217" s="1"/>
      <c r="AD217" s="1"/>
      <c r="AE217" s="1"/>
      <c r="AF217" s="1"/>
      <c r="AG217" s="1"/>
      <c r="AH217" s="1"/>
      <c r="AI217" s="1"/>
      <c r="AJ217" s="1"/>
      <c r="AK217" s="1"/>
      <c r="AL217" s="1"/>
      <c r="AM217" s="1"/>
      <c r="AN217" s="1"/>
      <c r="AO217" s="1"/>
      <c r="AP217" s="1"/>
      <c r="AQ217" s="1"/>
      <c r="AR217" s="1"/>
      <c r="AS217" s="1"/>
      <c r="AT217" s="1"/>
      <c r="AU217" s="1"/>
      <c r="AV217" s="1"/>
      <c r="AW217" s="1"/>
      <c r="AX217" s="1"/>
      <c r="AY217" s="1"/>
      <c r="AZ217" s="1"/>
      <c r="BA217" s="1"/>
      <c r="BB217" s="1"/>
      <c r="BC217" s="1"/>
      <c r="BD217" s="1"/>
      <c r="BE217" s="1"/>
      <c r="BF217" s="1"/>
      <c r="BG217" s="1"/>
      <c r="BH217" s="1"/>
      <c r="BI217" s="1"/>
      <c r="BJ217" s="1"/>
      <c r="BK217" s="1"/>
      <c r="BL217"/>
      <c r="BN217">
        <f t="shared" ref="BN217:BN280" si="19">IF(D218&lt;&gt;"",IF(OR(COUNTA(K218:BK218)=0,COUNTA(K218:BK218)&gt;=(53-$DN$21)),0,1),0)</f>
        <v>0</v>
      </c>
      <c r="BO217">
        <f t="shared" ref="BO217:BO280" si="20">IF(D218="",IF(COUNTA(K218:BK218)=0,0,1),0)</f>
        <v>0</v>
      </c>
      <c r="DP217"/>
      <c r="DQ217"/>
      <c r="DR217" s="2">
        <f t="shared" ref="DR217:DR280" si="21">K217</f>
        <v>0</v>
      </c>
      <c r="DS217" s="2">
        <f t="shared" ref="DS217:DS280" si="22">COUNTIF(L217:BK217,"NS")</f>
        <v>0</v>
      </c>
      <c r="DT217" s="2">
        <f t="shared" ref="DT217:DT280" si="23">SUM(L217:BK217)</f>
        <v>0</v>
      </c>
      <c r="DU217" s="2">
        <f t="shared" si="18"/>
        <v>0</v>
      </c>
    </row>
    <row r="218" spans="1:125" s="38" customFormat="1" ht="15" customHeight="1">
      <c r="A218" s="196"/>
      <c r="B218" s="196"/>
      <c r="C218" s="286" t="s">
        <v>5552</v>
      </c>
      <c r="D218" s="479" t="str">
        <f>IF($N$10="","",IF(HLOOKUP($N$10,Presentación!$AQ$3:$BV$574,Presentación!AP197)="","",HLOOKUP($N$10,Presentación!$AQ$3:$BV$574,Presentación!AP197,0)))</f>
        <v/>
      </c>
      <c r="E218" s="480"/>
      <c r="F218" s="481"/>
      <c r="G218" s="491" t="str">
        <f>IF($N$10="","",IF(HLOOKUP($N$10,Presentación!$BZ$3:$DE$574,Presentación!AP197,0)="","",HLOOKUP($N$10,Presentación!$BZ$3:$DE$574,Presentación!AP197,0)))</f>
        <v/>
      </c>
      <c r="H218" s="492"/>
      <c r="I218" s="492"/>
      <c r="J218" s="493"/>
      <c r="K218" s="1"/>
      <c r="L218" s="1"/>
      <c r="M218" s="1"/>
      <c r="N218" s="1"/>
      <c r="O218" s="1"/>
      <c r="P218" s="1"/>
      <c r="Q218" s="1"/>
      <c r="R218" s="1"/>
      <c r="S218" s="1"/>
      <c r="T218" s="1"/>
      <c r="U218" s="1"/>
      <c r="V218" s="1"/>
      <c r="W218" s="1"/>
      <c r="X218" s="1"/>
      <c r="Y218" s="1"/>
      <c r="Z218" s="1"/>
      <c r="AA218" s="1"/>
      <c r="AB218" s="1"/>
      <c r="AC218" s="1"/>
      <c r="AD218" s="1"/>
      <c r="AE218" s="1"/>
      <c r="AF218" s="1"/>
      <c r="AG218" s="1"/>
      <c r="AH218" s="1"/>
      <c r="AI218" s="1"/>
      <c r="AJ218" s="1"/>
      <c r="AK218" s="1"/>
      <c r="AL218" s="1"/>
      <c r="AM218" s="1"/>
      <c r="AN218" s="1"/>
      <c r="AO218" s="1"/>
      <c r="AP218" s="1"/>
      <c r="AQ218" s="1"/>
      <c r="AR218" s="1"/>
      <c r="AS218" s="1"/>
      <c r="AT218" s="1"/>
      <c r="AU218" s="1"/>
      <c r="AV218" s="1"/>
      <c r="AW218" s="1"/>
      <c r="AX218" s="1"/>
      <c r="AY218" s="1"/>
      <c r="AZ218" s="1"/>
      <c r="BA218" s="1"/>
      <c r="BB218" s="1"/>
      <c r="BC218" s="1"/>
      <c r="BD218" s="1"/>
      <c r="BE218" s="1"/>
      <c r="BF218" s="1"/>
      <c r="BG218" s="1"/>
      <c r="BH218" s="1"/>
      <c r="BI218" s="1"/>
      <c r="BJ218" s="1"/>
      <c r="BK218" s="1"/>
      <c r="BL218"/>
      <c r="BN218">
        <f t="shared" si="19"/>
        <v>0</v>
      </c>
      <c r="BO218">
        <f t="shared" si="20"/>
        <v>0</v>
      </c>
      <c r="DP218"/>
      <c r="DQ218"/>
      <c r="DR218" s="2">
        <f t="shared" si="21"/>
        <v>0</v>
      </c>
      <c r="DS218" s="2">
        <f t="shared" si="22"/>
        <v>0</v>
      </c>
      <c r="DT218" s="2">
        <f t="shared" si="23"/>
        <v>0</v>
      </c>
      <c r="DU218" s="2">
        <f t="shared" ref="DU218:DU281" si="24">IF(OR(AND(DR218=0, DS218&gt;0),AND(DR218="NS", DT218&gt;0), AND(DR218="NS", DS218=0, DT218=0)), 1, IF(OR(AND(DR218&gt;0, DS218&gt;1,DR218&gt;DT218), AND(DR218="NS", DS218=2), AND(DR218="NS", DT218=0, DS218&gt;0), DR218=DT218), 0, 1))</f>
        <v>0</v>
      </c>
    </row>
    <row r="219" spans="1:125" s="38" customFormat="1" ht="15" customHeight="1">
      <c r="A219" s="196"/>
      <c r="B219" s="196"/>
      <c r="C219" s="286" t="s">
        <v>5553</v>
      </c>
      <c r="D219" s="479" t="str">
        <f>IF($N$10="","",IF(HLOOKUP($N$10,Presentación!$AQ$3:$BV$574,Presentación!AP198)="","",HLOOKUP($N$10,Presentación!$AQ$3:$BV$574,Presentación!AP198,0)))</f>
        <v/>
      </c>
      <c r="E219" s="480"/>
      <c r="F219" s="481"/>
      <c r="G219" s="491" t="str">
        <f>IF($N$10="","",IF(HLOOKUP($N$10,Presentación!$BZ$3:$DE$574,Presentación!AP198,0)="","",HLOOKUP($N$10,Presentación!$BZ$3:$DE$574,Presentación!AP198,0)))</f>
        <v/>
      </c>
      <c r="H219" s="492"/>
      <c r="I219" s="492"/>
      <c r="J219" s="493"/>
      <c r="K219" s="1"/>
      <c r="L219" s="1"/>
      <c r="M219" s="1"/>
      <c r="N219" s="1"/>
      <c r="O219" s="1"/>
      <c r="P219" s="1"/>
      <c r="Q219" s="1"/>
      <c r="R219" s="1"/>
      <c r="S219" s="1"/>
      <c r="T219" s="1"/>
      <c r="U219" s="1"/>
      <c r="V219" s="1"/>
      <c r="W219" s="1"/>
      <c r="X219" s="1"/>
      <c r="Y219" s="1"/>
      <c r="Z219" s="1"/>
      <c r="AA219" s="1"/>
      <c r="AB219" s="1"/>
      <c r="AC219" s="1"/>
      <c r="AD219" s="1"/>
      <c r="AE219" s="1"/>
      <c r="AF219" s="1"/>
      <c r="AG219" s="1"/>
      <c r="AH219" s="1"/>
      <c r="AI219" s="1"/>
      <c r="AJ219" s="1"/>
      <c r="AK219" s="1"/>
      <c r="AL219" s="1"/>
      <c r="AM219" s="1"/>
      <c r="AN219" s="1"/>
      <c r="AO219" s="1"/>
      <c r="AP219" s="1"/>
      <c r="AQ219" s="1"/>
      <c r="AR219" s="1"/>
      <c r="AS219" s="1"/>
      <c r="AT219" s="1"/>
      <c r="AU219" s="1"/>
      <c r="AV219" s="1"/>
      <c r="AW219" s="1"/>
      <c r="AX219" s="1"/>
      <c r="AY219" s="1"/>
      <c r="AZ219" s="1"/>
      <c r="BA219" s="1"/>
      <c r="BB219" s="1"/>
      <c r="BC219" s="1"/>
      <c r="BD219" s="1"/>
      <c r="BE219" s="1"/>
      <c r="BF219" s="1"/>
      <c r="BG219" s="1"/>
      <c r="BH219" s="1"/>
      <c r="BI219" s="1"/>
      <c r="BJ219" s="1"/>
      <c r="BK219" s="1"/>
      <c r="BL219"/>
      <c r="BN219">
        <f t="shared" si="19"/>
        <v>0</v>
      </c>
      <c r="BO219">
        <f t="shared" si="20"/>
        <v>0</v>
      </c>
      <c r="DP219"/>
      <c r="DQ219"/>
      <c r="DR219" s="2">
        <f t="shared" si="21"/>
        <v>0</v>
      </c>
      <c r="DS219" s="2">
        <f t="shared" si="22"/>
        <v>0</v>
      </c>
      <c r="DT219" s="2">
        <f t="shared" si="23"/>
        <v>0</v>
      </c>
      <c r="DU219" s="2">
        <f t="shared" si="24"/>
        <v>0</v>
      </c>
    </row>
    <row r="220" spans="1:125" s="38" customFormat="1" ht="15" customHeight="1">
      <c r="A220" s="196"/>
      <c r="B220" s="196"/>
      <c r="C220" s="286" t="s">
        <v>5554</v>
      </c>
      <c r="D220" s="479" t="str">
        <f>IF($N$10="","",IF(HLOOKUP($N$10,Presentación!$AQ$3:$BV$574,Presentación!AP199)="","",HLOOKUP($N$10,Presentación!$AQ$3:$BV$574,Presentación!AP199,0)))</f>
        <v/>
      </c>
      <c r="E220" s="480"/>
      <c r="F220" s="481"/>
      <c r="G220" s="491" t="str">
        <f>IF($N$10="","",IF(HLOOKUP($N$10,Presentación!$BZ$3:$DE$574,Presentación!AP199,0)="","",HLOOKUP($N$10,Presentación!$BZ$3:$DE$574,Presentación!AP199,0)))</f>
        <v/>
      </c>
      <c r="H220" s="492"/>
      <c r="I220" s="492"/>
      <c r="J220" s="493"/>
      <c r="K220" s="1"/>
      <c r="L220" s="1"/>
      <c r="M220" s="1"/>
      <c r="N220" s="1"/>
      <c r="O220" s="1"/>
      <c r="P220" s="1"/>
      <c r="Q220" s="1"/>
      <c r="R220" s="1"/>
      <c r="S220" s="1"/>
      <c r="T220" s="1"/>
      <c r="U220" s="1"/>
      <c r="V220" s="1"/>
      <c r="W220" s="1"/>
      <c r="X220" s="1"/>
      <c r="Y220" s="1"/>
      <c r="Z220" s="1"/>
      <c r="AA220" s="1"/>
      <c r="AB220" s="1"/>
      <c r="AC220" s="1"/>
      <c r="AD220" s="1"/>
      <c r="AE220" s="1"/>
      <c r="AF220" s="1"/>
      <c r="AG220" s="1"/>
      <c r="AH220" s="1"/>
      <c r="AI220" s="1"/>
      <c r="AJ220" s="1"/>
      <c r="AK220" s="1"/>
      <c r="AL220" s="1"/>
      <c r="AM220" s="1"/>
      <c r="AN220" s="1"/>
      <c r="AO220" s="1"/>
      <c r="AP220" s="1"/>
      <c r="AQ220" s="1"/>
      <c r="AR220" s="1"/>
      <c r="AS220" s="1"/>
      <c r="AT220" s="1"/>
      <c r="AU220" s="1"/>
      <c r="AV220" s="1"/>
      <c r="AW220" s="1"/>
      <c r="AX220" s="1"/>
      <c r="AY220" s="1"/>
      <c r="AZ220" s="1"/>
      <c r="BA220" s="1"/>
      <c r="BB220" s="1"/>
      <c r="BC220" s="1"/>
      <c r="BD220" s="1"/>
      <c r="BE220" s="1"/>
      <c r="BF220" s="1"/>
      <c r="BG220" s="1"/>
      <c r="BH220" s="1"/>
      <c r="BI220" s="1"/>
      <c r="BJ220" s="1"/>
      <c r="BK220" s="1"/>
      <c r="BL220"/>
      <c r="BN220">
        <f t="shared" si="19"/>
        <v>0</v>
      </c>
      <c r="BO220">
        <f t="shared" si="20"/>
        <v>0</v>
      </c>
      <c r="DP220"/>
      <c r="DQ220"/>
      <c r="DR220" s="2">
        <f t="shared" si="21"/>
        <v>0</v>
      </c>
      <c r="DS220" s="2">
        <f t="shared" si="22"/>
        <v>0</v>
      </c>
      <c r="DT220" s="2">
        <f t="shared" si="23"/>
        <v>0</v>
      </c>
      <c r="DU220" s="2">
        <f t="shared" si="24"/>
        <v>0</v>
      </c>
    </row>
    <row r="221" spans="1:125" s="38" customFormat="1" ht="15" customHeight="1">
      <c r="A221" s="196"/>
      <c r="B221" s="196"/>
      <c r="C221" s="286" t="s">
        <v>5555</v>
      </c>
      <c r="D221" s="479" t="str">
        <f>IF($N$10="","",IF(HLOOKUP($N$10,Presentación!$AQ$3:$BV$574,Presentación!AP200)="","",HLOOKUP($N$10,Presentación!$AQ$3:$BV$574,Presentación!AP200,0)))</f>
        <v/>
      </c>
      <c r="E221" s="480"/>
      <c r="F221" s="481"/>
      <c r="G221" s="491" t="str">
        <f>IF($N$10="","",IF(HLOOKUP($N$10,Presentación!$BZ$3:$DE$574,Presentación!AP200,0)="","",HLOOKUP($N$10,Presentación!$BZ$3:$DE$574,Presentación!AP200,0)))</f>
        <v/>
      </c>
      <c r="H221" s="492"/>
      <c r="I221" s="492"/>
      <c r="J221" s="493"/>
      <c r="K221" s="1"/>
      <c r="L221" s="1"/>
      <c r="M221" s="1"/>
      <c r="N221" s="1"/>
      <c r="O221" s="1"/>
      <c r="P221" s="1"/>
      <c r="Q221" s="1"/>
      <c r="R221" s="1"/>
      <c r="S221" s="1"/>
      <c r="T221" s="1"/>
      <c r="U221" s="1"/>
      <c r="V221" s="1"/>
      <c r="W221" s="1"/>
      <c r="X221" s="1"/>
      <c r="Y221" s="1"/>
      <c r="Z221" s="1"/>
      <c r="AA221" s="1"/>
      <c r="AB221" s="1"/>
      <c r="AC221" s="1"/>
      <c r="AD221" s="1"/>
      <c r="AE221" s="1"/>
      <c r="AF221" s="1"/>
      <c r="AG221" s="1"/>
      <c r="AH221" s="1"/>
      <c r="AI221" s="1"/>
      <c r="AJ221" s="1"/>
      <c r="AK221" s="1"/>
      <c r="AL221" s="1"/>
      <c r="AM221" s="1"/>
      <c r="AN221" s="1"/>
      <c r="AO221" s="1"/>
      <c r="AP221" s="1"/>
      <c r="AQ221" s="1"/>
      <c r="AR221" s="1"/>
      <c r="AS221" s="1"/>
      <c r="AT221" s="1"/>
      <c r="AU221" s="1"/>
      <c r="AV221" s="1"/>
      <c r="AW221" s="1"/>
      <c r="AX221" s="1"/>
      <c r="AY221" s="1"/>
      <c r="AZ221" s="1"/>
      <c r="BA221" s="1"/>
      <c r="BB221" s="1"/>
      <c r="BC221" s="1"/>
      <c r="BD221" s="1"/>
      <c r="BE221" s="1"/>
      <c r="BF221" s="1"/>
      <c r="BG221" s="1"/>
      <c r="BH221" s="1"/>
      <c r="BI221" s="1"/>
      <c r="BJ221" s="1"/>
      <c r="BK221" s="1"/>
      <c r="BL221"/>
      <c r="BN221">
        <f t="shared" si="19"/>
        <v>0</v>
      </c>
      <c r="BO221">
        <f t="shared" si="20"/>
        <v>0</v>
      </c>
      <c r="DP221"/>
      <c r="DQ221"/>
      <c r="DR221" s="2">
        <f t="shared" si="21"/>
        <v>0</v>
      </c>
      <c r="DS221" s="2">
        <f t="shared" si="22"/>
        <v>0</v>
      </c>
      <c r="DT221" s="2">
        <f t="shared" si="23"/>
        <v>0</v>
      </c>
      <c r="DU221" s="2">
        <f t="shared" si="24"/>
        <v>0</v>
      </c>
    </row>
    <row r="222" spans="1:125" s="38" customFormat="1" ht="15" customHeight="1">
      <c r="A222" s="196"/>
      <c r="B222" s="196"/>
      <c r="C222" s="286" t="s">
        <v>5556</v>
      </c>
      <c r="D222" s="479" t="str">
        <f>IF($N$10="","",IF(HLOOKUP($N$10,Presentación!$AQ$3:$BV$574,Presentación!AP201)="","",HLOOKUP($N$10,Presentación!$AQ$3:$BV$574,Presentación!AP201,0)))</f>
        <v/>
      </c>
      <c r="E222" s="480"/>
      <c r="F222" s="481"/>
      <c r="G222" s="491" t="str">
        <f>IF($N$10="","",IF(HLOOKUP($N$10,Presentación!$BZ$3:$DE$574,Presentación!AP201,0)="","",HLOOKUP($N$10,Presentación!$BZ$3:$DE$574,Presentación!AP201,0)))</f>
        <v/>
      </c>
      <c r="H222" s="492"/>
      <c r="I222" s="492"/>
      <c r="J222" s="493"/>
      <c r="K222" s="1"/>
      <c r="L222" s="1"/>
      <c r="M222" s="1"/>
      <c r="N222" s="1"/>
      <c r="O222" s="1"/>
      <c r="P222" s="1"/>
      <c r="Q222" s="1"/>
      <c r="R222" s="1"/>
      <c r="S222" s="1"/>
      <c r="T222" s="1"/>
      <c r="U222" s="1"/>
      <c r="V222" s="1"/>
      <c r="W222" s="1"/>
      <c r="X222" s="1"/>
      <c r="Y222" s="1"/>
      <c r="Z222" s="1"/>
      <c r="AA222" s="1"/>
      <c r="AB222" s="1"/>
      <c r="AC222" s="1"/>
      <c r="AD222" s="1"/>
      <c r="AE222" s="1"/>
      <c r="AF222" s="1"/>
      <c r="AG222" s="1"/>
      <c r="AH222" s="1"/>
      <c r="AI222" s="1"/>
      <c r="AJ222" s="1"/>
      <c r="AK222" s="1"/>
      <c r="AL222" s="1"/>
      <c r="AM222" s="1"/>
      <c r="AN222" s="1"/>
      <c r="AO222" s="1"/>
      <c r="AP222" s="1"/>
      <c r="AQ222" s="1"/>
      <c r="AR222" s="1"/>
      <c r="AS222" s="1"/>
      <c r="AT222" s="1"/>
      <c r="AU222" s="1"/>
      <c r="AV222" s="1"/>
      <c r="AW222" s="1"/>
      <c r="AX222" s="1"/>
      <c r="AY222" s="1"/>
      <c r="AZ222" s="1"/>
      <c r="BA222" s="1"/>
      <c r="BB222" s="1"/>
      <c r="BC222" s="1"/>
      <c r="BD222" s="1"/>
      <c r="BE222" s="1"/>
      <c r="BF222" s="1"/>
      <c r="BG222" s="1"/>
      <c r="BH222" s="1"/>
      <c r="BI222" s="1"/>
      <c r="BJ222" s="1"/>
      <c r="BK222" s="1"/>
      <c r="BL222"/>
      <c r="BN222">
        <f t="shared" si="19"/>
        <v>0</v>
      </c>
      <c r="BO222">
        <f t="shared" si="20"/>
        <v>0</v>
      </c>
      <c r="DP222"/>
      <c r="DQ222"/>
      <c r="DR222" s="2">
        <f t="shared" si="21"/>
        <v>0</v>
      </c>
      <c r="DS222" s="2">
        <f t="shared" si="22"/>
        <v>0</v>
      </c>
      <c r="DT222" s="2">
        <f t="shared" si="23"/>
        <v>0</v>
      </c>
      <c r="DU222" s="2">
        <f t="shared" si="24"/>
        <v>0</v>
      </c>
    </row>
    <row r="223" spans="1:125" s="38" customFormat="1" ht="15" customHeight="1">
      <c r="A223" s="196"/>
      <c r="B223" s="196"/>
      <c r="C223" s="286" t="s">
        <v>5557</v>
      </c>
      <c r="D223" s="479" t="str">
        <f>IF($N$10="","",IF(HLOOKUP($N$10,Presentación!$AQ$3:$BV$574,Presentación!AP202)="","",HLOOKUP($N$10,Presentación!$AQ$3:$BV$574,Presentación!AP202,0)))</f>
        <v/>
      </c>
      <c r="E223" s="480"/>
      <c r="F223" s="481"/>
      <c r="G223" s="491" t="str">
        <f>IF($N$10="","",IF(HLOOKUP($N$10,Presentación!$BZ$3:$DE$574,Presentación!AP202,0)="","",HLOOKUP($N$10,Presentación!$BZ$3:$DE$574,Presentación!AP202,0)))</f>
        <v/>
      </c>
      <c r="H223" s="492"/>
      <c r="I223" s="492"/>
      <c r="J223" s="493"/>
      <c r="K223" s="1"/>
      <c r="L223" s="1"/>
      <c r="M223" s="1"/>
      <c r="N223" s="1"/>
      <c r="O223" s="1"/>
      <c r="P223" s="1"/>
      <c r="Q223" s="1"/>
      <c r="R223" s="1"/>
      <c r="S223" s="1"/>
      <c r="T223" s="1"/>
      <c r="U223" s="1"/>
      <c r="V223" s="1"/>
      <c r="W223" s="1"/>
      <c r="X223" s="1"/>
      <c r="Y223" s="1"/>
      <c r="Z223" s="1"/>
      <c r="AA223" s="1"/>
      <c r="AB223" s="1"/>
      <c r="AC223" s="1"/>
      <c r="AD223" s="1"/>
      <c r="AE223" s="1"/>
      <c r="AF223" s="1"/>
      <c r="AG223" s="1"/>
      <c r="AH223" s="1"/>
      <c r="AI223" s="1"/>
      <c r="AJ223" s="1"/>
      <c r="AK223" s="1"/>
      <c r="AL223" s="1"/>
      <c r="AM223" s="1"/>
      <c r="AN223" s="1"/>
      <c r="AO223" s="1"/>
      <c r="AP223" s="1"/>
      <c r="AQ223" s="1"/>
      <c r="AR223" s="1"/>
      <c r="AS223" s="1"/>
      <c r="AT223" s="1"/>
      <c r="AU223" s="1"/>
      <c r="AV223" s="1"/>
      <c r="AW223" s="1"/>
      <c r="AX223" s="1"/>
      <c r="AY223" s="1"/>
      <c r="AZ223" s="1"/>
      <c r="BA223" s="1"/>
      <c r="BB223" s="1"/>
      <c r="BC223" s="1"/>
      <c r="BD223" s="1"/>
      <c r="BE223" s="1"/>
      <c r="BF223" s="1"/>
      <c r="BG223" s="1"/>
      <c r="BH223" s="1"/>
      <c r="BI223" s="1"/>
      <c r="BJ223" s="1"/>
      <c r="BK223" s="1"/>
      <c r="BL223"/>
      <c r="BN223">
        <f t="shared" si="19"/>
        <v>0</v>
      </c>
      <c r="BO223">
        <f t="shared" si="20"/>
        <v>0</v>
      </c>
      <c r="DP223"/>
      <c r="DQ223"/>
      <c r="DR223" s="2">
        <f t="shared" si="21"/>
        <v>0</v>
      </c>
      <c r="DS223" s="2">
        <f t="shared" si="22"/>
        <v>0</v>
      </c>
      <c r="DT223" s="2">
        <f t="shared" si="23"/>
        <v>0</v>
      </c>
      <c r="DU223" s="2">
        <f t="shared" si="24"/>
        <v>0</v>
      </c>
    </row>
    <row r="224" spans="1:125" s="38" customFormat="1" ht="15" customHeight="1">
      <c r="A224" s="196"/>
      <c r="B224" s="196"/>
      <c r="C224" s="286" t="s">
        <v>5558</v>
      </c>
      <c r="D224" s="479" t="str">
        <f>IF($N$10="","",IF(HLOOKUP($N$10,Presentación!$AQ$3:$BV$574,Presentación!AP203)="","",HLOOKUP($N$10,Presentación!$AQ$3:$BV$574,Presentación!AP203,0)))</f>
        <v/>
      </c>
      <c r="E224" s="480"/>
      <c r="F224" s="481"/>
      <c r="G224" s="491" t="str">
        <f>IF($N$10="","",IF(HLOOKUP($N$10,Presentación!$BZ$3:$DE$574,Presentación!AP203,0)="","",HLOOKUP($N$10,Presentación!$BZ$3:$DE$574,Presentación!AP203,0)))</f>
        <v/>
      </c>
      <c r="H224" s="492"/>
      <c r="I224" s="492"/>
      <c r="J224" s="493"/>
      <c r="K224" s="1"/>
      <c r="L224" s="1"/>
      <c r="M224" s="1"/>
      <c r="N224" s="1"/>
      <c r="O224" s="1"/>
      <c r="P224" s="1"/>
      <c r="Q224" s="1"/>
      <c r="R224" s="1"/>
      <c r="S224" s="1"/>
      <c r="T224" s="1"/>
      <c r="U224" s="1"/>
      <c r="V224" s="1"/>
      <c r="W224" s="1"/>
      <c r="X224" s="1"/>
      <c r="Y224" s="1"/>
      <c r="Z224" s="1"/>
      <c r="AA224" s="1"/>
      <c r="AB224" s="1"/>
      <c r="AC224" s="1"/>
      <c r="AD224" s="1"/>
      <c r="AE224" s="1"/>
      <c r="AF224" s="1"/>
      <c r="AG224" s="1"/>
      <c r="AH224" s="1"/>
      <c r="AI224" s="1"/>
      <c r="AJ224" s="1"/>
      <c r="AK224" s="1"/>
      <c r="AL224" s="1"/>
      <c r="AM224" s="1"/>
      <c r="AN224" s="1"/>
      <c r="AO224" s="1"/>
      <c r="AP224" s="1"/>
      <c r="AQ224" s="1"/>
      <c r="AR224" s="1"/>
      <c r="AS224" s="1"/>
      <c r="AT224" s="1"/>
      <c r="AU224" s="1"/>
      <c r="AV224" s="1"/>
      <c r="AW224" s="1"/>
      <c r="AX224" s="1"/>
      <c r="AY224" s="1"/>
      <c r="AZ224" s="1"/>
      <c r="BA224" s="1"/>
      <c r="BB224" s="1"/>
      <c r="BC224" s="1"/>
      <c r="BD224" s="1"/>
      <c r="BE224" s="1"/>
      <c r="BF224" s="1"/>
      <c r="BG224" s="1"/>
      <c r="BH224" s="1"/>
      <c r="BI224" s="1"/>
      <c r="BJ224" s="1"/>
      <c r="BK224" s="1"/>
      <c r="BL224"/>
      <c r="BN224">
        <f t="shared" si="19"/>
        <v>0</v>
      </c>
      <c r="BO224">
        <f t="shared" si="20"/>
        <v>0</v>
      </c>
      <c r="DP224"/>
      <c r="DQ224"/>
      <c r="DR224" s="2">
        <f t="shared" si="21"/>
        <v>0</v>
      </c>
      <c r="DS224" s="2">
        <f t="shared" si="22"/>
        <v>0</v>
      </c>
      <c r="DT224" s="2">
        <f t="shared" si="23"/>
        <v>0</v>
      </c>
      <c r="DU224" s="2">
        <f t="shared" si="24"/>
        <v>0</v>
      </c>
    </row>
    <row r="225" spans="1:125" s="38" customFormat="1" ht="15" customHeight="1">
      <c r="A225" s="196"/>
      <c r="B225" s="196"/>
      <c r="C225" s="286" t="s">
        <v>5559</v>
      </c>
      <c r="D225" s="479" t="str">
        <f>IF($N$10="","",IF(HLOOKUP($N$10,Presentación!$AQ$3:$BV$574,Presentación!AP204)="","",HLOOKUP($N$10,Presentación!$AQ$3:$BV$574,Presentación!AP204,0)))</f>
        <v/>
      </c>
      <c r="E225" s="480"/>
      <c r="F225" s="481"/>
      <c r="G225" s="491" t="str">
        <f>IF($N$10="","",IF(HLOOKUP($N$10,Presentación!$BZ$3:$DE$574,Presentación!AP204,0)="","",HLOOKUP($N$10,Presentación!$BZ$3:$DE$574,Presentación!AP204,0)))</f>
        <v/>
      </c>
      <c r="H225" s="492"/>
      <c r="I225" s="492"/>
      <c r="J225" s="493"/>
      <c r="K225" s="1"/>
      <c r="L225" s="1"/>
      <c r="M225" s="1"/>
      <c r="N225" s="1"/>
      <c r="O225" s="1"/>
      <c r="P225" s="1"/>
      <c r="Q225" s="1"/>
      <c r="R225" s="1"/>
      <c r="S225" s="1"/>
      <c r="T225" s="1"/>
      <c r="U225" s="1"/>
      <c r="V225" s="1"/>
      <c r="W225" s="1"/>
      <c r="X225" s="1"/>
      <c r="Y225" s="1"/>
      <c r="Z225" s="1"/>
      <c r="AA225" s="1"/>
      <c r="AB225" s="1"/>
      <c r="AC225" s="1"/>
      <c r="AD225" s="1"/>
      <c r="AE225" s="1"/>
      <c r="AF225" s="1"/>
      <c r="AG225" s="1"/>
      <c r="AH225" s="1"/>
      <c r="AI225" s="1"/>
      <c r="AJ225" s="1"/>
      <c r="AK225" s="1"/>
      <c r="AL225" s="1"/>
      <c r="AM225" s="1"/>
      <c r="AN225" s="1"/>
      <c r="AO225" s="1"/>
      <c r="AP225" s="1"/>
      <c r="AQ225" s="1"/>
      <c r="AR225" s="1"/>
      <c r="AS225" s="1"/>
      <c r="AT225" s="1"/>
      <c r="AU225" s="1"/>
      <c r="AV225" s="1"/>
      <c r="AW225" s="1"/>
      <c r="AX225" s="1"/>
      <c r="AY225" s="1"/>
      <c r="AZ225" s="1"/>
      <c r="BA225" s="1"/>
      <c r="BB225" s="1"/>
      <c r="BC225" s="1"/>
      <c r="BD225" s="1"/>
      <c r="BE225" s="1"/>
      <c r="BF225" s="1"/>
      <c r="BG225" s="1"/>
      <c r="BH225" s="1"/>
      <c r="BI225" s="1"/>
      <c r="BJ225" s="1"/>
      <c r="BK225" s="1"/>
      <c r="BL225"/>
      <c r="BN225">
        <f t="shared" si="19"/>
        <v>0</v>
      </c>
      <c r="BO225">
        <f t="shared" si="20"/>
        <v>0</v>
      </c>
      <c r="DP225"/>
      <c r="DQ225"/>
      <c r="DR225" s="2">
        <f t="shared" si="21"/>
        <v>0</v>
      </c>
      <c r="DS225" s="2">
        <f t="shared" si="22"/>
        <v>0</v>
      </c>
      <c r="DT225" s="2">
        <f t="shared" si="23"/>
        <v>0</v>
      </c>
      <c r="DU225" s="2">
        <f t="shared" si="24"/>
        <v>0</v>
      </c>
    </row>
    <row r="226" spans="1:125" s="38" customFormat="1" ht="15" customHeight="1">
      <c r="A226" s="196"/>
      <c r="B226" s="196"/>
      <c r="C226" s="286" t="s">
        <v>5560</v>
      </c>
      <c r="D226" s="479" t="str">
        <f>IF($N$10="","",IF(HLOOKUP($N$10,Presentación!$AQ$3:$BV$574,Presentación!AP205)="","",HLOOKUP($N$10,Presentación!$AQ$3:$BV$574,Presentación!AP205,0)))</f>
        <v/>
      </c>
      <c r="E226" s="480"/>
      <c r="F226" s="481"/>
      <c r="G226" s="491" t="str">
        <f>IF($N$10="","",IF(HLOOKUP($N$10,Presentación!$BZ$3:$DE$574,Presentación!AP205,0)="","",HLOOKUP($N$10,Presentación!$BZ$3:$DE$574,Presentación!AP205,0)))</f>
        <v/>
      </c>
      <c r="H226" s="492"/>
      <c r="I226" s="492"/>
      <c r="J226" s="493"/>
      <c r="K226" s="1"/>
      <c r="L226" s="1"/>
      <c r="M226" s="1"/>
      <c r="N226" s="1"/>
      <c r="O226" s="1"/>
      <c r="P226" s="1"/>
      <c r="Q226" s="1"/>
      <c r="R226" s="1"/>
      <c r="S226" s="1"/>
      <c r="T226" s="1"/>
      <c r="U226" s="1"/>
      <c r="V226" s="1"/>
      <c r="W226" s="1"/>
      <c r="X226" s="1"/>
      <c r="Y226" s="1"/>
      <c r="Z226" s="1"/>
      <c r="AA226" s="1"/>
      <c r="AB226" s="1"/>
      <c r="AC226" s="1"/>
      <c r="AD226" s="1"/>
      <c r="AE226" s="1"/>
      <c r="AF226" s="1"/>
      <c r="AG226" s="1"/>
      <c r="AH226" s="1"/>
      <c r="AI226" s="1"/>
      <c r="AJ226" s="1"/>
      <c r="AK226" s="1"/>
      <c r="AL226" s="1"/>
      <c r="AM226" s="1"/>
      <c r="AN226" s="1"/>
      <c r="AO226" s="1"/>
      <c r="AP226" s="1"/>
      <c r="AQ226" s="1"/>
      <c r="AR226" s="1"/>
      <c r="AS226" s="1"/>
      <c r="AT226" s="1"/>
      <c r="AU226" s="1"/>
      <c r="AV226" s="1"/>
      <c r="AW226" s="1"/>
      <c r="AX226" s="1"/>
      <c r="AY226" s="1"/>
      <c r="AZ226" s="1"/>
      <c r="BA226" s="1"/>
      <c r="BB226" s="1"/>
      <c r="BC226" s="1"/>
      <c r="BD226" s="1"/>
      <c r="BE226" s="1"/>
      <c r="BF226" s="1"/>
      <c r="BG226" s="1"/>
      <c r="BH226" s="1"/>
      <c r="BI226" s="1"/>
      <c r="BJ226" s="1"/>
      <c r="BK226" s="1"/>
      <c r="BL226"/>
      <c r="BN226">
        <f t="shared" si="19"/>
        <v>0</v>
      </c>
      <c r="BO226">
        <f t="shared" si="20"/>
        <v>0</v>
      </c>
      <c r="DP226"/>
      <c r="DQ226"/>
      <c r="DR226" s="2">
        <f t="shared" si="21"/>
        <v>0</v>
      </c>
      <c r="DS226" s="2">
        <f t="shared" si="22"/>
        <v>0</v>
      </c>
      <c r="DT226" s="2">
        <f t="shared" si="23"/>
        <v>0</v>
      </c>
      <c r="DU226" s="2">
        <f t="shared" si="24"/>
        <v>0</v>
      </c>
    </row>
    <row r="227" spans="1:125" s="38" customFormat="1" ht="15" customHeight="1">
      <c r="A227" s="196"/>
      <c r="B227" s="196"/>
      <c r="C227" s="286" t="s">
        <v>5561</v>
      </c>
      <c r="D227" s="479" t="str">
        <f>IF($N$10="","",IF(HLOOKUP($N$10,Presentación!$AQ$3:$BV$574,Presentación!AP206)="","",HLOOKUP($N$10,Presentación!$AQ$3:$BV$574,Presentación!AP206,0)))</f>
        <v/>
      </c>
      <c r="E227" s="480"/>
      <c r="F227" s="481"/>
      <c r="G227" s="491" t="str">
        <f>IF($N$10="","",IF(HLOOKUP($N$10,Presentación!$BZ$3:$DE$574,Presentación!AP206,0)="","",HLOOKUP($N$10,Presentación!$BZ$3:$DE$574,Presentación!AP206,0)))</f>
        <v/>
      </c>
      <c r="H227" s="492"/>
      <c r="I227" s="492"/>
      <c r="J227" s="493"/>
      <c r="K227" s="1"/>
      <c r="L227" s="1"/>
      <c r="M227" s="1"/>
      <c r="N227" s="1"/>
      <c r="O227" s="1"/>
      <c r="P227" s="1"/>
      <c r="Q227" s="1"/>
      <c r="R227" s="1"/>
      <c r="S227" s="1"/>
      <c r="T227" s="1"/>
      <c r="U227" s="1"/>
      <c r="V227" s="1"/>
      <c r="W227" s="1"/>
      <c r="X227" s="1"/>
      <c r="Y227" s="1"/>
      <c r="Z227" s="1"/>
      <c r="AA227" s="1"/>
      <c r="AB227" s="1"/>
      <c r="AC227" s="1"/>
      <c r="AD227" s="1"/>
      <c r="AE227" s="1"/>
      <c r="AF227" s="1"/>
      <c r="AG227" s="1"/>
      <c r="AH227" s="1"/>
      <c r="AI227" s="1"/>
      <c r="AJ227" s="1"/>
      <c r="AK227" s="1"/>
      <c r="AL227" s="1"/>
      <c r="AM227" s="1"/>
      <c r="AN227" s="1"/>
      <c r="AO227" s="1"/>
      <c r="AP227" s="1"/>
      <c r="AQ227" s="1"/>
      <c r="AR227" s="1"/>
      <c r="AS227" s="1"/>
      <c r="AT227" s="1"/>
      <c r="AU227" s="1"/>
      <c r="AV227" s="1"/>
      <c r="AW227" s="1"/>
      <c r="AX227" s="1"/>
      <c r="AY227" s="1"/>
      <c r="AZ227" s="1"/>
      <c r="BA227" s="1"/>
      <c r="BB227" s="1"/>
      <c r="BC227" s="1"/>
      <c r="BD227" s="1"/>
      <c r="BE227" s="1"/>
      <c r="BF227" s="1"/>
      <c r="BG227" s="1"/>
      <c r="BH227" s="1"/>
      <c r="BI227" s="1"/>
      <c r="BJ227" s="1"/>
      <c r="BK227" s="1"/>
      <c r="BL227"/>
      <c r="BN227">
        <f t="shared" si="19"/>
        <v>0</v>
      </c>
      <c r="BO227">
        <f t="shared" si="20"/>
        <v>0</v>
      </c>
      <c r="DP227"/>
      <c r="DQ227"/>
      <c r="DR227" s="2">
        <f t="shared" si="21"/>
        <v>0</v>
      </c>
      <c r="DS227" s="2">
        <f t="shared" si="22"/>
        <v>0</v>
      </c>
      <c r="DT227" s="2">
        <f t="shared" si="23"/>
        <v>0</v>
      </c>
      <c r="DU227" s="2">
        <f t="shared" si="24"/>
        <v>0</v>
      </c>
    </row>
    <row r="228" spans="1:125" s="38" customFormat="1" ht="15" customHeight="1">
      <c r="A228" s="196"/>
      <c r="B228" s="196"/>
      <c r="C228" s="286" t="s">
        <v>5562</v>
      </c>
      <c r="D228" s="479" t="str">
        <f>IF($N$10="","",IF(HLOOKUP($N$10,Presentación!$AQ$3:$BV$574,Presentación!AP207)="","",HLOOKUP($N$10,Presentación!$AQ$3:$BV$574,Presentación!AP207,0)))</f>
        <v/>
      </c>
      <c r="E228" s="480"/>
      <c r="F228" s="481"/>
      <c r="G228" s="491" t="str">
        <f>IF($N$10="","",IF(HLOOKUP($N$10,Presentación!$BZ$3:$DE$574,Presentación!AP207,0)="","",HLOOKUP($N$10,Presentación!$BZ$3:$DE$574,Presentación!AP207,0)))</f>
        <v/>
      </c>
      <c r="H228" s="492"/>
      <c r="I228" s="492"/>
      <c r="J228" s="493"/>
      <c r="K228" s="1"/>
      <c r="L228" s="1"/>
      <c r="M228" s="1"/>
      <c r="N228" s="1"/>
      <c r="O228" s="1"/>
      <c r="P228" s="1"/>
      <c r="Q228" s="1"/>
      <c r="R228" s="1"/>
      <c r="S228" s="1"/>
      <c r="T228" s="1"/>
      <c r="U228" s="1"/>
      <c r="V228" s="1"/>
      <c r="W228" s="1"/>
      <c r="X228" s="1"/>
      <c r="Y228" s="1"/>
      <c r="Z228" s="1"/>
      <c r="AA228" s="1"/>
      <c r="AB228" s="1"/>
      <c r="AC228" s="1"/>
      <c r="AD228" s="1"/>
      <c r="AE228" s="1"/>
      <c r="AF228" s="1"/>
      <c r="AG228" s="1"/>
      <c r="AH228" s="1"/>
      <c r="AI228" s="1"/>
      <c r="AJ228" s="1"/>
      <c r="AK228" s="1"/>
      <c r="AL228" s="1"/>
      <c r="AM228" s="1"/>
      <c r="AN228" s="1"/>
      <c r="AO228" s="1"/>
      <c r="AP228" s="1"/>
      <c r="AQ228" s="1"/>
      <c r="AR228" s="1"/>
      <c r="AS228" s="1"/>
      <c r="AT228" s="1"/>
      <c r="AU228" s="1"/>
      <c r="AV228" s="1"/>
      <c r="AW228" s="1"/>
      <c r="AX228" s="1"/>
      <c r="AY228" s="1"/>
      <c r="AZ228" s="1"/>
      <c r="BA228" s="1"/>
      <c r="BB228" s="1"/>
      <c r="BC228" s="1"/>
      <c r="BD228" s="1"/>
      <c r="BE228" s="1"/>
      <c r="BF228" s="1"/>
      <c r="BG228" s="1"/>
      <c r="BH228" s="1"/>
      <c r="BI228" s="1"/>
      <c r="BJ228" s="1"/>
      <c r="BK228" s="1"/>
      <c r="BL228"/>
      <c r="BN228">
        <f t="shared" si="19"/>
        <v>0</v>
      </c>
      <c r="BO228">
        <f t="shared" si="20"/>
        <v>0</v>
      </c>
      <c r="DP228"/>
      <c r="DQ228"/>
      <c r="DR228" s="2">
        <f t="shared" si="21"/>
        <v>0</v>
      </c>
      <c r="DS228" s="2">
        <f t="shared" si="22"/>
        <v>0</v>
      </c>
      <c r="DT228" s="2">
        <f t="shared" si="23"/>
        <v>0</v>
      </c>
      <c r="DU228" s="2">
        <f t="shared" si="24"/>
        <v>0</v>
      </c>
    </row>
    <row r="229" spans="1:125" s="38" customFormat="1" ht="15" customHeight="1">
      <c r="A229" s="196"/>
      <c r="B229" s="196"/>
      <c r="C229" s="286" t="s">
        <v>5563</v>
      </c>
      <c r="D229" s="479" t="str">
        <f>IF($N$10="","",IF(HLOOKUP($N$10,Presentación!$AQ$3:$BV$574,Presentación!AP208)="","",HLOOKUP($N$10,Presentación!$AQ$3:$BV$574,Presentación!AP208,0)))</f>
        <v/>
      </c>
      <c r="E229" s="480"/>
      <c r="F229" s="481"/>
      <c r="G229" s="491" t="str">
        <f>IF($N$10="","",IF(HLOOKUP($N$10,Presentación!$BZ$3:$DE$574,Presentación!AP208,0)="","",HLOOKUP($N$10,Presentación!$BZ$3:$DE$574,Presentación!AP208,0)))</f>
        <v/>
      </c>
      <c r="H229" s="492"/>
      <c r="I229" s="492"/>
      <c r="J229" s="493"/>
      <c r="K229" s="1"/>
      <c r="L229" s="1"/>
      <c r="M229" s="1"/>
      <c r="N229" s="1"/>
      <c r="O229" s="1"/>
      <c r="P229" s="1"/>
      <c r="Q229" s="1"/>
      <c r="R229" s="1"/>
      <c r="S229" s="1"/>
      <c r="T229" s="1"/>
      <c r="U229" s="1"/>
      <c r="V229" s="1"/>
      <c r="W229" s="1"/>
      <c r="X229" s="1"/>
      <c r="Y229" s="1"/>
      <c r="Z229" s="1"/>
      <c r="AA229" s="1"/>
      <c r="AB229" s="1"/>
      <c r="AC229" s="1"/>
      <c r="AD229" s="1"/>
      <c r="AE229" s="1"/>
      <c r="AF229" s="1"/>
      <c r="AG229" s="1"/>
      <c r="AH229" s="1"/>
      <c r="AI229" s="1"/>
      <c r="AJ229" s="1"/>
      <c r="AK229" s="1"/>
      <c r="AL229" s="1"/>
      <c r="AM229" s="1"/>
      <c r="AN229" s="1"/>
      <c r="AO229" s="1"/>
      <c r="AP229" s="1"/>
      <c r="AQ229" s="1"/>
      <c r="AR229" s="1"/>
      <c r="AS229" s="1"/>
      <c r="AT229" s="1"/>
      <c r="AU229" s="1"/>
      <c r="AV229" s="1"/>
      <c r="AW229" s="1"/>
      <c r="AX229" s="1"/>
      <c r="AY229" s="1"/>
      <c r="AZ229" s="1"/>
      <c r="BA229" s="1"/>
      <c r="BB229" s="1"/>
      <c r="BC229" s="1"/>
      <c r="BD229" s="1"/>
      <c r="BE229" s="1"/>
      <c r="BF229" s="1"/>
      <c r="BG229" s="1"/>
      <c r="BH229" s="1"/>
      <c r="BI229" s="1"/>
      <c r="BJ229" s="1"/>
      <c r="BK229" s="1"/>
      <c r="BL229"/>
      <c r="BN229">
        <f t="shared" si="19"/>
        <v>0</v>
      </c>
      <c r="BO229">
        <f t="shared" si="20"/>
        <v>0</v>
      </c>
      <c r="DP229"/>
      <c r="DQ229"/>
      <c r="DR229" s="2">
        <f t="shared" si="21"/>
        <v>0</v>
      </c>
      <c r="DS229" s="2">
        <f t="shared" si="22"/>
        <v>0</v>
      </c>
      <c r="DT229" s="2">
        <f t="shared" si="23"/>
        <v>0</v>
      </c>
      <c r="DU229" s="2">
        <f t="shared" si="24"/>
        <v>0</v>
      </c>
    </row>
    <row r="230" spans="1:125" s="38" customFormat="1" ht="15" customHeight="1">
      <c r="A230" s="196"/>
      <c r="B230" s="196"/>
      <c r="C230" s="286" t="s">
        <v>5564</v>
      </c>
      <c r="D230" s="479" t="str">
        <f>IF($N$10="","",IF(HLOOKUP($N$10,Presentación!$AQ$3:$BV$574,Presentación!AP209)="","",HLOOKUP($N$10,Presentación!$AQ$3:$BV$574,Presentación!AP209,0)))</f>
        <v/>
      </c>
      <c r="E230" s="480"/>
      <c r="F230" s="481"/>
      <c r="G230" s="491" t="str">
        <f>IF($N$10="","",IF(HLOOKUP($N$10,Presentación!$BZ$3:$DE$574,Presentación!AP209,0)="","",HLOOKUP($N$10,Presentación!$BZ$3:$DE$574,Presentación!AP209,0)))</f>
        <v/>
      </c>
      <c r="H230" s="492"/>
      <c r="I230" s="492"/>
      <c r="J230" s="493"/>
      <c r="K230" s="1"/>
      <c r="L230" s="1"/>
      <c r="M230" s="1"/>
      <c r="N230" s="1"/>
      <c r="O230" s="1"/>
      <c r="P230" s="1"/>
      <c r="Q230" s="1"/>
      <c r="R230" s="1"/>
      <c r="S230" s="1"/>
      <c r="T230" s="1"/>
      <c r="U230" s="1"/>
      <c r="V230" s="1"/>
      <c r="W230" s="1"/>
      <c r="X230" s="1"/>
      <c r="Y230" s="1"/>
      <c r="Z230" s="1"/>
      <c r="AA230" s="1"/>
      <c r="AB230" s="1"/>
      <c r="AC230" s="1"/>
      <c r="AD230" s="1"/>
      <c r="AE230" s="1"/>
      <c r="AF230" s="1"/>
      <c r="AG230" s="1"/>
      <c r="AH230" s="1"/>
      <c r="AI230" s="1"/>
      <c r="AJ230" s="1"/>
      <c r="AK230" s="1"/>
      <c r="AL230" s="1"/>
      <c r="AM230" s="1"/>
      <c r="AN230" s="1"/>
      <c r="AO230" s="1"/>
      <c r="AP230" s="1"/>
      <c r="AQ230" s="1"/>
      <c r="AR230" s="1"/>
      <c r="AS230" s="1"/>
      <c r="AT230" s="1"/>
      <c r="AU230" s="1"/>
      <c r="AV230" s="1"/>
      <c r="AW230" s="1"/>
      <c r="AX230" s="1"/>
      <c r="AY230" s="1"/>
      <c r="AZ230" s="1"/>
      <c r="BA230" s="1"/>
      <c r="BB230" s="1"/>
      <c r="BC230" s="1"/>
      <c r="BD230" s="1"/>
      <c r="BE230" s="1"/>
      <c r="BF230" s="1"/>
      <c r="BG230" s="1"/>
      <c r="BH230" s="1"/>
      <c r="BI230" s="1"/>
      <c r="BJ230" s="1"/>
      <c r="BK230" s="1"/>
      <c r="BL230"/>
      <c r="BN230">
        <f t="shared" si="19"/>
        <v>0</v>
      </c>
      <c r="BO230">
        <f t="shared" si="20"/>
        <v>0</v>
      </c>
      <c r="DP230"/>
      <c r="DQ230"/>
      <c r="DR230" s="2">
        <f t="shared" si="21"/>
        <v>0</v>
      </c>
      <c r="DS230" s="2">
        <f t="shared" si="22"/>
        <v>0</v>
      </c>
      <c r="DT230" s="2">
        <f t="shared" si="23"/>
        <v>0</v>
      </c>
      <c r="DU230" s="2">
        <f t="shared" si="24"/>
        <v>0</v>
      </c>
    </row>
    <row r="231" spans="1:125" s="38" customFormat="1" ht="15" customHeight="1">
      <c r="A231" s="196"/>
      <c r="B231" s="196"/>
      <c r="C231" s="286" t="s">
        <v>5565</v>
      </c>
      <c r="D231" s="479" t="str">
        <f>IF($N$10="","",IF(HLOOKUP($N$10,Presentación!$AQ$3:$BV$574,Presentación!AP210)="","",HLOOKUP($N$10,Presentación!$AQ$3:$BV$574,Presentación!AP210,0)))</f>
        <v/>
      </c>
      <c r="E231" s="480"/>
      <c r="F231" s="481"/>
      <c r="G231" s="491" t="str">
        <f>IF($N$10="","",IF(HLOOKUP($N$10,Presentación!$BZ$3:$DE$574,Presentación!AP210,0)="","",HLOOKUP($N$10,Presentación!$BZ$3:$DE$574,Presentación!AP210,0)))</f>
        <v/>
      </c>
      <c r="H231" s="492"/>
      <c r="I231" s="492"/>
      <c r="J231" s="493"/>
      <c r="K231" s="1"/>
      <c r="L231" s="1"/>
      <c r="M231" s="1"/>
      <c r="N231" s="1"/>
      <c r="O231" s="1"/>
      <c r="P231" s="1"/>
      <c r="Q231" s="1"/>
      <c r="R231" s="1"/>
      <c r="S231" s="1"/>
      <c r="T231" s="1"/>
      <c r="U231" s="1"/>
      <c r="V231" s="1"/>
      <c r="W231" s="1"/>
      <c r="X231" s="1"/>
      <c r="Y231" s="1"/>
      <c r="Z231" s="1"/>
      <c r="AA231" s="1"/>
      <c r="AB231" s="1"/>
      <c r="AC231" s="1"/>
      <c r="AD231" s="1"/>
      <c r="AE231" s="1"/>
      <c r="AF231" s="1"/>
      <c r="AG231" s="1"/>
      <c r="AH231" s="1"/>
      <c r="AI231" s="1"/>
      <c r="AJ231" s="1"/>
      <c r="AK231" s="1"/>
      <c r="AL231" s="1"/>
      <c r="AM231" s="1"/>
      <c r="AN231" s="1"/>
      <c r="AO231" s="1"/>
      <c r="AP231" s="1"/>
      <c r="AQ231" s="1"/>
      <c r="AR231" s="1"/>
      <c r="AS231" s="1"/>
      <c r="AT231" s="1"/>
      <c r="AU231" s="1"/>
      <c r="AV231" s="1"/>
      <c r="AW231" s="1"/>
      <c r="AX231" s="1"/>
      <c r="AY231" s="1"/>
      <c r="AZ231" s="1"/>
      <c r="BA231" s="1"/>
      <c r="BB231" s="1"/>
      <c r="BC231" s="1"/>
      <c r="BD231" s="1"/>
      <c r="BE231" s="1"/>
      <c r="BF231" s="1"/>
      <c r="BG231" s="1"/>
      <c r="BH231" s="1"/>
      <c r="BI231" s="1"/>
      <c r="BJ231" s="1"/>
      <c r="BK231" s="1"/>
      <c r="BL231"/>
      <c r="BN231">
        <f t="shared" si="19"/>
        <v>0</v>
      </c>
      <c r="BO231">
        <f t="shared" si="20"/>
        <v>0</v>
      </c>
      <c r="DP231"/>
      <c r="DQ231"/>
      <c r="DR231" s="2">
        <f t="shared" si="21"/>
        <v>0</v>
      </c>
      <c r="DS231" s="2">
        <f t="shared" si="22"/>
        <v>0</v>
      </c>
      <c r="DT231" s="2">
        <f t="shared" si="23"/>
        <v>0</v>
      </c>
      <c r="DU231" s="2">
        <f t="shared" si="24"/>
        <v>0</v>
      </c>
    </row>
    <row r="232" spans="1:125" s="38" customFormat="1" ht="15" customHeight="1">
      <c r="A232" s="196"/>
      <c r="B232" s="196"/>
      <c r="C232" s="286" t="s">
        <v>5566</v>
      </c>
      <c r="D232" s="479" t="str">
        <f>IF($N$10="","",IF(HLOOKUP($N$10,Presentación!$AQ$3:$BV$574,Presentación!AP211)="","",HLOOKUP($N$10,Presentación!$AQ$3:$BV$574,Presentación!AP211,0)))</f>
        <v/>
      </c>
      <c r="E232" s="480"/>
      <c r="F232" s="481"/>
      <c r="G232" s="491" t="str">
        <f>IF($N$10="","",IF(HLOOKUP($N$10,Presentación!$BZ$3:$DE$574,Presentación!AP211,0)="","",HLOOKUP($N$10,Presentación!$BZ$3:$DE$574,Presentación!AP211,0)))</f>
        <v/>
      </c>
      <c r="H232" s="492"/>
      <c r="I232" s="492"/>
      <c r="J232" s="493"/>
      <c r="K232" s="1"/>
      <c r="L232" s="1"/>
      <c r="M232" s="1"/>
      <c r="N232" s="1"/>
      <c r="O232" s="1"/>
      <c r="P232" s="1"/>
      <c r="Q232" s="1"/>
      <c r="R232" s="1"/>
      <c r="S232" s="1"/>
      <c r="T232" s="1"/>
      <c r="U232" s="1"/>
      <c r="V232" s="1"/>
      <c r="W232" s="1"/>
      <c r="X232" s="1"/>
      <c r="Y232" s="1"/>
      <c r="Z232" s="1"/>
      <c r="AA232" s="1"/>
      <c r="AB232" s="1"/>
      <c r="AC232" s="1"/>
      <c r="AD232" s="1"/>
      <c r="AE232" s="1"/>
      <c r="AF232" s="1"/>
      <c r="AG232" s="1"/>
      <c r="AH232" s="1"/>
      <c r="AI232" s="1"/>
      <c r="AJ232" s="1"/>
      <c r="AK232" s="1"/>
      <c r="AL232" s="1"/>
      <c r="AM232" s="1"/>
      <c r="AN232" s="1"/>
      <c r="AO232" s="1"/>
      <c r="AP232" s="1"/>
      <c r="AQ232" s="1"/>
      <c r="AR232" s="1"/>
      <c r="AS232" s="1"/>
      <c r="AT232" s="1"/>
      <c r="AU232" s="1"/>
      <c r="AV232" s="1"/>
      <c r="AW232" s="1"/>
      <c r="AX232" s="1"/>
      <c r="AY232" s="1"/>
      <c r="AZ232" s="1"/>
      <c r="BA232" s="1"/>
      <c r="BB232" s="1"/>
      <c r="BC232" s="1"/>
      <c r="BD232" s="1"/>
      <c r="BE232" s="1"/>
      <c r="BF232" s="1"/>
      <c r="BG232" s="1"/>
      <c r="BH232" s="1"/>
      <c r="BI232" s="1"/>
      <c r="BJ232" s="1"/>
      <c r="BK232" s="1"/>
      <c r="BL232"/>
      <c r="BN232">
        <f t="shared" si="19"/>
        <v>0</v>
      </c>
      <c r="BO232">
        <f t="shared" si="20"/>
        <v>0</v>
      </c>
      <c r="DP232"/>
      <c r="DQ232"/>
      <c r="DR232" s="2">
        <f t="shared" si="21"/>
        <v>0</v>
      </c>
      <c r="DS232" s="2">
        <f t="shared" si="22"/>
        <v>0</v>
      </c>
      <c r="DT232" s="2">
        <f t="shared" si="23"/>
        <v>0</v>
      </c>
      <c r="DU232" s="2">
        <f t="shared" si="24"/>
        <v>0</v>
      </c>
    </row>
    <row r="233" spans="1:125" s="38" customFormat="1" ht="15" customHeight="1">
      <c r="A233" s="196"/>
      <c r="B233" s="196"/>
      <c r="C233" s="286" t="s">
        <v>5567</v>
      </c>
      <c r="D233" s="479" t="str">
        <f>IF($N$10="","",IF(HLOOKUP($N$10,Presentación!$AQ$3:$BV$574,Presentación!AP212)="","",HLOOKUP($N$10,Presentación!$AQ$3:$BV$574,Presentación!AP212,0)))</f>
        <v/>
      </c>
      <c r="E233" s="480"/>
      <c r="F233" s="481"/>
      <c r="G233" s="491" t="str">
        <f>IF($N$10="","",IF(HLOOKUP($N$10,Presentación!$BZ$3:$DE$574,Presentación!AP212,0)="","",HLOOKUP($N$10,Presentación!$BZ$3:$DE$574,Presentación!AP212,0)))</f>
        <v/>
      </c>
      <c r="H233" s="492"/>
      <c r="I233" s="492"/>
      <c r="J233" s="493"/>
      <c r="K233" s="1"/>
      <c r="L233" s="1"/>
      <c r="M233" s="1"/>
      <c r="N233" s="1"/>
      <c r="O233" s="1"/>
      <c r="P233" s="1"/>
      <c r="Q233" s="1"/>
      <c r="R233" s="1"/>
      <c r="S233" s="1"/>
      <c r="T233" s="1"/>
      <c r="U233" s="1"/>
      <c r="V233" s="1"/>
      <c r="W233" s="1"/>
      <c r="X233" s="1"/>
      <c r="Y233" s="1"/>
      <c r="Z233" s="1"/>
      <c r="AA233" s="1"/>
      <c r="AB233" s="1"/>
      <c r="AC233" s="1"/>
      <c r="AD233" s="1"/>
      <c r="AE233" s="1"/>
      <c r="AF233" s="1"/>
      <c r="AG233" s="1"/>
      <c r="AH233" s="1"/>
      <c r="AI233" s="1"/>
      <c r="AJ233" s="1"/>
      <c r="AK233" s="1"/>
      <c r="AL233" s="1"/>
      <c r="AM233" s="1"/>
      <c r="AN233" s="1"/>
      <c r="AO233" s="1"/>
      <c r="AP233" s="1"/>
      <c r="AQ233" s="1"/>
      <c r="AR233" s="1"/>
      <c r="AS233" s="1"/>
      <c r="AT233" s="1"/>
      <c r="AU233" s="1"/>
      <c r="AV233" s="1"/>
      <c r="AW233" s="1"/>
      <c r="AX233" s="1"/>
      <c r="AY233" s="1"/>
      <c r="AZ233" s="1"/>
      <c r="BA233" s="1"/>
      <c r="BB233" s="1"/>
      <c r="BC233" s="1"/>
      <c r="BD233" s="1"/>
      <c r="BE233" s="1"/>
      <c r="BF233" s="1"/>
      <c r="BG233" s="1"/>
      <c r="BH233" s="1"/>
      <c r="BI233" s="1"/>
      <c r="BJ233" s="1"/>
      <c r="BK233" s="1"/>
      <c r="BL233"/>
      <c r="BN233">
        <f t="shared" si="19"/>
        <v>0</v>
      </c>
      <c r="BO233">
        <f t="shared" si="20"/>
        <v>0</v>
      </c>
      <c r="DP233"/>
      <c r="DQ233"/>
      <c r="DR233" s="2">
        <f t="shared" si="21"/>
        <v>0</v>
      </c>
      <c r="DS233" s="2">
        <f t="shared" si="22"/>
        <v>0</v>
      </c>
      <c r="DT233" s="2">
        <f t="shared" si="23"/>
        <v>0</v>
      </c>
      <c r="DU233" s="2">
        <f t="shared" si="24"/>
        <v>0</v>
      </c>
    </row>
    <row r="234" spans="1:125" s="38" customFormat="1" ht="15" customHeight="1">
      <c r="A234" s="196"/>
      <c r="B234" s="196"/>
      <c r="C234" s="286" t="s">
        <v>5568</v>
      </c>
      <c r="D234" s="479" t="str">
        <f>IF($N$10="","",IF(HLOOKUP($N$10,Presentación!$AQ$3:$BV$574,Presentación!AP213)="","",HLOOKUP($N$10,Presentación!$AQ$3:$BV$574,Presentación!AP213,0)))</f>
        <v/>
      </c>
      <c r="E234" s="480"/>
      <c r="F234" s="481"/>
      <c r="G234" s="491" t="str">
        <f>IF($N$10="","",IF(HLOOKUP($N$10,Presentación!$BZ$3:$DE$574,Presentación!AP213,0)="","",HLOOKUP($N$10,Presentación!$BZ$3:$DE$574,Presentación!AP213,0)))</f>
        <v/>
      </c>
      <c r="H234" s="492"/>
      <c r="I234" s="492"/>
      <c r="J234" s="493"/>
      <c r="K234" s="1"/>
      <c r="L234" s="1"/>
      <c r="M234" s="1"/>
      <c r="N234" s="1"/>
      <c r="O234" s="1"/>
      <c r="P234" s="1"/>
      <c r="Q234" s="1"/>
      <c r="R234" s="1"/>
      <c r="S234" s="1"/>
      <c r="T234" s="1"/>
      <c r="U234" s="1"/>
      <c r="V234" s="1"/>
      <c r="W234" s="1"/>
      <c r="X234" s="1"/>
      <c r="Y234" s="1"/>
      <c r="Z234" s="1"/>
      <c r="AA234" s="1"/>
      <c r="AB234" s="1"/>
      <c r="AC234" s="1"/>
      <c r="AD234" s="1"/>
      <c r="AE234" s="1"/>
      <c r="AF234" s="1"/>
      <c r="AG234" s="1"/>
      <c r="AH234" s="1"/>
      <c r="AI234" s="1"/>
      <c r="AJ234" s="1"/>
      <c r="AK234" s="1"/>
      <c r="AL234" s="1"/>
      <c r="AM234" s="1"/>
      <c r="AN234" s="1"/>
      <c r="AO234" s="1"/>
      <c r="AP234" s="1"/>
      <c r="AQ234" s="1"/>
      <c r="AR234" s="1"/>
      <c r="AS234" s="1"/>
      <c r="AT234" s="1"/>
      <c r="AU234" s="1"/>
      <c r="AV234" s="1"/>
      <c r="AW234" s="1"/>
      <c r="AX234" s="1"/>
      <c r="AY234" s="1"/>
      <c r="AZ234" s="1"/>
      <c r="BA234" s="1"/>
      <c r="BB234" s="1"/>
      <c r="BC234" s="1"/>
      <c r="BD234" s="1"/>
      <c r="BE234" s="1"/>
      <c r="BF234" s="1"/>
      <c r="BG234" s="1"/>
      <c r="BH234" s="1"/>
      <c r="BI234" s="1"/>
      <c r="BJ234" s="1"/>
      <c r="BK234" s="1"/>
      <c r="BL234"/>
      <c r="BN234">
        <f t="shared" si="19"/>
        <v>0</v>
      </c>
      <c r="BO234">
        <f t="shared" si="20"/>
        <v>0</v>
      </c>
      <c r="DP234"/>
      <c r="DQ234"/>
      <c r="DR234" s="2">
        <f t="shared" si="21"/>
        <v>0</v>
      </c>
      <c r="DS234" s="2">
        <f t="shared" si="22"/>
        <v>0</v>
      </c>
      <c r="DT234" s="2">
        <f t="shared" si="23"/>
        <v>0</v>
      </c>
      <c r="DU234" s="2">
        <f t="shared" si="24"/>
        <v>0</v>
      </c>
    </row>
    <row r="235" spans="1:125" s="38" customFormat="1" ht="15" customHeight="1">
      <c r="A235" s="196"/>
      <c r="B235" s="196"/>
      <c r="C235" s="286" t="s">
        <v>5569</v>
      </c>
      <c r="D235" s="479" t="str">
        <f>IF($N$10="","",IF(HLOOKUP($N$10,Presentación!$AQ$3:$BV$574,Presentación!AP214)="","",HLOOKUP($N$10,Presentación!$AQ$3:$BV$574,Presentación!AP214,0)))</f>
        <v/>
      </c>
      <c r="E235" s="480"/>
      <c r="F235" s="481"/>
      <c r="G235" s="491" t="str">
        <f>IF($N$10="","",IF(HLOOKUP($N$10,Presentación!$BZ$3:$DE$574,Presentación!AP214,0)="","",HLOOKUP($N$10,Presentación!$BZ$3:$DE$574,Presentación!AP214,0)))</f>
        <v/>
      </c>
      <c r="H235" s="492"/>
      <c r="I235" s="492"/>
      <c r="J235" s="493"/>
      <c r="K235" s="1"/>
      <c r="L235" s="1"/>
      <c r="M235" s="1"/>
      <c r="N235" s="1"/>
      <c r="O235" s="1"/>
      <c r="P235" s="1"/>
      <c r="Q235" s="1"/>
      <c r="R235" s="1"/>
      <c r="S235" s="1"/>
      <c r="T235" s="1"/>
      <c r="U235" s="1"/>
      <c r="V235" s="1"/>
      <c r="W235" s="1"/>
      <c r="X235" s="1"/>
      <c r="Y235" s="1"/>
      <c r="Z235" s="1"/>
      <c r="AA235" s="1"/>
      <c r="AB235" s="1"/>
      <c r="AC235" s="1"/>
      <c r="AD235" s="1"/>
      <c r="AE235" s="1"/>
      <c r="AF235" s="1"/>
      <c r="AG235" s="1"/>
      <c r="AH235" s="1"/>
      <c r="AI235" s="1"/>
      <c r="AJ235" s="1"/>
      <c r="AK235" s="1"/>
      <c r="AL235" s="1"/>
      <c r="AM235" s="1"/>
      <c r="AN235" s="1"/>
      <c r="AO235" s="1"/>
      <c r="AP235" s="1"/>
      <c r="AQ235" s="1"/>
      <c r="AR235" s="1"/>
      <c r="AS235" s="1"/>
      <c r="AT235" s="1"/>
      <c r="AU235" s="1"/>
      <c r="AV235" s="1"/>
      <c r="AW235" s="1"/>
      <c r="AX235" s="1"/>
      <c r="AY235" s="1"/>
      <c r="AZ235" s="1"/>
      <c r="BA235" s="1"/>
      <c r="BB235" s="1"/>
      <c r="BC235" s="1"/>
      <c r="BD235" s="1"/>
      <c r="BE235" s="1"/>
      <c r="BF235" s="1"/>
      <c r="BG235" s="1"/>
      <c r="BH235" s="1"/>
      <c r="BI235" s="1"/>
      <c r="BJ235" s="1"/>
      <c r="BK235" s="1"/>
      <c r="BL235"/>
      <c r="BN235">
        <f t="shared" si="19"/>
        <v>0</v>
      </c>
      <c r="BO235">
        <f t="shared" si="20"/>
        <v>0</v>
      </c>
      <c r="DP235"/>
      <c r="DQ235"/>
      <c r="DR235" s="2">
        <f t="shared" si="21"/>
        <v>0</v>
      </c>
      <c r="DS235" s="2">
        <f t="shared" si="22"/>
        <v>0</v>
      </c>
      <c r="DT235" s="2">
        <f t="shared" si="23"/>
        <v>0</v>
      </c>
      <c r="DU235" s="2">
        <f t="shared" si="24"/>
        <v>0</v>
      </c>
    </row>
    <row r="236" spans="1:125" s="38" customFormat="1" ht="15" customHeight="1">
      <c r="A236" s="196"/>
      <c r="B236" s="196"/>
      <c r="C236" s="286" t="s">
        <v>5570</v>
      </c>
      <c r="D236" s="479" t="str">
        <f>IF($N$10="","",IF(HLOOKUP($N$10,Presentación!$AQ$3:$BV$574,Presentación!AP215)="","",HLOOKUP($N$10,Presentación!$AQ$3:$BV$574,Presentación!AP215,0)))</f>
        <v/>
      </c>
      <c r="E236" s="480"/>
      <c r="F236" s="481"/>
      <c r="G236" s="491" t="str">
        <f>IF($N$10="","",IF(HLOOKUP($N$10,Presentación!$BZ$3:$DE$574,Presentación!AP215,0)="","",HLOOKUP($N$10,Presentación!$BZ$3:$DE$574,Presentación!AP215,0)))</f>
        <v/>
      </c>
      <c r="H236" s="492"/>
      <c r="I236" s="492"/>
      <c r="J236" s="493"/>
      <c r="K236" s="1"/>
      <c r="L236" s="1"/>
      <c r="M236" s="1"/>
      <c r="N236" s="1"/>
      <c r="O236" s="1"/>
      <c r="P236" s="1"/>
      <c r="Q236" s="1"/>
      <c r="R236" s="1"/>
      <c r="S236" s="1"/>
      <c r="T236" s="1"/>
      <c r="U236" s="1"/>
      <c r="V236" s="1"/>
      <c r="W236" s="1"/>
      <c r="X236" s="1"/>
      <c r="Y236" s="1"/>
      <c r="Z236" s="1"/>
      <c r="AA236" s="1"/>
      <c r="AB236" s="1"/>
      <c r="AC236" s="1"/>
      <c r="AD236" s="1"/>
      <c r="AE236" s="1"/>
      <c r="AF236" s="1"/>
      <c r="AG236" s="1"/>
      <c r="AH236" s="1"/>
      <c r="AI236" s="1"/>
      <c r="AJ236" s="1"/>
      <c r="AK236" s="1"/>
      <c r="AL236" s="1"/>
      <c r="AM236" s="1"/>
      <c r="AN236" s="1"/>
      <c r="AO236" s="1"/>
      <c r="AP236" s="1"/>
      <c r="AQ236" s="1"/>
      <c r="AR236" s="1"/>
      <c r="AS236" s="1"/>
      <c r="AT236" s="1"/>
      <c r="AU236" s="1"/>
      <c r="AV236" s="1"/>
      <c r="AW236" s="1"/>
      <c r="AX236" s="1"/>
      <c r="AY236" s="1"/>
      <c r="AZ236" s="1"/>
      <c r="BA236" s="1"/>
      <c r="BB236" s="1"/>
      <c r="BC236" s="1"/>
      <c r="BD236" s="1"/>
      <c r="BE236" s="1"/>
      <c r="BF236" s="1"/>
      <c r="BG236" s="1"/>
      <c r="BH236" s="1"/>
      <c r="BI236" s="1"/>
      <c r="BJ236" s="1"/>
      <c r="BK236" s="1"/>
      <c r="BL236"/>
      <c r="BN236">
        <f t="shared" si="19"/>
        <v>0</v>
      </c>
      <c r="BO236">
        <f t="shared" si="20"/>
        <v>0</v>
      </c>
      <c r="DP236"/>
      <c r="DQ236"/>
      <c r="DR236" s="2">
        <f t="shared" si="21"/>
        <v>0</v>
      </c>
      <c r="DS236" s="2">
        <f t="shared" si="22"/>
        <v>0</v>
      </c>
      <c r="DT236" s="2">
        <f t="shared" si="23"/>
        <v>0</v>
      </c>
      <c r="DU236" s="2">
        <f t="shared" si="24"/>
        <v>0</v>
      </c>
    </row>
    <row r="237" spans="1:125" s="38" customFormat="1" ht="15" customHeight="1">
      <c r="A237" s="196"/>
      <c r="B237" s="196"/>
      <c r="C237" s="286" t="s">
        <v>5571</v>
      </c>
      <c r="D237" s="479" t="str">
        <f>IF($N$10="","",IF(HLOOKUP($N$10,Presentación!$AQ$3:$BV$574,Presentación!AP216)="","",HLOOKUP($N$10,Presentación!$AQ$3:$BV$574,Presentación!AP216,0)))</f>
        <v/>
      </c>
      <c r="E237" s="480"/>
      <c r="F237" s="481"/>
      <c r="G237" s="491" t="str">
        <f>IF($N$10="","",IF(HLOOKUP($N$10,Presentación!$BZ$3:$DE$574,Presentación!AP216,0)="","",HLOOKUP($N$10,Presentación!$BZ$3:$DE$574,Presentación!AP216,0)))</f>
        <v/>
      </c>
      <c r="H237" s="492"/>
      <c r="I237" s="492"/>
      <c r="J237" s="493"/>
      <c r="K237" s="1"/>
      <c r="L237" s="1"/>
      <c r="M237" s="1"/>
      <c r="N237" s="1"/>
      <c r="O237" s="1"/>
      <c r="P237" s="1"/>
      <c r="Q237" s="1"/>
      <c r="R237" s="1"/>
      <c r="S237" s="1"/>
      <c r="T237" s="1"/>
      <c r="U237" s="1"/>
      <c r="V237" s="1"/>
      <c r="W237" s="1"/>
      <c r="X237" s="1"/>
      <c r="Y237" s="1"/>
      <c r="Z237" s="1"/>
      <c r="AA237" s="1"/>
      <c r="AB237" s="1"/>
      <c r="AC237" s="1"/>
      <c r="AD237" s="1"/>
      <c r="AE237" s="1"/>
      <c r="AF237" s="1"/>
      <c r="AG237" s="1"/>
      <c r="AH237" s="1"/>
      <c r="AI237" s="1"/>
      <c r="AJ237" s="1"/>
      <c r="AK237" s="1"/>
      <c r="AL237" s="1"/>
      <c r="AM237" s="1"/>
      <c r="AN237" s="1"/>
      <c r="AO237" s="1"/>
      <c r="AP237" s="1"/>
      <c r="AQ237" s="1"/>
      <c r="AR237" s="1"/>
      <c r="AS237" s="1"/>
      <c r="AT237" s="1"/>
      <c r="AU237" s="1"/>
      <c r="AV237" s="1"/>
      <c r="AW237" s="1"/>
      <c r="AX237" s="1"/>
      <c r="AY237" s="1"/>
      <c r="AZ237" s="1"/>
      <c r="BA237" s="1"/>
      <c r="BB237" s="1"/>
      <c r="BC237" s="1"/>
      <c r="BD237" s="1"/>
      <c r="BE237" s="1"/>
      <c r="BF237" s="1"/>
      <c r="BG237" s="1"/>
      <c r="BH237" s="1"/>
      <c r="BI237" s="1"/>
      <c r="BJ237" s="1"/>
      <c r="BK237" s="1"/>
      <c r="BL237"/>
      <c r="BN237">
        <f t="shared" si="19"/>
        <v>0</v>
      </c>
      <c r="BO237">
        <f t="shared" si="20"/>
        <v>0</v>
      </c>
      <c r="DP237"/>
      <c r="DQ237"/>
      <c r="DR237" s="2">
        <f t="shared" si="21"/>
        <v>0</v>
      </c>
      <c r="DS237" s="2">
        <f t="shared" si="22"/>
        <v>0</v>
      </c>
      <c r="DT237" s="2">
        <f t="shared" si="23"/>
        <v>0</v>
      </c>
      <c r="DU237" s="2">
        <f t="shared" si="24"/>
        <v>0</v>
      </c>
    </row>
    <row r="238" spans="1:125" s="38" customFormat="1" ht="15" customHeight="1">
      <c r="A238" s="196"/>
      <c r="B238" s="196"/>
      <c r="C238" s="286" t="s">
        <v>5572</v>
      </c>
      <c r="D238" s="479" t="str">
        <f>IF($N$10="","",IF(HLOOKUP($N$10,Presentación!$AQ$3:$BV$574,Presentación!AP217)="","",HLOOKUP($N$10,Presentación!$AQ$3:$BV$574,Presentación!AP217,0)))</f>
        <v/>
      </c>
      <c r="E238" s="480"/>
      <c r="F238" s="481"/>
      <c r="G238" s="491" t="str">
        <f>IF($N$10="","",IF(HLOOKUP($N$10,Presentación!$BZ$3:$DE$574,Presentación!AP217,0)="","",HLOOKUP($N$10,Presentación!$BZ$3:$DE$574,Presentación!AP217,0)))</f>
        <v/>
      </c>
      <c r="H238" s="492"/>
      <c r="I238" s="492"/>
      <c r="J238" s="493"/>
      <c r="K238" s="1"/>
      <c r="L238" s="1"/>
      <c r="M238" s="1"/>
      <c r="N238" s="1"/>
      <c r="O238" s="1"/>
      <c r="P238" s="1"/>
      <c r="Q238" s="1"/>
      <c r="R238" s="1"/>
      <c r="S238" s="1"/>
      <c r="T238" s="1"/>
      <c r="U238" s="1"/>
      <c r="V238" s="1"/>
      <c r="W238" s="1"/>
      <c r="X238" s="1"/>
      <c r="Y238" s="1"/>
      <c r="Z238" s="1"/>
      <c r="AA238" s="1"/>
      <c r="AB238" s="1"/>
      <c r="AC238" s="1"/>
      <c r="AD238" s="1"/>
      <c r="AE238" s="1"/>
      <c r="AF238" s="1"/>
      <c r="AG238" s="1"/>
      <c r="AH238" s="1"/>
      <c r="AI238" s="1"/>
      <c r="AJ238" s="1"/>
      <c r="AK238" s="1"/>
      <c r="AL238" s="1"/>
      <c r="AM238" s="1"/>
      <c r="AN238" s="1"/>
      <c r="AO238" s="1"/>
      <c r="AP238" s="1"/>
      <c r="AQ238" s="1"/>
      <c r="AR238" s="1"/>
      <c r="AS238" s="1"/>
      <c r="AT238" s="1"/>
      <c r="AU238" s="1"/>
      <c r="AV238" s="1"/>
      <c r="AW238" s="1"/>
      <c r="AX238" s="1"/>
      <c r="AY238" s="1"/>
      <c r="AZ238" s="1"/>
      <c r="BA238" s="1"/>
      <c r="BB238" s="1"/>
      <c r="BC238" s="1"/>
      <c r="BD238" s="1"/>
      <c r="BE238" s="1"/>
      <c r="BF238" s="1"/>
      <c r="BG238" s="1"/>
      <c r="BH238" s="1"/>
      <c r="BI238" s="1"/>
      <c r="BJ238" s="1"/>
      <c r="BK238" s="1"/>
      <c r="BL238"/>
      <c r="BN238">
        <f t="shared" si="19"/>
        <v>0</v>
      </c>
      <c r="BO238">
        <f t="shared" si="20"/>
        <v>0</v>
      </c>
      <c r="DP238"/>
      <c r="DQ238"/>
      <c r="DR238" s="2">
        <f t="shared" si="21"/>
        <v>0</v>
      </c>
      <c r="DS238" s="2">
        <f t="shared" si="22"/>
        <v>0</v>
      </c>
      <c r="DT238" s="2">
        <f t="shared" si="23"/>
        <v>0</v>
      </c>
      <c r="DU238" s="2">
        <f t="shared" si="24"/>
        <v>0</v>
      </c>
    </row>
    <row r="239" spans="1:125" s="38" customFormat="1" ht="15" customHeight="1">
      <c r="A239" s="196"/>
      <c r="B239" s="196"/>
      <c r="C239" s="286" t="s">
        <v>5573</v>
      </c>
      <c r="D239" s="479" t="str">
        <f>IF($N$10="","",IF(HLOOKUP($N$10,Presentación!$AQ$3:$BV$574,Presentación!AP218)="","",HLOOKUP($N$10,Presentación!$AQ$3:$BV$574,Presentación!AP218,0)))</f>
        <v/>
      </c>
      <c r="E239" s="480"/>
      <c r="F239" s="481"/>
      <c r="G239" s="491" t="str">
        <f>IF($N$10="","",IF(HLOOKUP($N$10,Presentación!$BZ$3:$DE$574,Presentación!AP218,0)="","",HLOOKUP($N$10,Presentación!$BZ$3:$DE$574,Presentación!AP218,0)))</f>
        <v/>
      </c>
      <c r="H239" s="492"/>
      <c r="I239" s="492"/>
      <c r="J239" s="493"/>
      <c r="K239" s="1"/>
      <c r="L239" s="1"/>
      <c r="M239" s="1"/>
      <c r="N239" s="1"/>
      <c r="O239" s="1"/>
      <c r="P239" s="1"/>
      <c r="Q239" s="1"/>
      <c r="R239" s="1"/>
      <c r="S239" s="1"/>
      <c r="T239" s="1"/>
      <c r="U239" s="1"/>
      <c r="V239" s="1"/>
      <c r="W239" s="1"/>
      <c r="X239" s="1"/>
      <c r="Y239" s="1"/>
      <c r="Z239" s="1"/>
      <c r="AA239" s="1"/>
      <c r="AB239" s="1"/>
      <c r="AC239" s="1"/>
      <c r="AD239" s="1"/>
      <c r="AE239" s="1"/>
      <c r="AF239" s="1"/>
      <c r="AG239" s="1"/>
      <c r="AH239" s="1"/>
      <c r="AI239" s="1"/>
      <c r="AJ239" s="1"/>
      <c r="AK239" s="1"/>
      <c r="AL239" s="1"/>
      <c r="AM239" s="1"/>
      <c r="AN239" s="1"/>
      <c r="AO239" s="1"/>
      <c r="AP239" s="1"/>
      <c r="AQ239" s="1"/>
      <c r="AR239" s="1"/>
      <c r="AS239" s="1"/>
      <c r="AT239" s="1"/>
      <c r="AU239" s="1"/>
      <c r="AV239" s="1"/>
      <c r="AW239" s="1"/>
      <c r="AX239" s="1"/>
      <c r="AY239" s="1"/>
      <c r="AZ239" s="1"/>
      <c r="BA239" s="1"/>
      <c r="BB239" s="1"/>
      <c r="BC239" s="1"/>
      <c r="BD239" s="1"/>
      <c r="BE239" s="1"/>
      <c r="BF239" s="1"/>
      <c r="BG239" s="1"/>
      <c r="BH239" s="1"/>
      <c r="BI239" s="1"/>
      <c r="BJ239" s="1"/>
      <c r="BK239" s="1"/>
      <c r="BL239"/>
      <c r="BN239">
        <f t="shared" si="19"/>
        <v>0</v>
      </c>
      <c r="BO239">
        <f t="shared" si="20"/>
        <v>0</v>
      </c>
      <c r="DP239"/>
      <c r="DQ239"/>
      <c r="DR239" s="2">
        <f t="shared" si="21"/>
        <v>0</v>
      </c>
      <c r="DS239" s="2">
        <f t="shared" si="22"/>
        <v>0</v>
      </c>
      <c r="DT239" s="2">
        <f t="shared" si="23"/>
        <v>0</v>
      </c>
      <c r="DU239" s="2">
        <f t="shared" si="24"/>
        <v>0</v>
      </c>
    </row>
    <row r="240" spans="1:125" s="38" customFormat="1" ht="15" customHeight="1">
      <c r="A240" s="196"/>
      <c r="B240" s="196"/>
      <c r="C240" s="286" t="s">
        <v>5574</v>
      </c>
      <c r="D240" s="479" t="str">
        <f>IF($N$10="","",IF(HLOOKUP($N$10,Presentación!$AQ$3:$BV$574,Presentación!AP219)="","",HLOOKUP($N$10,Presentación!$AQ$3:$BV$574,Presentación!AP219,0)))</f>
        <v/>
      </c>
      <c r="E240" s="480"/>
      <c r="F240" s="481"/>
      <c r="G240" s="491" t="str">
        <f>IF($N$10="","",IF(HLOOKUP($N$10,Presentación!$BZ$3:$DE$574,Presentación!AP219,0)="","",HLOOKUP($N$10,Presentación!$BZ$3:$DE$574,Presentación!AP219,0)))</f>
        <v/>
      </c>
      <c r="H240" s="492"/>
      <c r="I240" s="492"/>
      <c r="J240" s="493"/>
      <c r="K240" s="1"/>
      <c r="L240" s="1"/>
      <c r="M240" s="1"/>
      <c r="N240" s="1"/>
      <c r="O240" s="1"/>
      <c r="P240" s="1"/>
      <c r="Q240" s="1"/>
      <c r="R240" s="1"/>
      <c r="S240" s="1"/>
      <c r="T240" s="1"/>
      <c r="U240" s="1"/>
      <c r="V240" s="1"/>
      <c r="W240" s="1"/>
      <c r="X240" s="1"/>
      <c r="Y240" s="1"/>
      <c r="Z240" s="1"/>
      <c r="AA240" s="1"/>
      <c r="AB240" s="1"/>
      <c r="AC240" s="1"/>
      <c r="AD240" s="1"/>
      <c r="AE240" s="1"/>
      <c r="AF240" s="1"/>
      <c r="AG240" s="1"/>
      <c r="AH240" s="1"/>
      <c r="AI240" s="1"/>
      <c r="AJ240" s="1"/>
      <c r="AK240" s="1"/>
      <c r="AL240" s="1"/>
      <c r="AM240" s="1"/>
      <c r="AN240" s="1"/>
      <c r="AO240" s="1"/>
      <c r="AP240" s="1"/>
      <c r="AQ240" s="1"/>
      <c r="AR240" s="1"/>
      <c r="AS240" s="1"/>
      <c r="AT240" s="1"/>
      <c r="AU240" s="1"/>
      <c r="AV240" s="1"/>
      <c r="AW240" s="1"/>
      <c r="AX240" s="1"/>
      <c r="AY240" s="1"/>
      <c r="AZ240" s="1"/>
      <c r="BA240" s="1"/>
      <c r="BB240" s="1"/>
      <c r="BC240" s="1"/>
      <c r="BD240" s="1"/>
      <c r="BE240" s="1"/>
      <c r="BF240" s="1"/>
      <c r="BG240" s="1"/>
      <c r="BH240" s="1"/>
      <c r="BI240" s="1"/>
      <c r="BJ240" s="1"/>
      <c r="BK240" s="1"/>
      <c r="BL240"/>
      <c r="BN240">
        <f t="shared" si="19"/>
        <v>0</v>
      </c>
      <c r="BO240">
        <f t="shared" si="20"/>
        <v>0</v>
      </c>
      <c r="DP240"/>
      <c r="DQ240"/>
      <c r="DR240" s="2">
        <f t="shared" si="21"/>
        <v>0</v>
      </c>
      <c r="DS240" s="2">
        <f t="shared" si="22"/>
        <v>0</v>
      </c>
      <c r="DT240" s="2">
        <f t="shared" si="23"/>
        <v>0</v>
      </c>
      <c r="DU240" s="2">
        <f t="shared" si="24"/>
        <v>0</v>
      </c>
    </row>
    <row r="241" spans="1:125" s="38" customFormat="1" ht="15" customHeight="1">
      <c r="A241" s="196"/>
      <c r="B241" s="196"/>
      <c r="C241" s="286" t="s">
        <v>5575</v>
      </c>
      <c r="D241" s="479" t="str">
        <f>IF($N$10="","",IF(HLOOKUP($N$10,Presentación!$AQ$3:$BV$574,Presentación!AP220)="","",HLOOKUP($N$10,Presentación!$AQ$3:$BV$574,Presentación!AP220,0)))</f>
        <v/>
      </c>
      <c r="E241" s="480"/>
      <c r="F241" s="481"/>
      <c r="G241" s="491" t="str">
        <f>IF($N$10="","",IF(HLOOKUP($N$10,Presentación!$BZ$3:$DE$574,Presentación!AP220,0)="","",HLOOKUP($N$10,Presentación!$BZ$3:$DE$574,Presentación!AP220,0)))</f>
        <v/>
      </c>
      <c r="H241" s="492"/>
      <c r="I241" s="492"/>
      <c r="J241" s="493"/>
      <c r="K241" s="1"/>
      <c r="L241" s="1"/>
      <c r="M241" s="1"/>
      <c r="N241" s="1"/>
      <c r="O241" s="1"/>
      <c r="P241" s="1"/>
      <c r="Q241" s="1"/>
      <c r="R241" s="1"/>
      <c r="S241" s="1"/>
      <c r="T241" s="1"/>
      <c r="U241" s="1"/>
      <c r="V241" s="1"/>
      <c r="W241" s="1"/>
      <c r="X241" s="1"/>
      <c r="Y241" s="1"/>
      <c r="Z241" s="1"/>
      <c r="AA241" s="1"/>
      <c r="AB241" s="1"/>
      <c r="AC241" s="1"/>
      <c r="AD241" s="1"/>
      <c r="AE241" s="1"/>
      <c r="AF241" s="1"/>
      <c r="AG241" s="1"/>
      <c r="AH241" s="1"/>
      <c r="AI241" s="1"/>
      <c r="AJ241" s="1"/>
      <c r="AK241" s="1"/>
      <c r="AL241" s="1"/>
      <c r="AM241" s="1"/>
      <c r="AN241" s="1"/>
      <c r="AO241" s="1"/>
      <c r="AP241" s="1"/>
      <c r="AQ241" s="1"/>
      <c r="AR241" s="1"/>
      <c r="AS241" s="1"/>
      <c r="AT241" s="1"/>
      <c r="AU241" s="1"/>
      <c r="AV241" s="1"/>
      <c r="AW241" s="1"/>
      <c r="AX241" s="1"/>
      <c r="AY241" s="1"/>
      <c r="AZ241" s="1"/>
      <c r="BA241" s="1"/>
      <c r="BB241" s="1"/>
      <c r="BC241" s="1"/>
      <c r="BD241" s="1"/>
      <c r="BE241" s="1"/>
      <c r="BF241" s="1"/>
      <c r="BG241" s="1"/>
      <c r="BH241" s="1"/>
      <c r="BI241" s="1"/>
      <c r="BJ241" s="1"/>
      <c r="BK241" s="1"/>
      <c r="BL241"/>
      <c r="BN241">
        <f t="shared" si="19"/>
        <v>0</v>
      </c>
      <c r="BO241">
        <f t="shared" si="20"/>
        <v>0</v>
      </c>
      <c r="DP241"/>
      <c r="DQ241"/>
      <c r="DR241" s="2">
        <f t="shared" si="21"/>
        <v>0</v>
      </c>
      <c r="DS241" s="2">
        <f t="shared" si="22"/>
        <v>0</v>
      </c>
      <c r="DT241" s="2">
        <f t="shared" si="23"/>
        <v>0</v>
      </c>
      <c r="DU241" s="2">
        <f t="shared" si="24"/>
        <v>0</v>
      </c>
    </row>
    <row r="242" spans="1:125" s="38" customFormat="1" ht="15" customHeight="1">
      <c r="A242" s="196"/>
      <c r="B242" s="196"/>
      <c r="C242" s="286" t="s">
        <v>5576</v>
      </c>
      <c r="D242" s="479" t="str">
        <f>IF($N$10="","",IF(HLOOKUP($N$10,Presentación!$AQ$3:$BV$574,Presentación!AP221)="","",HLOOKUP($N$10,Presentación!$AQ$3:$BV$574,Presentación!AP221,0)))</f>
        <v/>
      </c>
      <c r="E242" s="480"/>
      <c r="F242" s="481"/>
      <c r="G242" s="491" t="str">
        <f>IF($N$10="","",IF(HLOOKUP($N$10,Presentación!$BZ$3:$DE$574,Presentación!AP221,0)="","",HLOOKUP($N$10,Presentación!$BZ$3:$DE$574,Presentación!AP221,0)))</f>
        <v/>
      </c>
      <c r="H242" s="492"/>
      <c r="I242" s="492"/>
      <c r="J242" s="493"/>
      <c r="K242" s="1"/>
      <c r="L242" s="1"/>
      <c r="M242" s="1"/>
      <c r="N242" s="1"/>
      <c r="O242" s="1"/>
      <c r="P242" s="1"/>
      <c r="Q242" s="1"/>
      <c r="R242" s="1"/>
      <c r="S242" s="1"/>
      <c r="T242" s="1"/>
      <c r="U242" s="1"/>
      <c r="V242" s="1"/>
      <c r="W242" s="1"/>
      <c r="X242" s="1"/>
      <c r="Y242" s="1"/>
      <c r="Z242" s="1"/>
      <c r="AA242" s="1"/>
      <c r="AB242" s="1"/>
      <c r="AC242" s="1"/>
      <c r="AD242" s="1"/>
      <c r="AE242" s="1"/>
      <c r="AF242" s="1"/>
      <c r="AG242" s="1"/>
      <c r="AH242" s="1"/>
      <c r="AI242" s="1"/>
      <c r="AJ242" s="1"/>
      <c r="AK242" s="1"/>
      <c r="AL242" s="1"/>
      <c r="AM242" s="1"/>
      <c r="AN242" s="1"/>
      <c r="AO242" s="1"/>
      <c r="AP242" s="1"/>
      <c r="AQ242" s="1"/>
      <c r="AR242" s="1"/>
      <c r="AS242" s="1"/>
      <c r="AT242" s="1"/>
      <c r="AU242" s="1"/>
      <c r="AV242" s="1"/>
      <c r="AW242" s="1"/>
      <c r="AX242" s="1"/>
      <c r="AY242" s="1"/>
      <c r="AZ242" s="1"/>
      <c r="BA242" s="1"/>
      <c r="BB242" s="1"/>
      <c r="BC242" s="1"/>
      <c r="BD242" s="1"/>
      <c r="BE242" s="1"/>
      <c r="BF242" s="1"/>
      <c r="BG242" s="1"/>
      <c r="BH242" s="1"/>
      <c r="BI242" s="1"/>
      <c r="BJ242" s="1"/>
      <c r="BK242" s="1"/>
      <c r="BL242"/>
      <c r="BN242">
        <f t="shared" si="19"/>
        <v>0</v>
      </c>
      <c r="BO242">
        <f t="shared" si="20"/>
        <v>0</v>
      </c>
      <c r="DP242"/>
      <c r="DQ242"/>
      <c r="DR242" s="2">
        <f t="shared" si="21"/>
        <v>0</v>
      </c>
      <c r="DS242" s="2">
        <f t="shared" si="22"/>
        <v>0</v>
      </c>
      <c r="DT242" s="2">
        <f t="shared" si="23"/>
        <v>0</v>
      </c>
      <c r="DU242" s="2">
        <f t="shared" si="24"/>
        <v>0</v>
      </c>
    </row>
    <row r="243" spans="1:125" s="38" customFormat="1" ht="15" customHeight="1">
      <c r="A243" s="196"/>
      <c r="B243" s="196"/>
      <c r="C243" s="286" t="s">
        <v>5577</v>
      </c>
      <c r="D243" s="479" t="str">
        <f>IF($N$10="","",IF(HLOOKUP($N$10,Presentación!$AQ$3:$BV$574,Presentación!AP222)="","",HLOOKUP($N$10,Presentación!$AQ$3:$BV$574,Presentación!AP222,0)))</f>
        <v/>
      </c>
      <c r="E243" s="480"/>
      <c r="F243" s="481"/>
      <c r="G243" s="491" t="str">
        <f>IF($N$10="","",IF(HLOOKUP($N$10,Presentación!$BZ$3:$DE$574,Presentación!AP222,0)="","",HLOOKUP($N$10,Presentación!$BZ$3:$DE$574,Presentación!AP222,0)))</f>
        <v/>
      </c>
      <c r="H243" s="492"/>
      <c r="I243" s="492"/>
      <c r="J243" s="493"/>
      <c r="K243" s="1"/>
      <c r="L243" s="1"/>
      <c r="M243" s="1"/>
      <c r="N243" s="1"/>
      <c r="O243" s="1"/>
      <c r="P243" s="1"/>
      <c r="Q243" s="1"/>
      <c r="R243" s="1"/>
      <c r="S243" s="1"/>
      <c r="T243" s="1"/>
      <c r="U243" s="1"/>
      <c r="V243" s="1"/>
      <c r="W243" s="1"/>
      <c r="X243" s="1"/>
      <c r="Y243" s="1"/>
      <c r="Z243" s="1"/>
      <c r="AA243" s="1"/>
      <c r="AB243" s="1"/>
      <c r="AC243" s="1"/>
      <c r="AD243" s="1"/>
      <c r="AE243" s="1"/>
      <c r="AF243" s="1"/>
      <c r="AG243" s="1"/>
      <c r="AH243" s="1"/>
      <c r="AI243" s="1"/>
      <c r="AJ243" s="1"/>
      <c r="AK243" s="1"/>
      <c r="AL243" s="1"/>
      <c r="AM243" s="1"/>
      <c r="AN243" s="1"/>
      <c r="AO243" s="1"/>
      <c r="AP243" s="1"/>
      <c r="AQ243" s="1"/>
      <c r="AR243" s="1"/>
      <c r="AS243" s="1"/>
      <c r="AT243" s="1"/>
      <c r="AU243" s="1"/>
      <c r="AV243" s="1"/>
      <c r="AW243" s="1"/>
      <c r="AX243" s="1"/>
      <c r="AY243" s="1"/>
      <c r="AZ243" s="1"/>
      <c r="BA243" s="1"/>
      <c r="BB243" s="1"/>
      <c r="BC243" s="1"/>
      <c r="BD243" s="1"/>
      <c r="BE243" s="1"/>
      <c r="BF243" s="1"/>
      <c r="BG243" s="1"/>
      <c r="BH243" s="1"/>
      <c r="BI243" s="1"/>
      <c r="BJ243" s="1"/>
      <c r="BK243" s="1"/>
      <c r="BL243"/>
      <c r="BN243">
        <f t="shared" si="19"/>
        <v>0</v>
      </c>
      <c r="BO243">
        <f t="shared" si="20"/>
        <v>0</v>
      </c>
      <c r="DP243"/>
      <c r="DQ243"/>
      <c r="DR243" s="2">
        <f t="shared" si="21"/>
        <v>0</v>
      </c>
      <c r="DS243" s="2">
        <f t="shared" si="22"/>
        <v>0</v>
      </c>
      <c r="DT243" s="2">
        <f t="shared" si="23"/>
        <v>0</v>
      </c>
      <c r="DU243" s="2">
        <f t="shared" si="24"/>
        <v>0</v>
      </c>
    </row>
    <row r="244" spans="1:125" s="38" customFormat="1" ht="15" customHeight="1">
      <c r="A244" s="196"/>
      <c r="B244" s="196"/>
      <c r="C244" s="286" t="s">
        <v>5578</v>
      </c>
      <c r="D244" s="479" t="str">
        <f>IF($N$10="","",IF(HLOOKUP($N$10,Presentación!$AQ$3:$BV$574,Presentación!AP223)="","",HLOOKUP($N$10,Presentación!$AQ$3:$BV$574,Presentación!AP223,0)))</f>
        <v/>
      </c>
      <c r="E244" s="480"/>
      <c r="F244" s="481"/>
      <c r="G244" s="491" t="str">
        <f>IF($N$10="","",IF(HLOOKUP($N$10,Presentación!$BZ$3:$DE$574,Presentación!AP223,0)="","",HLOOKUP($N$10,Presentación!$BZ$3:$DE$574,Presentación!AP223,0)))</f>
        <v/>
      </c>
      <c r="H244" s="492"/>
      <c r="I244" s="492"/>
      <c r="J244" s="493"/>
      <c r="K244" s="1"/>
      <c r="L244" s="1"/>
      <c r="M244" s="1"/>
      <c r="N244" s="1"/>
      <c r="O244" s="1"/>
      <c r="P244" s="1"/>
      <c r="Q244" s="1"/>
      <c r="R244" s="1"/>
      <c r="S244" s="1"/>
      <c r="T244" s="1"/>
      <c r="U244" s="1"/>
      <c r="V244" s="1"/>
      <c r="W244" s="1"/>
      <c r="X244" s="1"/>
      <c r="Y244" s="1"/>
      <c r="Z244" s="1"/>
      <c r="AA244" s="1"/>
      <c r="AB244" s="1"/>
      <c r="AC244" s="1"/>
      <c r="AD244" s="1"/>
      <c r="AE244" s="1"/>
      <c r="AF244" s="1"/>
      <c r="AG244" s="1"/>
      <c r="AH244" s="1"/>
      <c r="AI244" s="1"/>
      <c r="AJ244" s="1"/>
      <c r="AK244" s="1"/>
      <c r="AL244" s="1"/>
      <c r="AM244" s="1"/>
      <c r="AN244" s="1"/>
      <c r="AO244" s="1"/>
      <c r="AP244" s="1"/>
      <c r="AQ244" s="1"/>
      <c r="AR244" s="1"/>
      <c r="AS244" s="1"/>
      <c r="AT244" s="1"/>
      <c r="AU244" s="1"/>
      <c r="AV244" s="1"/>
      <c r="AW244" s="1"/>
      <c r="AX244" s="1"/>
      <c r="AY244" s="1"/>
      <c r="AZ244" s="1"/>
      <c r="BA244" s="1"/>
      <c r="BB244" s="1"/>
      <c r="BC244" s="1"/>
      <c r="BD244" s="1"/>
      <c r="BE244" s="1"/>
      <c r="BF244" s="1"/>
      <c r="BG244" s="1"/>
      <c r="BH244" s="1"/>
      <c r="BI244" s="1"/>
      <c r="BJ244" s="1"/>
      <c r="BK244" s="1"/>
      <c r="BL244"/>
      <c r="BN244">
        <f t="shared" si="19"/>
        <v>0</v>
      </c>
      <c r="BO244">
        <f t="shared" si="20"/>
        <v>0</v>
      </c>
      <c r="DP244"/>
      <c r="DQ244"/>
      <c r="DR244" s="2">
        <f t="shared" si="21"/>
        <v>0</v>
      </c>
      <c r="DS244" s="2">
        <f t="shared" si="22"/>
        <v>0</v>
      </c>
      <c r="DT244" s="2">
        <f t="shared" si="23"/>
        <v>0</v>
      </c>
      <c r="DU244" s="2">
        <f t="shared" si="24"/>
        <v>0</v>
      </c>
    </row>
    <row r="245" spans="1:125" s="38" customFormat="1" ht="15" customHeight="1">
      <c r="A245" s="196"/>
      <c r="B245" s="196"/>
      <c r="C245" s="286" t="s">
        <v>5579</v>
      </c>
      <c r="D245" s="479" t="str">
        <f>IF($N$10="","",IF(HLOOKUP($N$10,Presentación!$AQ$3:$BV$574,Presentación!AP224)="","",HLOOKUP($N$10,Presentación!$AQ$3:$BV$574,Presentación!AP224,0)))</f>
        <v/>
      </c>
      <c r="E245" s="480"/>
      <c r="F245" s="481"/>
      <c r="G245" s="491" t="str">
        <f>IF($N$10="","",IF(HLOOKUP($N$10,Presentación!$BZ$3:$DE$574,Presentación!AP224,0)="","",HLOOKUP($N$10,Presentación!$BZ$3:$DE$574,Presentación!AP224,0)))</f>
        <v/>
      </c>
      <c r="H245" s="492"/>
      <c r="I245" s="492"/>
      <c r="J245" s="493"/>
      <c r="K245" s="1"/>
      <c r="L245" s="1"/>
      <c r="M245" s="1"/>
      <c r="N245" s="1"/>
      <c r="O245" s="1"/>
      <c r="P245" s="1"/>
      <c r="Q245" s="1"/>
      <c r="R245" s="1"/>
      <c r="S245" s="1"/>
      <c r="T245" s="1"/>
      <c r="U245" s="1"/>
      <c r="V245" s="1"/>
      <c r="W245" s="1"/>
      <c r="X245" s="1"/>
      <c r="Y245" s="1"/>
      <c r="Z245" s="1"/>
      <c r="AA245" s="1"/>
      <c r="AB245" s="1"/>
      <c r="AC245" s="1"/>
      <c r="AD245" s="1"/>
      <c r="AE245" s="1"/>
      <c r="AF245" s="1"/>
      <c r="AG245" s="1"/>
      <c r="AH245" s="1"/>
      <c r="AI245" s="1"/>
      <c r="AJ245" s="1"/>
      <c r="AK245" s="1"/>
      <c r="AL245" s="1"/>
      <c r="AM245" s="1"/>
      <c r="AN245" s="1"/>
      <c r="AO245" s="1"/>
      <c r="AP245" s="1"/>
      <c r="AQ245" s="1"/>
      <c r="AR245" s="1"/>
      <c r="AS245" s="1"/>
      <c r="AT245" s="1"/>
      <c r="AU245" s="1"/>
      <c r="AV245" s="1"/>
      <c r="AW245" s="1"/>
      <c r="AX245" s="1"/>
      <c r="AY245" s="1"/>
      <c r="AZ245" s="1"/>
      <c r="BA245" s="1"/>
      <c r="BB245" s="1"/>
      <c r="BC245" s="1"/>
      <c r="BD245" s="1"/>
      <c r="BE245" s="1"/>
      <c r="BF245" s="1"/>
      <c r="BG245" s="1"/>
      <c r="BH245" s="1"/>
      <c r="BI245" s="1"/>
      <c r="BJ245" s="1"/>
      <c r="BK245" s="1"/>
      <c r="BL245"/>
      <c r="BN245">
        <f t="shared" si="19"/>
        <v>0</v>
      </c>
      <c r="BO245">
        <f t="shared" si="20"/>
        <v>0</v>
      </c>
      <c r="DP245"/>
      <c r="DQ245"/>
      <c r="DR245" s="2">
        <f t="shared" si="21"/>
        <v>0</v>
      </c>
      <c r="DS245" s="2">
        <f t="shared" si="22"/>
        <v>0</v>
      </c>
      <c r="DT245" s="2">
        <f t="shared" si="23"/>
        <v>0</v>
      </c>
      <c r="DU245" s="2">
        <f t="shared" si="24"/>
        <v>0</v>
      </c>
    </row>
    <row r="246" spans="1:125" s="38" customFormat="1" ht="15" customHeight="1">
      <c r="A246" s="196"/>
      <c r="B246" s="196"/>
      <c r="C246" s="286" t="s">
        <v>5580</v>
      </c>
      <c r="D246" s="479" t="str">
        <f>IF($N$10="","",IF(HLOOKUP($N$10,Presentación!$AQ$3:$BV$574,Presentación!AP225)="","",HLOOKUP($N$10,Presentación!$AQ$3:$BV$574,Presentación!AP225,0)))</f>
        <v/>
      </c>
      <c r="E246" s="480"/>
      <c r="F246" s="481"/>
      <c r="G246" s="491" t="str">
        <f>IF($N$10="","",IF(HLOOKUP($N$10,Presentación!$BZ$3:$DE$574,Presentación!AP225,0)="","",HLOOKUP($N$10,Presentación!$BZ$3:$DE$574,Presentación!AP225,0)))</f>
        <v/>
      </c>
      <c r="H246" s="492"/>
      <c r="I246" s="492"/>
      <c r="J246" s="493"/>
      <c r="K246" s="1"/>
      <c r="L246" s="1"/>
      <c r="M246" s="1"/>
      <c r="N246" s="1"/>
      <c r="O246" s="1"/>
      <c r="P246" s="1"/>
      <c r="Q246" s="1"/>
      <c r="R246" s="1"/>
      <c r="S246" s="1"/>
      <c r="T246" s="1"/>
      <c r="U246" s="1"/>
      <c r="V246" s="1"/>
      <c r="W246" s="1"/>
      <c r="X246" s="1"/>
      <c r="Y246" s="1"/>
      <c r="Z246" s="1"/>
      <c r="AA246" s="1"/>
      <c r="AB246" s="1"/>
      <c r="AC246" s="1"/>
      <c r="AD246" s="1"/>
      <c r="AE246" s="1"/>
      <c r="AF246" s="1"/>
      <c r="AG246" s="1"/>
      <c r="AH246" s="1"/>
      <c r="AI246" s="1"/>
      <c r="AJ246" s="1"/>
      <c r="AK246" s="1"/>
      <c r="AL246" s="1"/>
      <c r="AM246" s="1"/>
      <c r="AN246" s="1"/>
      <c r="AO246" s="1"/>
      <c r="AP246" s="1"/>
      <c r="AQ246" s="1"/>
      <c r="AR246" s="1"/>
      <c r="AS246" s="1"/>
      <c r="AT246" s="1"/>
      <c r="AU246" s="1"/>
      <c r="AV246" s="1"/>
      <c r="AW246" s="1"/>
      <c r="AX246" s="1"/>
      <c r="AY246" s="1"/>
      <c r="AZ246" s="1"/>
      <c r="BA246" s="1"/>
      <c r="BB246" s="1"/>
      <c r="BC246" s="1"/>
      <c r="BD246" s="1"/>
      <c r="BE246" s="1"/>
      <c r="BF246" s="1"/>
      <c r="BG246" s="1"/>
      <c r="BH246" s="1"/>
      <c r="BI246" s="1"/>
      <c r="BJ246" s="1"/>
      <c r="BK246" s="1"/>
      <c r="BL246"/>
      <c r="BN246">
        <f t="shared" si="19"/>
        <v>0</v>
      </c>
      <c r="BO246">
        <f t="shared" si="20"/>
        <v>0</v>
      </c>
      <c r="DP246"/>
      <c r="DQ246"/>
      <c r="DR246" s="2">
        <f t="shared" si="21"/>
        <v>0</v>
      </c>
      <c r="DS246" s="2">
        <f t="shared" si="22"/>
        <v>0</v>
      </c>
      <c r="DT246" s="2">
        <f t="shared" si="23"/>
        <v>0</v>
      </c>
      <c r="DU246" s="2">
        <f t="shared" si="24"/>
        <v>0</v>
      </c>
    </row>
    <row r="247" spans="1:125" s="38" customFormat="1" ht="15" customHeight="1">
      <c r="A247" s="196"/>
      <c r="B247" s="196"/>
      <c r="C247" s="286" t="s">
        <v>5581</v>
      </c>
      <c r="D247" s="479" t="str">
        <f>IF($N$10="","",IF(HLOOKUP($N$10,Presentación!$AQ$3:$BV$574,Presentación!AP226)="","",HLOOKUP($N$10,Presentación!$AQ$3:$BV$574,Presentación!AP226,0)))</f>
        <v/>
      </c>
      <c r="E247" s="480"/>
      <c r="F247" s="481"/>
      <c r="G247" s="491" t="str">
        <f>IF($N$10="","",IF(HLOOKUP($N$10,Presentación!$BZ$3:$DE$574,Presentación!AP226,0)="","",HLOOKUP($N$10,Presentación!$BZ$3:$DE$574,Presentación!AP226,0)))</f>
        <v/>
      </c>
      <c r="H247" s="492"/>
      <c r="I247" s="492"/>
      <c r="J247" s="493"/>
      <c r="K247" s="1"/>
      <c r="L247" s="1"/>
      <c r="M247" s="1"/>
      <c r="N247" s="1"/>
      <c r="O247" s="1"/>
      <c r="P247" s="1"/>
      <c r="Q247" s="1"/>
      <c r="R247" s="1"/>
      <c r="S247" s="1"/>
      <c r="T247" s="1"/>
      <c r="U247" s="1"/>
      <c r="V247" s="1"/>
      <c r="W247" s="1"/>
      <c r="X247" s="1"/>
      <c r="Y247" s="1"/>
      <c r="Z247" s="1"/>
      <c r="AA247" s="1"/>
      <c r="AB247" s="1"/>
      <c r="AC247" s="1"/>
      <c r="AD247" s="1"/>
      <c r="AE247" s="1"/>
      <c r="AF247" s="1"/>
      <c r="AG247" s="1"/>
      <c r="AH247" s="1"/>
      <c r="AI247" s="1"/>
      <c r="AJ247" s="1"/>
      <c r="AK247" s="1"/>
      <c r="AL247" s="1"/>
      <c r="AM247" s="1"/>
      <c r="AN247" s="1"/>
      <c r="AO247" s="1"/>
      <c r="AP247" s="1"/>
      <c r="AQ247" s="1"/>
      <c r="AR247" s="1"/>
      <c r="AS247" s="1"/>
      <c r="AT247" s="1"/>
      <c r="AU247" s="1"/>
      <c r="AV247" s="1"/>
      <c r="AW247" s="1"/>
      <c r="AX247" s="1"/>
      <c r="AY247" s="1"/>
      <c r="AZ247" s="1"/>
      <c r="BA247" s="1"/>
      <c r="BB247" s="1"/>
      <c r="BC247" s="1"/>
      <c r="BD247" s="1"/>
      <c r="BE247" s="1"/>
      <c r="BF247" s="1"/>
      <c r="BG247" s="1"/>
      <c r="BH247" s="1"/>
      <c r="BI247" s="1"/>
      <c r="BJ247" s="1"/>
      <c r="BK247" s="1"/>
      <c r="BL247"/>
      <c r="BN247">
        <f t="shared" si="19"/>
        <v>0</v>
      </c>
      <c r="BO247">
        <f t="shared" si="20"/>
        <v>0</v>
      </c>
      <c r="DP247"/>
      <c r="DQ247"/>
      <c r="DR247" s="2">
        <f t="shared" si="21"/>
        <v>0</v>
      </c>
      <c r="DS247" s="2">
        <f t="shared" si="22"/>
        <v>0</v>
      </c>
      <c r="DT247" s="2">
        <f t="shared" si="23"/>
        <v>0</v>
      </c>
      <c r="DU247" s="2">
        <f t="shared" si="24"/>
        <v>0</v>
      </c>
    </row>
    <row r="248" spans="1:125" s="38" customFormat="1" ht="15" customHeight="1">
      <c r="A248" s="196"/>
      <c r="B248" s="196"/>
      <c r="C248" s="286" t="s">
        <v>5582</v>
      </c>
      <c r="D248" s="479" t="str">
        <f>IF($N$10="","",IF(HLOOKUP($N$10,Presentación!$AQ$3:$BV$574,Presentación!AP227)="","",HLOOKUP($N$10,Presentación!$AQ$3:$BV$574,Presentación!AP227,0)))</f>
        <v/>
      </c>
      <c r="E248" s="480"/>
      <c r="F248" s="481"/>
      <c r="G248" s="491" t="str">
        <f>IF($N$10="","",IF(HLOOKUP($N$10,Presentación!$BZ$3:$DE$574,Presentación!AP227,0)="","",HLOOKUP($N$10,Presentación!$BZ$3:$DE$574,Presentación!AP227,0)))</f>
        <v/>
      </c>
      <c r="H248" s="492"/>
      <c r="I248" s="492"/>
      <c r="J248" s="493"/>
      <c r="K248" s="1"/>
      <c r="L248" s="1"/>
      <c r="M248" s="1"/>
      <c r="N248" s="1"/>
      <c r="O248" s="1"/>
      <c r="P248" s="1"/>
      <c r="Q248" s="1"/>
      <c r="R248" s="1"/>
      <c r="S248" s="1"/>
      <c r="T248" s="1"/>
      <c r="U248" s="1"/>
      <c r="V248" s="1"/>
      <c r="W248" s="1"/>
      <c r="X248" s="1"/>
      <c r="Y248" s="1"/>
      <c r="Z248" s="1"/>
      <c r="AA248" s="1"/>
      <c r="AB248" s="1"/>
      <c r="AC248" s="1"/>
      <c r="AD248" s="1"/>
      <c r="AE248" s="1"/>
      <c r="AF248" s="1"/>
      <c r="AG248" s="1"/>
      <c r="AH248" s="1"/>
      <c r="AI248" s="1"/>
      <c r="AJ248" s="1"/>
      <c r="AK248" s="1"/>
      <c r="AL248" s="1"/>
      <c r="AM248" s="1"/>
      <c r="AN248" s="1"/>
      <c r="AO248" s="1"/>
      <c r="AP248" s="1"/>
      <c r="AQ248" s="1"/>
      <c r="AR248" s="1"/>
      <c r="AS248" s="1"/>
      <c r="AT248" s="1"/>
      <c r="AU248" s="1"/>
      <c r="AV248" s="1"/>
      <c r="AW248" s="1"/>
      <c r="AX248" s="1"/>
      <c r="AY248" s="1"/>
      <c r="AZ248" s="1"/>
      <c r="BA248" s="1"/>
      <c r="BB248" s="1"/>
      <c r="BC248" s="1"/>
      <c r="BD248" s="1"/>
      <c r="BE248" s="1"/>
      <c r="BF248" s="1"/>
      <c r="BG248" s="1"/>
      <c r="BH248" s="1"/>
      <c r="BI248" s="1"/>
      <c r="BJ248" s="1"/>
      <c r="BK248" s="1"/>
      <c r="BL248"/>
      <c r="BN248">
        <f t="shared" si="19"/>
        <v>0</v>
      </c>
      <c r="BO248">
        <f t="shared" si="20"/>
        <v>0</v>
      </c>
      <c r="DP248"/>
      <c r="DQ248"/>
      <c r="DR248" s="2">
        <f t="shared" si="21"/>
        <v>0</v>
      </c>
      <c r="DS248" s="2">
        <f t="shared" si="22"/>
        <v>0</v>
      </c>
      <c r="DT248" s="2">
        <f t="shared" si="23"/>
        <v>0</v>
      </c>
      <c r="DU248" s="2">
        <f t="shared" si="24"/>
        <v>0</v>
      </c>
    </row>
    <row r="249" spans="1:125" s="38" customFormat="1" ht="15" customHeight="1">
      <c r="A249" s="196"/>
      <c r="B249" s="196"/>
      <c r="C249" s="286" t="s">
        <v>5583</v>
      </c>
      <c r="D249" s="479" t="str">
        <f>IF($N$10="","",IF(HLOOKUP($N$10,Presentación!$AQ$3:$BV$574,Presentación!AP228)="","",HLOOKUP($N$10,Presentación!$AQ$3:$BV$574,Presentación!AP228,0)))</f>
        <v/>
      </c>
      <c r="E249" s="480"/>
      <c r="F249" s="481"/>
      <c r="G249" s="491" t="str">
        <f>IF($N$10="","",IF(HLOOKUP($N$10,Presentación!$BZ$3:$DE$574,Presentación!AP228,0)="","",HLOOKUP($N$10,Presentación!$BZ$3:$DE$574,Presentación!AP228,0)))</f>
        <v/>
      </c>
      <c r="H249" s="492"/>
      <c r="I249" s="492"/>
      <c r="J249" s="493"/>
      <c r="K249" s="1"/>
      <c r="L249" s="1"/>
      <c r="M249" s="1"/>
      <c r="N249" s="1"/>
      <c r="O249" s="1"/>
      <c r="P249" s="1"/>
      <c r="Q249" s="1"/>
      <c r="R249" s="1"/>
      <c r="S249" s="1"/>
      <c r="T249" s="1"/>
      <c r="U249" s="1"/>
      <c r="V249" s="1"/>
      <c r="W249" s="1"/>
      <c r="X249" s="1"/>
      <c r="Y249" s="1"/>
      <c r="Z249" s="1"/>
      <c r="AA249" s="1"/>
      <c r="AB249" s="1"/>
      <c r="AC249" s="1"/>
      <c r="AD249" s="1"/>
      <c r="AE249" s="1"/>
      <c r="AF249" s="1"/>
      <c r="AG249" s="1"/>
      <c r="AH249" s="1"/>
      <c r="AI249" s="1"/>
      <c r="AJ249" s="1"/>
      <c r="AK249" s="1"/>
      <c r="AL249" s="1"/>
      <c r="AM249" s="1"/>
      <c r="AN249" s="1"/>
      <c r="AO249" s="1"/>
      <c r="AP249" s="1"/>
      <c r="AQ249" s="1"/>
      <c r="AR249" s="1"/>
      <c r="AS249" s="1"/>
      <c r="AT249" s="1"/>
      <c r="AU249" s="1"/>
      <c r="AV249" s="1"/>
      <c r="AW249" s="1"/>
      <c r="AX249" s="1"/>
      <c r="AY249" s="1"/>
      <c r="AZ249" s="1"/>
      <c r="BA249" s="1"/>
      <c r="BB249" s="1"/>
      <c r="BC249" s="1"/>
      <c r="BD249" s="1"/>
      <c r="BE249" s="1"/>
      <c r="BF249" s="1"/>
      <c r="BG249" s="1"/>
      <c r="BH249" s="1"/>
      <c r="BI249" s="1"/>
      <c r="BJ249" s="1"/>
      <c r="BK249" s="1"/>
      <c r="BL249"/>
      <c r="BN249">
        <f t="shared" si="19"/>
        <v>0</v>
      </c>
      <c r="BO249">
        <f t="shared" si="20"/>
        <v>0</v>
      </c>
      <c r="DP249"/>
      <c r="DQ249"/>
      <c r="DR249" s="2">
        <f t="shared" si="21"/>
        <v>0</v>
      </c>
      <c r="DS249" s="2">
        <f t="shared" si="22"/>
        <v>0</v>
      </c>
      <c r="DT249" s="2">
        <f t="shared" si="23"/>
        <v>0</v>
      </c>
      <c r="DU249" s="2">
        <f t="shared" si="24"/>
        <v>0</v>
      </c>
    </row>
    <row r="250" spans="1:125" s="38" customFormat="1" ht="15" customHeight="1">
      <c r="A250" s="196"/>
      <c r="B250" s="196"/>
      <c r="C250" s="286" t="s">
        <v>5584</v>
      </c>
      <c r="D250" s="479" t="str">
        <f>IF($N$10="","",IF(HLOOKUP($N$10,Presentación!$AQ$3:$BV$574,Presentación!AP229)="","",HLOOKUP($N$10,Presentación!$AQ$3:$BV$574,Presentación!AP229,0)))</f>
        <v/>
      </c>
      <c r="E250" s="480"/>
      <c r="F250" s="481"/>
      <c r="G250" s="491" t="str">
        <f>IF($N$10="","",IF(HLOOKUP($N$10,Presentación!$BZ$3:$DE$574,Presentación!AP229,0)="","",HLOOKUP($N$10,Presentación!$BZ$3:$DE$574,Presentación!AP229,0)))</f>
        <v/>
      </c>
      <c r="H250" s="492"/>
      <c r="I250" s="492"/>
      <c r="J250" s="493"/>
      <c r="K250" s="1"/>
      <c r="L250" s="1"/>
      <c r="M250" s="1"/>
      <c r="N250" s="1"/>
      <c r="O250" s="1"/>
      <c r="P250" s="1"/>
      <c r="Q250" s="1"/>
      <c r="R250" s="1"/>
      <c r="S250" s="1"/>
      <c r="T250" s="1"/>
      <c r="U250" s="1"/>
      <c r="V250" s="1"/>
      <c r="W250" s="1"/>
      <c r="X250" s="1"/>
      <c r="Y250" s="1"/>
      <c r="Z250" s="1"/>
      <c r="AA250" s="1"/>
      <c r="AB250" s="1"/>
      <c r="AC250" s="1"/>
      <c r="AD250" s="1"/>
      <c r="AE250" s="1"/>
      <c r="AF250" s="1"/>
      <c r="AG250" s="1"/>
      <c r="AH250" s="1"/>
      <c r="AI250" s="1"/>
      <c r="AJ250" s="1"/>
      <c r="AK250" s="1"/>
      <c r="AL250" s="1"/>
      <c r="AM250" s="1"/>
      <c r="AN250" s="1"/>
      <c r="AO250" s="1"/>
      <c r="AP250" s="1"/>
      <c r="AQ250" s="1"/>
      <c r="AR250" s="1"/>
      <c r="AS250" s="1"/>
      <c r="AT250" s="1"/>
      <c r="AU250" s="1"/>
      <c r="AV250" s="1"/>
      <c r="AW250" s="1"/>
      <c r="AX250" s="1"/>
      <c r="AY250" s="1"/>
      <c r="AZ250" s="1"/>
      <c r="BA250" s="1"/>
      <c r="BB250" s="1"/>
      <c r="BC250" s="1"/>
      <c r="BD250" s="1"/>
      <c r="BE250" s="1"/>
      <c r="BF250" s="1"/>
      <c r="BG250" s="1"/>
      <c r="BH250" s="1"/>
      <c r="BI250" s="1"/>
      <c r="BJ250" s="1"/>
      <c r="BK250" s="1"/>
      <c r="BL250"/>
      <c r="BN250">
        <f t="shared" si="19"/>
        <v>0</v>
      </c>
      <c r="BO250">
        <f t="shared" si="20"/>
        <v>0</v>
      </c>
      <c r="DP250"/>
      <c r="DQ250"/>
      <c r="DR250" s="2">
        <f t="shared" si="21"/>
        <v>0</v>
      </c>
      <c r="DS250" s="2">
        <f t="shared" si="22"/>
        <v>0</v>
      </c>
      <c r="DT250" s="2">
        <f t="shared" si="23"/>
        <v>0</v>
      </c>
      <c r="DU250" s="2">
        <f t="shared" si="24"/>
        <v>0</v>
      </c>
    </row>
    <row r="251" spans="1:125" s="38" customFormat="1" ht="15" customHeight="1">
      <c r="A251" s="196"/>
      <c r="B251" s="196"/>
      <c r="C251" s="286" t="s">
        <v>5585</v>
      </c>
      <c r="D251" s="479" t="str">
        <f>IF($N$10="","",IF(HLOOKUP($N$10,Presentación!$AQ$3:$BV$574,Presentación!AP230)="","",HLOOKUP($N$10,Presentación!$AQ$3:$BV$574,Presentación!AP230,0)))</f>
        <v/>
      </c>
      <c r="E251" s="480"/>
      <c r="F251" s="481"/>
      <c r="G251" s="491" t="str">
        <f>IF($N$10="","",IF(HLOOKUP($N$10,Presentación!$BZ$3:$DE$574,Presentación!AP230,0)="","",HLOOKUP($N$10,Presentación!$BZ$3:$DE$574,Presentación!AP230,0)))</f>
        <v/>
      </c>
      <c r="H251" s="492"/>
      <c r="I251" s="492"/>
      <c r="J251" s="493"/>
      <c r="K251" s="1"/>
      <c r="L251" s="1"/>
      <c r="M251" s="1"/>
      <c r="N251" s="1"/>
      <c r="O251" s="1"/>
      <c r="P251" s="1"/>
      <c r="Q251" s="1"/>
      <c r="R251" s="1"/>
      <c r="S251" s="1"/>
      <c r="T251" s="1"/>
      <c r="U251" s="1"/>
      <c r="V251" s="1"/>
      <c r="W251" s="1"/>
      <c r="X251" s="1"/>
      <c r="Y251" s="1"/>
      <c r="Z251" s="1"/>
      <c r="AA251" s="1"/>
      <c r="AB251" s="1"/>
      <c r="AC251" s="1"/>
      <c r="AD251" s="1"/>
      <c r="AE251" s="1"/>
      <c r="AF251" s="1"/>
      <c r="AG251" s="1"/>
      <c r="AH251" s="1"/>
      <c r="AI251" s="1"/>
      <c r="AJ251" s="1"/>
      <c r="AK251" s="1"/>
      <c r="AL251" s="1"/>
      <c r="AM251" s="1"/>
      <c r="AN251" s="1"/>
      <c r="AO251" s="1"/>
      <c r="AP251" s="1"/>
      <c r="AQ251" s="1"/>
      <c r="AR251" s="1"/>
      <c r="AS251" s="1"/>
      <c r="AT251" s="1"/>
      <c r="AU251" s="1"/>
      <c r="AV251" s="1"/>
      <c r="AW251" s="1"/>
      <c r="AX251" s="1"/>
      <c r="AY251" s="1"/>
      <c r="AZ251" s="1"/>
      <c r="BA251" s="1"/>
      <c r="BB251" s="1"/>
      <c r="BC251" s="1"/>
      <c r="BD251" s="1"/>
      <c r="BE251" s="1"/>
      <c r="BF251" s="1"/>
      <c r="BG251" s="1"/>
      <c r="BH251" s="1"/>
      <c r="BI251" s="1"/>
      <c r="BJ251" s="1"/>
      <c r="BK251" s="1"/>
      <c r="BL251"/>
      <c r="BN251">
        <f t="shared" si="19"/>
        <v>0</v>
      </c>
      <c r="BO251">
        <f t="shared" si="20"/>
        <v>0</v>
      </c>
      <c r="DP251"/>
      <c r="DQ251"/>
      <c r="DR251" s="2">
        <f t="shared" si="21"/>
        <v>0</v>
      </c>
      <c r="DS251" s="2">
        <f t="shared" si="22"/>
        <v>0</v>
      </c>
      <c r="DT251" s="2">
        <f t="shared" si="23"/>
        <v>0</v>
      </c>
      <c r="DU251" s="2">
        <f t="shared" si="24"/>
        <v>0</v>
      </c>
    </row>
    <row r="252" spans="1:125" s="38" customFormat="1" ht="15" customHeight="1">
      <c r="A252" s="196"/>
      <c r="B252" s="196"/>
      <c r="C252" s="286" t="s">
        <v>5586</v>
      </c>
      <c r="D252" s="479" t="str">
        <f>IF($N$10="","",IF(HLOOKUP($N$10,Presentación!$AQ$3:$BV$574,Presentación!AP231)="","",HLOOKUP($N$10,Presentación!$AQ$3:$BV$574,Presentación!AP231,0)))</f>
        <v/>
      </c>
      <c r="E252" s="480"/>
      <c r="F252" s="481"/>
      <c r="G252" s="491" t="str">
        <f>IF($N$10="","",IF(HLOOKUP($N$10,Presentación!$BZ$3:$DE$574,Presentación!AP231,0)="","",HLOOKUP($N$10,Presentación!$BZ$3:$DE$574,Presentación!AP231,0)))</f>
        <v/>
      </c>
      <c r="H252" s="492"/>
      <c r="I252" s="492"/>
      <c r="J252" s="493"/>
      <c r="K252" s="1"/>
      <c r="L252" s="1"/>
      <c r="M252" s="1"/>
      <c r="N252" s="1"/>
      <c r="O252" s="1"/>
      <c r="P252" s="1"/>
      <c r="Q252" s="1"/>
      <c r="R252" s="1"/>
      <c r="S252" s="1"/>
      <c r="T252" s="1"/>
      <c r="U252" s="1"/>
      <c r="V252" s="1"/>
      <c r="W252" s="1"/>
      <c r="X252" s="1"/>
      <c r="Y252" s="1"/>
      <c r="Z252" s="1"/>
      <c r="AA252" s="1"/>
      <c r="AB252" s="1"/>
      <c r="AC252" s="1"/>
      <c r="AD252" s="1"/>
      <c r="AE252" s="1"/>
      <c r="AF252" s="1"/>
      <c r="AG252" s="1"/>
      <c r="AH252" s="1"/>
      <c r="AI252" s="1"/>
      <c r="AJ252" s="1"/>
      <c r="AK252" s="1"/>
      <c r="AL252" s="1"/>
      <c r="AM252" s="1"/>
      <c r="AN252" s="1"/>
      <c r="AO252" s="1"/>
      <c r="AP252" s="1"/>
      <c r="AQ252" s="1"/>
      <c r="AR252" s="1"/>
      <c r="AS252" s="1"/>
      <c r="AT252" s="1"/>
      <c r="AU252" s="1"/>
      <c r="AV252" s="1"/>
      <c r="AW252" s="1"/>
      <c r="AX252" s="1"/>
      <c r="AY252" s="1"/>
      <c r="AZ252" s="1"/>
      <c r="BA252" s="1"/>
      <c r="BB252" s="1"/>
      <c r="BC252" s="1"/>
      <c r="BD252" s="1"/>
      <c r="BE252" s="1"/>
      <c r="BF252" s="1"/>
      <c r="BG252" s="1"/>
      <c r="BH252" s="1"/>
      <c r="BI252" s="1"/>
      <c r="BJ252" s="1"/>
      <c r="BK252" s="1"/>
      <c r="BL252"/>
      <c r="BN252">
        <f t="shared" si="19"/>
        <v>0</v>
      </c>
      <c r="BO252">
        <f t="shared" si="20"/>
        <v>0</v>
      </c>
      <c r="DP252"/>
      <c r="DQ252"/>
      <c r="DR252" s="2">
        <f t="shared" si="21"/>
        <v>0</v>
      </c>
      <c r="DS252" s="2">
        <f t="shared" si="22"/>
        <v>0</v>
      </c>
      <c r="DT252" s="2">
        <f t="shared" si="23"/>
        <v>0</v>
      </c>
      <c r="DU252" s="2">
        <f t="shared" si="24"/>
        <v>0</v>
      </c>
    </row>
    <row r="253" spans="1:125" s="38" customFormat="1" ht="15" customHeight="1">
      <c r="A253" s="196"/>
      <c r="B253" s="196"/>
      <c r="C253" s="286" t="s">
        <v>5587</v>
      </c>
      <c r="D253" s="479" t="str">
        <f>IF($N$10="","",IF(HLOOKUP($N$10,Presentación!$AQ$3:$BV$574,Presentación!AP232)="","",HLOOKUP($N$10,Presentación!$AQ$3:$BV$574,Presentación!AP232,0)))</f>
        <v/>
      </c>
      <c r="E253" s="480"/>
      <c r="F253" s="481"/>
      <c r="G253" s="491" t="str">
        <f>IF($N$10="","",IF(HLOOKUP($N$10,Presentación!$BZ$3:$DE$574,Presentación!AP232,0)="","",HLOOKUP($N$10,Presentación!$BZ$3:$DE$574,Presentación!AP232,0)))</f>
        <v/>
      </c>
      <c r="H253" s="492"/>
      <c r="I253" s="492"/>
      <c r="J253" s="493"/>
      <c r="K253" s="1"/>
      <c r="L253" s="1"/>
      <c r="M253" s="1"/>
      <c r="N253" s="1"/>
      <c r="O253" s="1"/>
      <c r="P253" s="1"/>
      <c r="Q253" s="1"/>
      <c r="R253" s="1"/>
      <c r="S253" s="1"/>
      <c r="T253" s="1"/>
      <c r="U253" s="1"/>
      <c r="V253" s="1"/>
      <c r="W253" s="1"/>
      <c r="X253" s="1"/>
      <c r="Y253" s="1"/>
      <c r="Z253" s="1"/>
      <c r="AA253" s="1"/>
      <c r="AB253" s="1"/>
      <c r="AC253" s="1"/>
      <c r="AD253" s="1"/>
      <c r="AE253" s="1"/>
      <c r="AF253" s="1"/>
      <c r="AG253" s="1"/>
      <c r="AH253" s="1"/>
      <c r="AI253" s="1"/>
      <c r="AJ253" s="1"/>
      <c r="AK253" s="1"/>
      <c r="AL253" s="1"/>
      <c r="AM253" s="1"/>
      <c r="AN253" s="1"/>
      <c r="AO253" s="1"/>
      <c r="AP253" s="1"/>
      <c r="AQ253" s="1"/>
      <c r="AR253" s="1"/>
      <c r="AS253" s="1"/>
      <c r="AT253" s="1"/>
      <c r="AU253" s="1"/>
      <c r="AV253" s="1"/>
      <c r="AW253" s="1"/>
      <c r="AX253" s="1"/>
      <c r="AY253" s="1"/>
      <c r="AZ253" s="1"/>
      <c r="BA253" s="1"/>
      <c r="BB253" s="1"/>
      <c r="BC253" s="1"/>
      <c r="BD253" s="1"/>
      <c r="BE253" s="1"/>
      <c r="BF253" s="1"/>
      <c r="BG253" s="1"/>
      <c r="BH253" s="1"/>
      <c r="BI253" s="1"/>
      <c r="BJ253" s="1"/>
      <c r="BK253" s="1"/>
      <c r="BL253"/>
      <c r="BN253">
        <f t="shared" si="19"/>
        <v>0</v>
      </c>
      <c r="BO253">
        <f t="shared" si="20"/>
        <v>0</v>
      </c>
      <c r="DP253"/>
      <c r="DQ253"/>
      <c r="DR253" s="2">
        <f t="shared" si="21"/>
        <v>0</v>
      </c>
      <c r="DS253" s="2">
        <f t="shared" si="22"/>
        <v>0</v>
      </c>
      <c r="DT253" s="2">
        <f t="shared" si="23"/>
        <v>0</v>
      </c>
      <c r="DU253" s="2">
        <f t="shared" si="24"/>
        <v>0</v>
      </c>
    </row>
    <row r="254" spans="1:125" s="38" customFormat="1" ht="15" customHeight="1">
      <c r="A254" s="196"/>
      <c r="B254" s="196"/>
      <c r="C254" s="286" t="s">
        <v>5588</v>
      </c>
      <c r="D254" s="479" t="str">
        <f>IF($N$10="","",IF(HLOOKUP($N$10,Presentación!$AQ$3:$BV$574,Presentación!AP233)="","",HLOOKUP($N$10,Presentación!$AQ$3:$BV$574,Presentación!AP233,0)))</f>
        <v/>
      </c>
      <c r="E254" s="480"/>
      <c r="F254" s="481"/>
      <c r="G254" s="491" t="str">
        <f>IF($N$10="","",IF(HLOOKUP($N$10,Presentación!$BZ$3:$DE$574,Presentación!AP233,0)="","",HLOOKUP($N$10,Presentación!$BZ$3:$DE$574,Presentación!AP233,0)))</f>
        <v/>
      </c>
      <c r="H254" s="492"/>
      <c r="I254" s="492"/>
      <c r="J254" s="493"/>
      <c r="K254" s="1"/>
      <c r="L254" s="1"/>
      <c r="M254" s="1"/>
      <c r="N254" s="1"/>
      <c r="O254" s="1"/>
      <c r="P254" s="1"/>
      <c r="Q254" s="1"/>
      <c r="R254" s="1"/>
      <c r="S254" s="1"/>
      <c r="T254" s="1"/>
      <c r="U254" s="1"/>
      <c r="V254" s="1"/>
      <c r="W254" s="1"/>
      <c r="X254" s="1"/>
      <c r="Y254" s="1"/>
      <c r="Z254" s="1"/>
      <c r="AA254" s="1"/>
      <c r="AB254" s="1"/>
      <c r="AC254" s="1"/>
      <c r="AD254" s="1"/>
      <c r="AE254" s="1"/>
      <c r="AF254" s="1"/>
      <c r="AG254" s="1"/>
      <c r="AH254" s="1"/>
      <c r="AI254" s="1"/>
      <c r="AJ254" s="1"/>
      <c r="AK254" s="1"/>
      <c r="AL254" s="1"/>
      <c r="AM254" s="1"/>
      <c r="AN254" s="1"/>
      <c r="AO254" s="1"/>
      <c r="AP254" s="1"/>
      <c r="AQ254" s="1"/>
      <c r="AR254" s="1"/>
      <c r="AS254" s="1"/>
      <c r="AT254" s="1"/>
      <c r="AU254" s="1"/>
      <c r="AV254" s="1"/>
      <c r="AW254" s="1"/>
      <c r="AX254" s="1"/>
      <c r="AY254" s="1"/>
      <c r="AZ254" s="1"/>
      <c r="BA254" s="1"/>
      <c r="BB254" s="1"/>
      <c r="BC254" s="1"/>
      <c r="BD254" s="1"/>
      <c r="BE254" s="1"/>
      <c r="BF254" s="1"/>
      <c r="BG254" s="1"/>
      <c r="BH254" s="1"/>
      <c r="BI254" s="1"/>
      <c r="BJ254" s="1"/>
      <c r="BK254" s="1"/>
      <c r="BL254"/>
      <c r="BN254">
        <f t="shared" si="19"/>
        <v>0</v>
      </c>
      <c r="BO254">
        <f t="shared" si="20"/>
        <v>0</v>
      </c>
      <c r="DP254"/>
      <c r="DQ254"/>
      <c r="DR254" s="2">
        <f t="shared" si="21"/>
        <v>0</v>
      </c>
      <c r="DS254" s="2">
        <f t="shared" si="22"/>
        <v>0</v>
      </c>
      <c r="DT254" s="2">
        <f t="shared" si="23"/>
        <v>0</v>
      </c>
      <c r="DU254" s="2">
        <f t="shared" si="24"/>
        <v>0</v>
      </c>
    </row>
    <row r="255" spans="1:125" s="38" customFormat="1" ht="15" customHeight="1">
      <c r="A255" s="196"/>
      <c r="B255" s="196"/>
      <c r="C255" s="286" t="s">
        <v>5589</v>
      </c>
      <c r="D255" s="479" t="str">
        <f>IF($N$10="","",IF(HLOOKUP($N$10,Presentación!$AQ$3:$BV$574,Presentación!AP234)="","",HLOOKUP($N$10,Presentación!$AQ$3:$BV$574,Presentación!AP234,0)))</f>
        <v/>
      </c>
      <c r="E255" s="480"/>
      <c r="F255" s="481"/>
      <c r="G255" s="491" t="str">
        <f>IF($N$10="","",IF(HLOOKUP($N$10,Presentación!$BZ$3:$DE$574,Presentación!AP234,0)="","",HLOOKUP($N$10,Presentación!$BZ$3:$DE$574,Presentación!AP234,0)))</f>
        <v/>
      </c>
      <c r="H255" s="492"/>
      <c r="I255" s="492"/>
      <c r="J255" s="493"/>
      <c r="K255" s="1"/>
      <c r="L255" s="1"/>
      <c r="M255" s="1"/>
      <c r="N255" s="1"/>
      <c r="O255" s="1"/>
      <c r="P255" s="1"/>
      <c r="Q255" s="1"/>
      <c r="R255" s="1"/>
      <c r="S255" s="1"/>
      <c r="T255" s="1"/>
      <c r="U255" s="1"/>
      <c r="V255" s="1"/>
      <c r="W255" s="1"/>
      <c r="X255" s="1"/>
      <c r="Y255" s="1"/>
      <c r="Z255" s="1"/>
      <c r="AA255" s="1"/>
      <c r="AB255" s="1"/>
      <c r="AC255" s="1"/>
      <c r="AD255" s="1"/>
      <c r="AE255" s="1"/>
      <c r="AF255" s="1"/>
      <c r="AG255" s="1"/>
      <c r="AH255" s="1"/>
      <c r="AI255" s="1"/>
      <c r="AJ255" s="1"/>
      <c r="AK255" s="1"/>
      <c r="AL255" s="1"/>
      <c r="AM255" s="1"/>
      <c r="AN255" s="1"/>
      <c r="AO255" s="1"/>
      <c r="AP255" s="1"/>
      <c r="AQ255" s="1"/>
      <c r="AR255" s="1"/>
      <c r="AS255" s="1"/>
      <c r="AT255" s="1"/>
      <c r="AU255" s="1"/>
      <c r="AV255" s="1"/>
      <c r="AW255" s="1"/>
      <c r="AX255" s="1"/>
      <c r="AY255" s="1"/>
      <c r="AZ255" s="1"/>
      <c r="BA255" s="1"/>
      <c r="BB255" s="1"/>
      <c r="BC255" s="1"/>
      <c r="BD255" s="1"/>
      <c r="BE255" s="1"/>
      <c r="BF255" s="1"/>
      <c r="BG255" s="1"/>
      <c r="BH255" s="1"/>
      <c r="BI255" s="1"/>
      <c r="BJ255" s="1"/>
      <c r="BK255" s="1"/>
      <c r="BL255"/>
      <c r="BN255">
        <f t="shared" si="19"/>
        <v>0</v>
      </c>
      <c r="BO255">
        <f t="shared" si="20"/>
        <v>0</v>
      </c>
      <c r="DP255"/>
      <c r="DQ255"/>
      <c r="DR255" s="2">
        <f t="shared" si="21"/>
        <v>0</v>
      </c>
      <c r="DS255" s="2">
        <f t="shared" si="22"/>
        <v>0</v>
      </c>
      <c r="DT255" s="2">
        <f t="shared" si="23"/>
        <v>0</v>
      </c>
      <c r="DU255" s="2">
        <f t="shared" si="24"/>
        <v>0</v>
      </c>
    </row>
    <row r="256" spans="1:125" s="38" customFormat="1" ht="15" customHeight="1">
      <c r="A256" s="196"/>
      <c r="B256" s="196"/>
      <c r="C256" s="286" t="s">
        <v>5590</v>
      </c>
      <c r="D256" s="479" t="str">
        <f>IF($N$10="","",IF(HLOOKUP($N$10,Presentación!$AQ$3:$BV$574,Presentación!AP235)="","",HLOOKUP($N$10,Presentación!$AQ$3:$BV$574,Presentación!AP235,0)))</f>
        <v/>
      </c>
      <c r="E256" s="480"/>
      <c r="F256" s="481"/>
      <c r="G256" s="491" t="str">
        <f>IF($N$10="","",IF(HLOOKUP($N$10,Presentación!$BZ$3:$DE$574,Presentación!AP235,0)="","",HLOOKUP($N$10,Presentación!$BZ$3:$DE$574,Presentación!AP235,0)))</f>
        <v/>
      </c>
      <c r="H256" s="492"/>
      <c r="I256" s="492"/>
      <c r="J256" s="493"/>
      <c r="K256" s="1"/>
      <c r="L256" s="1"/>
      <c r="M256" s="1"/>
      <c r="N256" s="1"/>
      <c r="O256" s="1"/>
      <c r="P256" s="1"/>
      <c r="Q256" s="1"/>
      <c r="R256" s="1"/>
      <c r="S256" s="1"/>
      <c r="T256" s="1"/>
      <c r="U256" s="1"/>
      <c r="V256" s="1"/>
      <c r="W256" s="1"/>
      <c r="X256" s="1"/>
      <c r="Y256" s="1"/>
      <c r="Z256" s="1"/>
      <c r="AA256" s="1"/>
      <c r="AB256" s="1"/>
      <c r="AC256" s="1"/>
      <c r="AD256" s="1"/>
      <c r="AE256" s="1"/>
      <c r="AF256" s="1"/>
      <c r="AG256" s="1"/>
      <c r="AH256" s="1"/>
      <c r="AI256" s="1"/>
      <c r="AJ256" s="1"/>
      <c r="AK256" s="1"/>
      <c r="AL256" s="1"/>
      <c r="AM256" s="1"/>
      <c r="AN256" s="1"/>
      <c r="AO256" s="1"/>
      <c r="AP256" s="1"/>
      <c r="AQ256" s="1"/>
      <c r="AR256" s="1"/>
      <c r="AS256" s="1"/>
      <c r="AT256" s="1"/>
      <c r="AU256" s="1"/>
      <c r="AV256" s="1"/>
      <c r="AW256" s="1"/>
      <c r="AX256" s="1"/>
      <c r="AY256" s="1"/>
      <c r="AZ256" s="1"/>
      <c r="BA256" s="1"/>
      <c r="BB256" s="1"/>
      <c r="BC256" s="1"/>
      <c r="BD256" s="1"/>
      <c r="BE256" s="1"/>
      <c r="BF256" s="1"/>
      <c r="BG256" s="1"/>
      <c r="BH256" s="1"/>
      <c r="BI256" s="1"/>
      <c r="BJ256" s="1"/>
      <c r="BK256" s="1"/>
      <c r="BL256"/>
      <c r="BN256">
        <f t="shared" si="19"/>
        <v>0</v>
      </c>
      <c r="BO256">
        <f t="shared" si="20"/>
        <v>0</v>
      </c>
      <c r="DP256"/>
      <c r="DQ256"/>
      <c r="DR256" s="2">
        <f t="shared" si="21"/>
        <v>0</v>
      </c>
      <c r="DS256" s="2">
        <f t="shared" si="22"/>
        <v>0</v>
      </c>
      <c r="DT256" s="2">
        <f t="shared" si="23"/>
        <v>0</v>
      </c>
      <c r="DU256" s="2">
        <f t="shared" si="24"/>
        <v>0</v>
      </c>
    </row>
    <row r="257" spans="1:125" s="38" customFormat="1" ht="15" customHeight="1">
      <c r="A257" s="196"/>
      <c r="B257" s="196"/>
      <c r="C257" s="286" t="s">
        <v>5591</v>
      </c>
      <c r="D257" s="479" t="str">
        <f>IF($N$10="","",IF(HLOOKUP($N$10,Presentación!$AQ$3:$BV$574,Presentación!AP236)="","",HLOOKUP($N$10,Presentación!$AQ$3:$BV$574,Presentación!AP236,0)))</f>
        <v/>
      </c>
      <c r="E257" s="480"/>
      <c r="F257" s="481"/>
      <c r="G257" s="491" t="str">
        <f>IF($N$10="","",IF(HLOOKUP($N$10,Presentación!$BZ$3:$DE$574,Presentación!AP236,0)="","",HLOOKUP($N$10,Presentación!$BZ$3:$DE$574,Presentación!AP236,0)))</f>
        <v/>
      </c>
      <c r="H257" s="492"/>
      <c r="I257" s="492"/>
      <c r="J257" s="493"/>
      <c r="K257" s="1"/>
      <c r="L257" s="1"/>
      <c r="M257" s="1"/>
      <c r="N257" s="1"/>
      <c r="O257" s="1"/>
      <c r="P257" s="1"/>
      <c r="Q257" s="1"/>
      <c r="R257" s="1"/>
      <c r="S257" s="1"/>
      <c r="T257" s="1"/>
      <c r="U257" s="1"/>
      <c r="V257" s="1"/>
      <c r="W257" s="1"/>
      <c r="X257" s="1"/>
      <c r="Y257" s="1"/>
      <c r="Z257" s="1"/>
      <c r="AA257" s="1"/>
      <c r="AB257" s="1"/>
      <c r="AC257" s="1"/>
      <c r="AD257" s="1"/>
      <c r="AE257" s="1"/>
      <c r="AF257" s="1"/>
      <c r="AG257" s="1"/>
      <c r="AH257" s="1"/>
      <c r="AI257" s="1"/>
      <c r="AJ257" s="1"/>
      <c r="AK257" s="1"/>
      <c r="AL257" s="1"/>
      <c r="AM257" s="1"/>
      <c r="AN257" s="1"/>
      <c r="AO257" s="1"/>
      <c r="AP257" s="1"/>
      <c r="AQ257" s="1"/>
      <c r="AR257" s="1"/>
      <c r="AS257" s="1"/>
      <c r="AT257" s="1"/>
      <c r="AU257" s="1"/>
      <c r="AV257" s="1"/>
      <c r="AW257" s="1"/>
      <c r="AX257" s="1"/>
      <c r="AY257" s="1"/>
      <c r="AZ257" s="1"/>
      <c r="BA257" s="1"/>
      <c r="BB257" s="1"/>
      <c r="BC257" s="1"/>
      <c r="BD257" s="1"/>
      <c r="BE257" s="1"/>
      <c r="BF257" s="1"/>
      <c r="BG257" s="1"/>
      <c r="BH257" s="1"/>
      <c r="BI257" s="1"/>
      <c r="BJ257" s="1"/>
      <c r="BK257" s="1"/>
      <c r="BL257"/>
      <c r="BN257">
        <f t="shared" si="19"/>
        <v>0</v>
      </c>
      <c r="BO257">
        <f t="shared" si="20"/>
        <v>0</v>
      </c>
      <c r="DP257"/>
      <c r="DQ257"/>
      <c r="DR257" s="2">
        <f t="shared" si="21"/>
        <v>0</v>
      </c>
      <c r="DS257" s="2">
        <f t="shared" si="22"/>
        <v>0</v>
      </c>
      <c r="DT257" s="2">
        <f t="shared" si="23"/>
        <v>0</v>
      </c>
      <c r="DU257" s="2">
        <f t="shared" si="24"/>
        <v>0</v>
      </c>
    </row>
    <row r="258" spans="1:125" s="38" customFormat="1" ht="15" customHeight="1">
      <c r="A258" s="196"/>
      <c r="B258" s="196"/>
      <c r="C258" s="286" t="s">
        <v>5592</v>
      </c>
      <c r="D258" s="479" t="str">
        <f>IF($N$10="","",IF(HLOOKUP($N$10,Presentación!$AQ$3:$BV$574,Presentación!AP237)="","",HLOOKUP($N$10,Presentación!$AQ$3:$BV$574,Presentación!AP237,0)))</f>
        <v/>
      </c>
      <c r="E258" s="480"/>
      <c r="F258" s="481"/>
      <c r="G258" s="491" t="str">
        <f>IF($N$10="","",IF(HLOOKUP($N$10,Presentación!$BZ$3:$DE$574,Presentación!AP237,0)="","",HLOOKUP($N$10,Presentación!$BZ$3:$DE$574,Presentación!AP237,0)))</f>
        <v/>
      </c>
      <c r="H258" s="492"/>
      <c r="I258" s="492"/>
      <c r="J258" s="493"/>
      <c r="K258" s="1"/>
      <c r="L258" s="1"/>
      <c r="M258" s="1"/>
      <c r="N258" s="1"/>
      <c r="O258" s="1"/>
      <c r="P258" s="1"/>
      <c r="Q258" s="1"/>
      <c r="R258" s="1"/>
      <c r="S258" s="1"/>
      <c r="T258" s="1"/>
      <c r="U258" s="1"/>
      <c r="V258" s="1"/>
      <c r="W258" s="1"/>
      <c r="X258" s="1"/>
      <c r="Y258" s="1"/>
      <c r="Z258" s="1"/>
      <c r="AA258" s="1"/>
      <c r="AB258" s="1"/>
      <c r="AC258" s="1"/>
      <c r="AD258" s="1"/>
      <c r="AE258" s="1"/>
      <c r="AF258" s="1"/>
      <c r="AG258" s="1"/>
      <c r="AH258" s="1"/>
      <c r="AI258" s="1"/>
      <c r="AJ258" s="1"/>
      <c r="AK258" s="1"/>
      <c r="AL258" s="1"/>
      <c r="AM258" s="1"/>
      <c r="AN258" s="1"/>
      <c r="AO258" s="1"/>
      <c r="AP258" s="1"/>
      <c r="AQ258" s="1"/>
      <c r="AR258" s="1"/>
      <c r="AS258" s="1"/>
      <c r="AT258" s="1"/>
      <c r="AU258" s="1"/>
      <c r="AV258" s="1"/>
      <c r="AW258" s="1"/>
      <c r="AX258" s="1"/>
      <c r="AY258" s="1"/>
      <c r="AZ258" s="1"/>
      <c r="BA258" s="1"/>
      <c r="BB258" s="1"/>
      <c r="BC258" s="1"/>
      <c r="BD258" s="1"/>
      <c r="BE258" s="1"/>
      <c r="BF258" s="1"/>
      <c r="BG258" s="1"/>
      <c r="BH258" s="1"/>
      <c r="BI258" s="1"/>
      <c r="BJ258" s="1"/>
      <c r="BK258" s="1"/>
      <c r="BL258"/>
      <c r="BN258">
        <f t="shared" si="19"/>
        <v>0</v>
      </c>
      <c r="BO258">
        <f t="shared" si="20"/>
        <v>0</v>
      </c>
      <c r="DP258"/>
      <c r="DQ258"/>
      <c r="DR258" s="2">
        <f t="shared" si="21"/>
        <v>0</v>
      </c>
      <c r="DS258" s="2">
        <f t="shared" si="22"/>
        <v>0</v>
      </c>
      <c r="DT258" s="2">
        <f t="shared" si="23"/>
        <v>0</v>
      </c>
      <c r="DU258" s="2">
        <f t="shared" si="24"/>
        <v>0</v>
      </c>
    </row>
    <row r="259" spans="1:125" s="38" customFormat="1" ht="15" customHeight="1">
      <c r="A259" s="196"/>
      <c r="B259" s="196"/>
      <c r="C259" s="286" t="s">
        <v>5593</v>
      </c>
      <c r="D259" s="479" t="str">
        <f>IF($N$10="","",IF(HLOOKUP($N$10,Presentación!$AQ$3:$BV$574,Presentación!AP238)="","",HLOOKUP($N$10,Presentación!$AQ$3:$BV$574,Presentación!AP238,0)))</f>
        <v/>
      </c>
      <c r="E259" s="480"/>
      <c r="F259" s="481"/>
      <c r="G259" s="491" t="str">
        <f>IF($N$10="","",IF(HLOOKUP($N$10,Presentación!$BZ$3:$DE$574,Presentación!AP238,0)="","",HLOOKUP($N$10,Presentación!$BZ$3:$DE$574,Presentación!AP238,0)))</f>
        <v/>
      </c>
      <c r="H259" s="492"/>
      <c r="I259" s="492"/>
      <c r="J259" s="493"/>
      <c r="K259" s="1"/>
      <c r="L259" s="1"/>
      <c r="M259" s="1"/>
      <c r="N259" s="1"/>
      <c r="O259" s="1"/>
      <c r="P259" s="1"/>
      <c r="Q259" s="1"/>
      <c r="R259" s="1"/>
      <c r="S259" s="1"/>
      <c r="T259" s="1"/>
      <c r="U259" s="1"/>
      <c r="V259" s="1"/>
      <c r="W259" s="1"/>
      <c r="X259" s="1"/>
      <c r="Y259" s="1"/>
      <c r="Z259" s="1"/>
      <c r="AA259" s="1"/>
      <c r="AB259" s="1"/>
      <c r="AC259" s="1"/>
      <c r="AD259" s="1"/>
      <c r="AE259" s="1"/>
      <c r="AF259" s="1"/>
      <c r="AG259" s="1"/>
      <c r="AH259" s="1"/>
      <c r="AI259" s="1"/>
      <c r="AJ259" s="1"/>
      <c r="AK259" s="1"/>
      <c r="AL259" s="1"/>
      <c r="AM259" s="1"/>
      <c r="AN259" s="1"/>
      <c r="AO259" s="1"/>
      <c r="AP259" s="1"/>
      <c r="AQ259" s="1"/>
      <c r="AR259" s="1"/>
      <c r="AS259" s="1"/>
      <c r="AT259" s="1"/>
      <c r="AU259" s="1"/>
      <c r="AV259" s="1"/>
      <c r="AW259" s="1"/>
      <c r="AX259" s="1"/>
      <c r="AY259" s="1"/>
      <c r="AZ259" s="1"/>
      <c r="BA259" s="1"/>
      <c r="BB259" s="1"/>
      <c r="BC259" s="1"/>
      <c r="BD259" s="1"/>
      <c r="BE259" s="1"/>
      <c r="BF259" s="1"/>
      <c r="BG259" s="1"/>
      <c r="BH259" s="1"/>
      <c r="BI259" s="1"/>
      <c r="BJ259" s="1"/>
      <c r="BK259" s="1"/>
      <c r="BL259"/>
      <c r="BN259">
        <f t="shared" si="19"/>
        <v>0</v>
      </c>
      <c r="BO259">
        <f t="shared" si="20"/>
        <v>0</v>
      </c>
      <c r="DP259"/>
      <c r="DQ259"/>
      <c r="DR259" s="2">
        <f t="shared" si="21"/>
        <v>0</v>
      </c>
      <c r="DS259" s="2">
        <f t="shared" si="22"/>
        <v>0</v>
      </c>
      <c r="DT259" s="2">
        <f t="shared" si="23"/>
        <v>0</v>
      </c>
      <c r="DU259" s="2">
        <f t="shared" si="24"/>
        <v>0</v>
      </c>
    </row>
    <row r="260" spans="1:125" s="38" customFormat="1" ht="15" customHeight="1">
      <c r="A260" s="196"/>
      <c r="B260" s="196"/>
      <c r="C260" s="286" t="s">
        <v>5594</v>
      </c>
      <c r="D260" s="479" t="str">
        <f>IF($N$10="","",IF(HLOOKUP($N$10,Presentación!$AQ$3:$BV$574,Presentación!AP239)="","",HLOOKUP($N$10,Presentación!$AQ$3:$BV$574,Presentación!AP239,0)))</f>
        <v/>
      </c>
      <c r="E260" s="480"/>
      <c r="F260" s="481"/>
      <c r="G260" s="491" t="str">
        <f>IF($N$10="","",IF(HLOOKUP($N$10,Presentación!$BZ$3:$DE$574,Presentación!AP239,0)="","",HLOOKUP($N$10,Presentación!$BZ$3:$DE$574,Presentación!AP239,0)))</f>
        <v/>
      </c>
      <c r="H260" s="492"/>
      <c r="I260" s="492"/>
      <c r="J260" s="493"/>
      <c r="K260" s="1"/>
      <c r="L260" s="1"/>
      <c r="M260" s="1"/>
      <c r="N260" s="1"/>
      <c r="O260" s="1"/>
      <c r="P260" s="1"/>
      <c r="Q260" s="1"/>
      <c r="R260" s="1"/>
      <c r="S260" s="1"/>
      <c r="T260" s="1"/>
      <c r="U260" s="1"/>
      <c r="V260" s="1"/>
      <c r="W260" s="1"/>
      <c r="X260" s="1"/>
      <c r="Y260" s="1"/>
      <c r="Z260" s="1"/>
      <c r="AA260" s="1"/>
      <c r="AB260" s="1"/>
      <c r="AC260" s="1"/>
      <c r="AD260" s="1"/>
      <c r="AE260" s="1"/>
      <c r="AF260" s="1"/>
      <c r="AG260" s="1"/>
      <c r="AH260" s="1"/>
      <c r="AI260" s="1"/>
      <c r="AJ260" s="1"/>
      <c r="AK260" s="1"/>
      <c r="AL260" s="1"/>
      <c r="AM260" s="1"/>
      <c r="AN260" s="1"/>
      <c r="AO260" s="1"/>
      <c r="AP260" s="1"/>
      <c r="AQ260" s="1"/>
      <c r="AR260" s="1"/>
      <c r="AS260" s="1"/>
      <c r="AT260" s="1"/>
      <c r="AU260" s="1"/>
      <c r="AV260" s="1"/>
      <c r="AW260" s="1"/>
      <c r="AX260" s="1"/>
      <c r="AY260" s="1"/>
      <c r="AZ260" s="1"/>
      <c r="BA260" s="1"/>
      <c r="BB260" s="1"/>
      <c r="BC260" s="1"/>
      <c r="BD260" s="1"/>
      <c r="BE260" s="1"/>
      <c r="BF260" s="1"/>
      <c r="BG260" s="1"/>
      <c r="BH260" s="1"/>
      <c r="BI260" s="1"/>
      <c r="BJ260" s="1"/>
      <c r="BK260" s="1"/>
      <c r="BL260"/>
      <c r="BN260">
        <f t="shared" si="19"/>
        <v>0</v>
      </c>
      <c r="BO260">
        <f t="shared" si="20"/>
        <v>0</v>
      </c>
      <c r="DP260"/>
      <c r="DQ260"/>
      <c r="DR260" s="2">
        <f t="shared" si="21"/>
        <v>0</v>
      </c>
      <c r="DS260" s="2">
        <f t="shared" si="22"/>
        <v>0</v>
      </c>
      <c r="DT260" s="2">
        <f t="shared" si="23"/>
        <v>0</v>
      </c>
      <c r="DU260" s="2">
        <f t="shared" si="24"/>
        <v>0</v>
      </c>
    </row>
    <row r="261" spans="1:125" s="38" customFormat="1" ht="15" customHeight="1">
      <c r="A261" s="196"/>
      <c r="B261" s="196"/>
      <c r="C261" s="286" t="s">
        <v>5595</v>
      </c>
      <c r="D261" s="479" t="str">
        <f>IF($N$10="","",IF(HLOOKUP($N$10,Presentación!$AQ$3:$BV$574,Presentación!AP240)="","",HLOOKUP($N$10,Presentación!$AQ$3:$BV$574,Presentación!AP240,0)))</f>
        <v/>
      </c>
      <c r="E261" s="480"/>
      <c r="F261" s="481"/>
      <c r="G261" s="491" t="str">
        <f>IF($N$10="","",IF(HLOOKUP($N$10,Presentación!$BZ$3:$DE$574,Presentación!AP240,0)="","",HLOOKUP($N$10,Presentación!$BZ$3:$DE$574,Presentación!AP240,0)))</f>
        <v/>
      </c>
      <c r="H261" s="492"/>
      <c r="I261" s="492"/>
      <c r="J261" s="493"/>
      <c r="K261" s="1"/>
      <c r="L261" s="1"/>
      <c r="M261" s="1"/>
      <c r="N261" s="1"/>
      <c r="O261" s="1"/>
      <c r="P261" s="1"/>
      <c r="Q261" s="1"/>
      <c r="R261" s="1"/>
      <c r="S261" s="1"/>
      <c r="T261" s="1"/>
      <c r="U261" s="1"/>
      <c r="V261" s="1"/>
      <c r="W261" s="1"/>
      <c r="X261" s="1"/>
      <c r="Y261" s="1"/>
      <c r="Z261" s="1"/>
      <c r="AA261" s="1"/>
      <c r="AB261" s="1"/>
      <c r="AC261" s="1"/>
      <c r="AD261" s="1"/>
      <c r="AE261" s="1"/>
      <c r="AF261" s="1"/>
      <c r="AG261" s="1"/>
      <c r="AH261" s="1"/>
      <c r="AI261" s="1"/>
      <c r="AJ261" s="1"/>
      <c r="AK261" s="1"/>
      <c r="AL261" s="1"/>
      <c r="AM261" s="1"/>
      <c r="AN261" s="1"/>
      <c r="AO261" s="1"/>
      <c r="AP261" s="1"/>
      <c r="AQ261" s="1"/>
      <c r="AR261" s="1"/>
      <c r="AS261" s="1"/>
      <c r="AT261" s="1"/>
      <c r="AU261" s="1"/>
      <c r="AV261" s="1"/>
      <c r="AW261" s="1"/>
      <c r="AX261" s="1"/>
      <c r="AY261" s="1"/>
      <c r="AZ261" s="1"/>
      <c r="BA261" s="1"/>
      <c r="BB261" s="1"/>
      <c r="BC261" s="1"/>
      <c r="BD261" s="1"/>
      <c r="BE261" s="1"/>
      <c r="BF261" s="1"/>
      <c r="BG261" s="1"/>
      <c r="BH261" s="1"/>
      <c r="BI261" s="1"/>
      <c r="BJ261" s="1"/>
      <c r="BK261" s="1"/>
      <c r="BL261"/>
      <c r="BN261">
        <f t="shared" si="19"/>
        <v>0</v>
      </c>
      <c r="BO261">
        <f t="shared" si="20"/>
        <v>0</v>
      </c>
      <c r="DP261"/>
      <c r="DQ261"/>
      <c r="DR261" s="2">
        <f t="shared" si="21"/>
        <v>0</v>
      </c>
      <c r="DS261" s="2">
        <f t="shared" si="22"/>
        <v>0</v>
      </c>
      <c r="DT261" s="2">
        <f t="shared" si="23"/>
        <v>0</v>
      </c>
      <c r="DU261" s="2">
        <f t="shared" si="24"/>
        <v>0</v>
      </c>
    </row>
    <row r="262" spans="1:125" s="38" customFormat="1" ht="15" customHeight="1">
      <c r="A262" s="196"/>
      <c r="B262" s="196"/>
      <c r="C262" s="286" t="s">
        <v>5596</v>
      </c>
      <c r="D262" s="479" t="str">
        <f>IF($N$10="","",IF(HLOOKUP($N$10,Presentación!$AQ$3:$BV$574,Presentación!AP241)="","",HLOOKUP($N$10,Presentación!$AQ$3:$BV$574,Presentación!AP241,0)))</f>
        <v/>
      </c>
      <c r="E262" s="480"/>
      <c r="F262" s="481"/>
      <c r="G262" s="491" t="str">
        <f>IF($N$10="","",IF(HLOOKUP($N$10,Presentación!$BZ$3:$DE$574,Presentación!AP241,0)="","",HLOOKUP($N$10,Presentación!$BZ$3:$DE$574,Presentación!AP241,0)))</f>
        <v/>
      </c>
      <c r="H262" s="492"/>
      <c r="I262" s="492"/>
      <c r="J262" s="493"/>
      <c r="K262" s="1"/>
      <c r="L262" s="1"/>
      <c r="M262" s="1"/>
      <c r="N262" s="1"/>
      <c r="O262" s="1"/>
      <c r="P262" s="1"/>
      <c r="Q262" s="1"/>
      <c r="R262" s="1"/>
      <c r="S262" s="1"/>
      <c r="T262" s="1"/>
      <c r="U262" s="1"/>
      <c r="V262" s="1"/>
      <c r="W262" s="1"/>
      <c r="X262" s="1"/>
      <c r="Y262" s="1"/>
      <c r="Z262" s="1"/>
      <c r="AA262" s="1"/>
      <c r="AB262" s="1"/>
      <c r="AC262" s="1"/>
      <c r="AD262" s="1"/>
      <c r="AE262" s="1"/>
      <c r="AF262" s="1"/>
      <c r="AG262" s="1"/>
      <c r="AH262" s="1"/>
      <c r="AI262" s="1"/>
      <c r="AJ262" s="1"/>
      <c r="AK262" s="1"/>
      <c r="AL262" s="1"/>
      <c r="AM262" s="1"/>
      <c r="AN262" s="1"/>
      <c r="AO262" s="1"/>
      <c r="AP262" s="1"/>
      <c r="AQ262" s="1"/>
      <c r="AR262" s="1"/>
      <c r="AS262" s="1"/>
      <c r="AT262" s="1"/>
      <c r="AU262" s="1"/>
      <c r="AV262" s="1"/>
      <c r="AW262" s="1"/>
      <c r="AX262" s="1"/>
      <c r="AY262" s="1"/>
      <c r="AZ262" s="1"/>
      <c r="BA262" s="1"/>
      <c r="BB262" s="1"/>
      <c r="BC262" s="1"/>
      <c r="BD262" s="1"/>
      <c r="BE262" s="1"/>
      <c r="BF262" s="1"/>
      <c r="BG262" s="1"/>
      <c r="BH262" s="1"/>
      <c r="BI262" s="1"/>
      <c r="BJ262" s="1"/>
      <c r="BK262" s="1"/>
      <c r="BL262"/>
      <c r="BN262">
        <f t="shared" si="19"/>
        <v>0</v>
      </c>
      <c r="BO262">
        <f t="shared" si="20"/>
        <v>0</v>
      </c>
      <c r="DP262"/>
      <c r="DQ262"/>
      <c r="DR262" s="2">
        <f t="shared" si="21"/>
        <v>0</v>
      </c>
      <c r="DS262" s="2">
        <f t="shared" si="22"/>
        <v>0</v>
      </c>
      <c r="DT262" s="2">
        <f t="shared" si="23"/>
        <v>0</v>
      </c>
      <c r="DU262" s="2">
        <f t="shared" si="24"/>
        <v>0</v>
      </c>
    </row>
    <row r="263" spans="1:125" s="38" customFormat="1" ht="15" customHeight="1">
      <c r="A263" s="196"/>
      <c r="B263" s="196"/>
      <c r="C263" s="286" t="s">
        <v>5597</v>
      </c>
      <c r="D263" s="479" t="str">
        <f>IF($N$10="","",IF(HLOOKUP($N$10,Presentación!$AQ$3:$BV$574,Presentación!AP242)="","",HLOOKUP($N$10,Presentación!$AQ$3:$BV$574,Presentación!AP242,0)))</f>
        <v/>
      </c>
      <c r="E263" s="480"/>
      <c r="F263" s="481"/>
      <c r="G263" s="491" t="str">
        <f>IF($N$10="","",IF(HLOOKUP($N$10,Presentación!$BZ$3:$DE$574,Presentación!AP242,0)="","",HLOOKUP($N$10,Presentación!$BZ$3:$DE$574,Presentación!AP242,0)))</f>
        <v/>
      </c>
      <c r="H263" s="492"/>
      <c r="I263" s="492"/>
      <c r="J263" s="493"/>
      <c r="K263" s="1"/>
      <c r="L263" s="1"/>
      <c r="M263" s="1"/>
      <c r="N263" s="1"/>
      <c r="O263" s="1"/>
      <c r="P263" s="1"/>
      <c r="Q263" s="1"/>
      <c r="R263" s="1"/>
      <c r="S263" s="1"/>
      <c r="T263" s="1"/>
      <c r="U263" s="1"/>
      <c r="V263" s="1"/>
      <c r="W263" s="1"/>
      <c r="X263" s="1"/>
      <c r="Y263" s="1"/>
      <c r="Z263" s="1"/>
      <c r="AA263" s="1"/>
      <c r="AB263" s="1"/>
      <c r="AC263" s="1"/>
      <c r="AD263" s="1"/>
      <c r="AE263" s="1"/>
      <c r="AF263" s="1"/>
      <c r="AG263" s="1"/>
      <c r="AH263" s="1"/>
      <c r="AI263" s="1"/>
      <c r="AJ263" s="1"/>
      <c r="AK263" s="1"/>
      <c r="AL263" s="1"/>
      <c r="AM263" s="1"/>
      <c r="AN263" s="1"/>
      <c r="AO263" s="1"/>
      <c r="AP263" s="1"/>
      <c r="AQ263" s="1"/>
      <c r="AR263" s="1"/>
      <c r="AS263" s="1"/>
      <c r="AT263" s="1"/>
      <c r="AU263" s="1"/>
      <c r="AV263" s="1"/>
      <c r="AW263" s="1"/>
      <c r="AX263" s="1"/>
      <c r="AY263" s="1"/>
      <c r="AZ263" s="1"/>
      <c r="BA263" s="1"/>
      <c r="BB263" s="1"/>
      <c r="BC263" s="1"/>
      <c r="BD263" s="1"/>
      <c r="BE263" s="1"/>
      <c r="BF263" s="1"/>
      <c r="BG263" s="1"/>
      <c r="BH263" s="1"/>
      <c r="BI263" s="1"/>
      <c r="BJ263" s="1"/>
      <c r="BK263" s="1"/>
      <c r="BL263"/>
      <c r="BN263">
        <f t="shared" si="19"/>
        <v>0</v>
      </c>
      <c r="BO263">
        <f t="shared" si="20"/>
        <v>0</v>
      </c>
      <c r="DP263"/>
      <c r="DQ263"/>
      <c r="DR263" s="2">
        <f t="shared" si="21"/>
        <v>0</v>
      </c>
      <c r="DS263" s="2">
        <f t="shared" si="22"/>
        <v>0</v>
      </c>
      <c r="DT263" s="2">
        <f t="shared" si="23"/>
        <v>0</v>
      </c>
      <c r="DU263" s="2">
        <f t="shared" si="24"/>
        <v>0</v>
      </c>
    </row>
    <row r="264" spans="1:125" s="38" customFormat="1" ht="15" customHeight="1">
      <c r="A264" s="196"/>
      <c r="B264" s="196"/>
      <c r="C264" s="286" t="s">
        <v>5598</v>
      </c>
      <c r="D264" s="479" t="str">
        <f>IF($N$10="","",IF(HLOOKUP($N$10,Presentación!$AQ$3:$BV$574,Presentación!AP243)="","",HLOOKUP($N$10,Presentación!$AQ$3:$BV$574,Presentación!AP243,0)))</f>
        <v/>
      </c>
      <c r="E264" s="480"/>
      <c r="F264" s="481"/>
      <c r="G264" s="491" t="str">
        <f>IF($N$10="","",IF(HLOOKUP($N$10,Presentación!$BZ$3:$DE$574,Presentación!AP243,0)="","",HLOOKUP($N$10,Presentación!$BZ$3:$DE$574,Presentación!AP243,0)))</f>
        <v/>
      </c>
      <c r="H264" s="492"/>
      <c r="I264" s="492"/>
      <c r="J264" s="493"/>
      <c r="K264" s="1"/>
      <c r="L264" s="1"/>
      <c r="M264" s="1"/>
      <c r="N264" s="1"/>
      <c r="O264" s="1"/>
      <c r="P264" s="1"/>
      <c r="Q264" s="1"/>
      <c r="R264" s="1"/>
      <c r="S264" s="1"/>
      <c r="T264" s="1"/>
      <c r="U264" s="1"/>
      <c r="V264" s="1"/>
      <c r="W264" s="1"/>
      <c r="X264" s="1"/>
      <c r="Y264" s="1"/>
      <c r="Z264" s="1"/>
      <c r="AA264" s="1"/>
      <c r="AB264" s="1"/>
      <c r="AC264" s="1"/>
      <c r="AD264" s="1"/>
      <c r="AE264" s="1"/>
      <c r="AF264" s="1"/>
      <c r="AG264" s="1"/>
      <c r="AH264" s="1"/>
      <c r="AI264" s="1"/>
      <c r="AJ264" s="1"/>
      <c r="AK264" s="1"/>
      <c r="AL264" s="1"/>
      <c r="AM264" s="1"/>
      <c r="AN264" s="1"/>
      <c r="AO264" s="1"/>
      <c r="AP264" s="1"/>
      <c r="AQ264" s="1"/>
      <c r="AR264" s="1"/>
      <c r="AS264" s="1"/>
      <c r="AT264" s="1"/>
      <c r="AU264" s="1"/>
      <c r="AV264" s="1"/>
      <c r="AW264" s="1"/>
      <c r="AX264" s="1"/>
      <c r="AY264" s="1"/>
      <c r="AZ264" s="1"/>
      <c r="BA264" s="1"/>
      <c r="BB264" s="1"/>
      <c r="BC264" s="1"/>
      <c r="BD264" s="1"/>
      <c r="BE264" s="1"/>
      <c r="BF264" s="1"/>
      <c r="BG264" s="1"/>
      <c r="BH264" s="1"/>
      <c r="BI264" s="1"/>
      <c r="BJ264" s="1"/>
      <c r="BK264" s="1"/>
      <c r="BL264"/>
      <c r="BN264">
        <f t="shared" si="19"/>
        <v>0</v>
      </c>
      <c r="BO264">
        <f t="shared" si="20"/>
        <v>0</v>
      </c>
      <c r="DP264"/>
      <c r="DQ264"/>
      <c r="DR264" s="2">
        <f t="shared" si="21"/>
        <v>0</v>
      </c>
      <c r="DS264" s="2">
        <f t="shared" si="22"/>
        <v>0</v>
      </c>
      <c r="DT264" s="2">
        <f t="shared" si="23"/>
        <v>0</v>
      </c>
      <c r="DU264" s="2">
        <f t="shared" si="24"/>
        <v>0</v>
      </c>
    </row>
    <row r="265" spans="1:125" s="38" customFormat="1" ht="15" customHeight="1">
      <c r="A265" s="196"/>
      <c r="B265" s="196"/>
      <c r="C265" s="286" t="s">
        <v>5599</v>
      </c>
      <c r="D265" s="479" t="str">
        <f>IF($N$10="","",IF(HLOOKUP($N$10,Presentación!$AQ$3:$BV$574,Presentación!AP244)="","",HLOOKUP($N$10,Presentación!$AQ$3:$BV$574,Presentación!AP244,0)))</f>
        <v/>
      </c>
      <c r="E265" s="480"/>
      <c r="F265" s="481"/>
      <c r="G265" s="491" t="str">
        <f>IF($N$10="","",IF(HLOOKUP($N$10,Presentación!$BZ$3:$DE$574,Presentación!AP244,0)="","",HLOOKUP($N$10,Presentación!$BZ$3:$DE$574,Presentación!AP244,0)))</f>
        <v/>
      </c>
      <c r="H265" s="492"/>
      <c r="I265" s="492"/>
      <c r="J265" s="493"/>
      <c r="K265" s="1"/>
      <c r="L265" s="1"/>
      <c r="M265" s="1"/>
      <c r="N265" s="1"/>
      <c r="O265" s="1"/>
      <c r="P265" s="1"/>
      <c r="Q265" s="1"/>
      <c r="R265" s="1"/>
      <c r="S265" s="1"/>
      <c r="T265" s="1"/>
      <c r="U265" s="1"/>
      <c r="V265" s="1"/>
      <c r="W265" s="1"/>
      <c r="X265" s="1"/>
      <c r="Y265" s="1"/>
      <c r="Z265" s="1"/>
      <c r="AA265" s="1"/>
      <c r="AB265" s="1"/>
      <c r="AC265" s="1"/>
      <c r="AD265" s="1"/>
      <c r="AE265" s="1"/>
      <c r="AF265" s="1"/>
      <c r="AG265" s="1"/>
      <c r="AH265" s="1"/>
      <c r="AI265" s="1"/>
      <c r="AJ265" s="1"/>
      <c r="AK265" s="1"/>
      <c r="AL265" s="1"/>
      <c r="AM265" s="1"/>
      <c r="AN265" s="1"/>
      <c r="AO265" s="1"/>
      <c r="AP265" s="1"/>
      <c r="AQ265" s="1"/>
      <c r="AR265" s="1"/>
      <c r="AS265" s="1"/>
      <c r="AT265" s="1"/>
      <c r="AU265" s="1"/>
      <c r="AV265" s="1"/>
      <c r="AW265" s="1"/>
      <c r="AX265" s="1"/>
      <c r="AY265" s="1"/>
      <c r="AZ265" s="1"/>
      <c r="BA265" s="1"/>
      <c r="BB265" s="1"/>
      <c r="BC265" s="1"/>
      <c r="BD265" s="1"/>
      <c r="BE265" s="1"/>
      <c r="BF265" s="1"/>
      <c r="BG265" s="1"/>
      <c r="BH265" s="1"/>
      <c r="BI265" s="1"/>
      <c r="BJ265" s="1"/>
      <c r="BK265" s="1"/>
      <c r="BL265"/>
      <c r="BN265">
        <f t="shared" si="19"/>
        <v>0</v>
      </c>
      <c r="BO265">
        <f t="shared" si="20"/>
        <v>0</v>
      </c>
      <c r="DP265"/>
      <c r="DQ265"/>
      <c r="DR265" s="2">
        <f t="shared" si="21"/>
        <v>0</v>
      </c>
      <c r="DS265" s="2">
        <f t="shared" si="22"/>
        <v>0</v>
      </c>
      <c r="DT265" s="2">
        <f t="shared" si="23"/>
        <v>0</v>
      </c>
      <c r="DU265" s="2">
        <f t="shared" si="24"/>
        <v>0</v>
      </c>
    </row>
    <row r="266" spans="1:125" s="38" customFormat="1" ht="15" customHeight="1">
      <c r="A266" s="196"/>
      <c r="B266" s="196"/>
      <c r="C266" s="286" t="s">
        <v>5600</v>
      </c>
      <c r="D266" s="479" t="str">
        <f>IF($N$10="","",IF(HLOOKUP($N$10,Presentación!$AQ$3:$BV$574,Presentación!AP245)="","",HLOOKUP($N$10,Presentación!$AQ$3:$BV$574,Presentación!AP245,0)))</f>
        <v/>
      </c>
      <c r="E266" s="480"/>
      <c r="F266" s="481"/>
      <c r="G266" s="491" t="str">
        <f>IF($N$10="","",IF(HLOOKUP($N$10,Presentación!$BZ$3:$DE$574,Presentación!AP245,0)="","",HLOOKUP($N$10,Presentación!$BZ$3:$DE$574,Presentación!AP245,0)))</f>
        <v/>
      </c>
      <c r="H266" s="492"/>
      <c r="I266" s="492"/>
      <c r="J266" s="493"/>
      <c r="K266" s="1"/>
      <c r="L266" s="1"/>
      <c r="M266" s="1"/>
      <c r="N266" s="1"/>
      <c r="O266" s="1"/>
      <c r="P266" s="1"/>
      <c r="Q266" s="1"/>
      <c r="R266" s="1"/>
      <c r="S266" s="1"/>
      <c r="T266" s="1"/>
      <c r="U266" s="1"/>
      <c r="V266" s="1"/>
      <c r="W266" s="1"/>
      <c r="X266" s="1"/>
      <c r="Y266" s="1"/>
      <c r="Z266" s="1"/>
      <c r="AA266" s="1"/>
      <c r="AB266" s="1"/>
      <c r="AC266" s="1"/>
      <c r="AD266" s="1"/>
      <c r="AE266" s="1"/>
      <c r="AF266" s="1"/>
      <c r="AG266" s="1"/>
      <c r="AH266" s="1"/>
      <c r="AI266" s="1"/>
      <c r="AJ266" s="1"/>
      <c r="AK266" s="1"/>
      <c r="AL266" s="1"/>
      <c r="AM266" s="1"/>
      <c r="AN266" s="1"/>
      <c r="AO266" s="1"/>
      <c r="AP266" s="1"/>
      <c r="AQ266" s="1"/>
      <c r="AR266" s="1"/>
      <c r="AS266" s="1"/>
      <c r="AT266" s="1"/>
      <c r="AU266" s="1"/>
      <c r="AV266" s="1"/>
      <c r="AW266" s="1"/>
      <c r="AX266" s="1"/>
      <c r="AY266" s="1"/>
      <c r="AZ266" s="1"/>
      <c r="BA266" s="1"/>
      <c r="BB266" s="1"/>
      <c r="BC266" s="1"/>
      <c r="BD266" s="1"/>
      <c r="BE266" s="1"/>
      <c r="BF266" s="1"/>
      <c r="BG266" s="1"/>
      <c r="BH266" s="1"/>
      <c r="BI266" s="1"/>
      <c r="BJ266" s="1"/>
      <c r="BK266" s="1"/>
      <c r="BL266"/>
      <c r="BN266">
        <f t="shared" si="19"/>
        <v>0</v>
      </c>
      <c r="BO266">
        <f t="shared" si="20"/>
        <v>0</v>
      </c>
      <c r="DP266"/>
      <c r="DQ266"/>
      <c r="DR266" s="2">
        <f t="shared" si="21"/>
        <v>0</v>
      </c>
      <c r="DS266" s="2">
        <f t="shared" si="22"/>
        <v>0</v>
      </c>
      <c r="DT266" s="2">
        <f t="shared" si="23"/>
        <v>0</v>
      </c>
      <c r="DU266" s="2">
        <f t="shared" si="24"/>
        <v>0</v>
      </c>
    </row>
    <row r="267" spans="1:125" s="38" customFormat="1" ht="15" customHeight="1">
      <c r="A267" s="196"/>
      <c r="B267" s="196"/>
      <c r="C267" s="286" t="s">
        <v>5601</v>
      </c>
      <c r="D267" s="479" t="str">
        <f>IF($N$10="","",IF(HLOOKUP($N$10,Presentación!$AQ$3:$BV$574,Presentación!AP246)="","",HLOOKUP($N$10,Presentación!$AQ$3:$BV$574,Presentación!AP246,0)))</f>
        <v/>
      </c>
      <c r="E267" s="480"/>
      <c r="F267" s="481"/>
      <c r="G267" s="491" t="str">
        <f>IF($N$10="","",IF(HLOOKUP($N$10,Presentación!$BZ$3:$DE$574,Presentación!AP246,0)="","",HLOOKUP($N$10,Presentación!$BZ$3:$DE$574,Presentación!AP246,0)))</f>
        <v/>
      </c>
      <c r="H267" s="492"/>
      <c r="I267" s="492"/>
      <c r="J267" s="493"/>
      <c r="K267" s="1"/>
      <c r="L267" s="1"/>
      <c r="M267" s="1"/>
      <c r="N267" s="1"/>
      <c r="O267" s="1"/>
      <c r="P267" s="1"/>
      <c r="Q267" s="1"/>
      <c r="R267" s="1"/>
      <c r="S267" s="1"/>
      <c r="T267" s="1"/>
      <c r="U267" s="1"/>
      <c r="V267" s="1"/>
      <c r="W267" s="1"/>
      <c r="X267" s="1"/>
      <c r="Y267" s="1"/>
      <c r="Z267" s="1"/>
      <c r="AA267" s="1"/>
      <c r="AB267" s="1"/>
      <c r="AC267" s="1"/>
      <c r="AD267" s="1"/>
      <c r="AE267" s="1"/>
      <c r="AF267" s="1"/>
      <c r="AG267" s="1"/>
      <c r="AH267" s="1"/>
      <c r="AI267" s="1"/>
      <c r="AJ267" s="1"/>
      <c r="AK267" s="1"/>
      <c r="AL267" s="1"/>
      <c r="AM267" s="1"/>
      <c r="AN267" s="1"/>
      <c r="AO267" s="1"/>
      <c r="AP267" s="1"/>
      <c r="AQ267" s="1"/>
      <c r="AR267" s="1"/>
      <c r="AS267" s="1"/>
      <c r="AT267" s="1"/>
      <c r="AU267" s="1"/>
      <c r="AV267" s="1"/>
      <c r="AW267" s="1"/>
      <c r="AX267" s="1"/>
      <c r="AY267" s="1"/>
      <c r="AZ267" s="1"/>
      <c r="BA267" s="1"/>
      <c r="BB267" s="1"/>
      <c r="BC267" s="1"/>
      <c r="BD267" s="1"/>
      <c r="BE267" s="1"/>
      <c r="BF267" s="1"/>
      <c r="BG267" s="1"/>
      <c r="BH267" s="1"/>
      <c r="BI267" s="1"/>
      <c r="BJ267" s="1"/>
      <c r="BK267" s="1"/>
      <c r="BL267"/>
      <c r="BN267">
        <f t="shared" si="19"/>
        <v>0</v>
      </c>
      <c r="BO267">
        <f t="shared" si="20"/>
        <v>0</v>
      </c>
      <c r="DP267"/>
      <c r="DQ267"/>
      <c r="DR267" s="2">
        <f t="shared" si="21"/>
        <v>0</v>
      </c>
      <c r="DS267" s="2">
        <f t="shared" si="22"/>
        <v>0</v>
      </c>
      <c r="DT267" s="2">
        <f t="shared" si="23"/>
        <v>0</v>
      </c>
      <c r="DU267" s="2">
        <f t="shared" si="24"/>
        <v>0</v>
      </c>
    </row>
    <row r="268" spans="1:125" s="38" customFormat="1" ht="15" customHeight="1">
      <c r="A268" s="196"/>
      <c r="B268" s="196"/>
      <c r="C268" s="286" t="s">
        <v>5602</v>
      </c>
      <c r="D268" s="479" t="str">
        <f>IF($N$10="","",IF(HLOOKUP($N$10,Presentación!$AQ$3:$BV$574,Presentación!AP247)="","",HLOOKUP($N$10,Presentación!$AQ$3:$BV$574,Presentación!AP247,0)))</f>
        <v/>
      </c>
      <c r="E268" s="480"/>
      <c r="F268" s="481"/>
      <c r="G268" s="491" t="str">
        <f>IF($N$10="","",IF(HLOOKUP($N$10,Presentación!$BZ$3:$DE$574,Presentación!AP247,0)="","",HLOOKUP($N$10,Presentación!$BZ$3:$DE$574,Presentación!AP247,0)))</f>
        <v/>
      </c>
      <c r="H268" s="492"/>
      <c r="I268" s="492"/>
      <c r="J268" s="493"/>
      <c r="K268" s="1"/>
      <c r="L268" s="1"/>
      <c r="M268" s="1"/>
      <c r="N268" s="1"/>
      <c r="O268" s="1"/>
      <c r="P268" s="1"/>
      <c r="Q268" s="1"/>
      <c r="R268" s="1"/>
      <c r="S268" s="1"/>
      <c r="T268" s="1"/>
      <c r="U268" s="1"/>
      <c r="V268" s="1"/>
      <c r="W268" s="1"/>
      <c r="X268" s="1"/>
      <c r="Y268" s="1"/>
      <c r="Z268" s="1"/>
      <c r="AA268" s="1"/>
      <c r="AB268" s="1"/>
      <c r="AC268" s="1"/>
      <c r="AD268" s="1"/>
      <c r="AE268" s="1"/>
      <c r="AF268" s="1"/>
      <c r="AG268" s="1"/>
      <c r="AH268" s="1"/>
      <c r="AI268" s="1"/>
      <c r="AJ268" s="1"/>
      <c r="AK268" s="1"/>
      <c r="AL268" s="1"/>
      <c r="AM268" s="1"/>
      <c r="AN268" s="1"/>
      <c r="AO268" s="1"/>
      <c r="AP268" s="1"/>
      <c r="AQ268" s="1"/>
      <c r="AR268" s="1"/>
      <c r="AS268" s="1"/>
      <c r="AT268" s="1"/>
      <c r="AU268" s="1"/>
      <c r="AV268" s="1"/>
      <c r="AW268" s="1"/>
      <c r="AX268" s="1"/>
      <c r="AY268" s="1"/>
      <c r="AZ268" s="1"/>
      <c r="BA268" s="1"/>
      <c r="BB268" s="1"/>
      <c r="BC268" s="1"/>
      <c r="BD268" s="1"/>
      <c r="BE268" s="1"/>
      <c r="BF268" s="1"/>
      <c r="BG268" s="1"/>
      <c r="BH268" s="1"/>
      <c r="BI268" s="1"/>
      <c r="BJ268" s="1"/>
      <c r="BK268" s="1"/>
      <c r="BL268"/>
      <c r="BN268">
        <f t="shared" si="19"/>
        <v>0</v>
      </c>
      <c r="BO268">
        <f t="shared" si="20"/>
        <v>0</v>
      </c>
      <c r="DP268"/>
      <c r="DQ268"/>
      <c r="DR268" s="2">
        <f t="shared" si="21"/>
        <v>0</v>
      </c>
      <c r="DS268" s="2">
        <f t="shared" si="22"/>
        <v>0</v>
      </c>
      <c r="DT268" s="2">
        <f t="shared" si="23"/>
        <v>0</v>
      </c>
      <c r="DU268" s="2">
        <f t="shared" si="24"/>
        <v>0</v>
      </c>
    </row>
    <row r="269" spans="1:125" s="38" customFormat="1" ht="15" customHeight="1">
      <c r="A269" s="196"/>
      <c r="B269" s="196"/>
      <c r="C269" s="286" t="s">
        <v>5603</v>
      </c>
      <c r="D269" s="479" t="str">
        <f>IF($N$10="","",IF(HLOOKUP($N$10,Presentación!$AQ$3:$BV$574,Presentación!AP248)="","",HLOOKUP($N$10,Presentación!$AQ$3:$BV$574,Presentación!AP248,0)))</f>
        <v/>
      </c>
      <c r="E269" s="480"/>
      <c r="F269" s="481"/>
      <c r="G269" s="491" t="str">
        <f>IF($N$10="","",IF(HLOOKUP($N$10,Presentación!$BZ$3:$DE$574,Presentación!AP248,0)="","",HLOOKUP($N$10,Presentación!$BZ$3:$DE$574,Presentación!AP248,0)))</f>
        <v/>
      </c>
      <c r="H269" s="492"/>
      <c r="I269" s="492"/>
      <c r="J269" s="493"/>
      <c r="K269" s="1"/>
      <c r="L269" s="1"/>
      <c r="M269" s="1"/>
      <c r="N269" s="1"/>
      <c r="O269" s="1"/>
      <c r="P269" s="1"/>
      <c r="Q269" s="1"/>
      <c r="R269" s="1"/>
      <c r="S269" s="1"/>
      <c r="T269" s="1"/>
      <c r="U269" s="1"/>
      <c r="V269" s="1"/>
      <c r="W269" s="1"/>
      <c r="X269" s="1"/>
      <c r="Y269" s="1"/>
      <c r="Z269" s="1"/>
      <c r="AA269" s="1"/>
      <c r="AB269" s="1"/>
      <c r="AC269" s="1"/>
      <c r="AD269" s="1"/>
      <c r="AE269" s="1"/>
      <c r="AF269" s="1"/>
      <c r="AG269" s="1"/>
      <c r="AH269" s="1"/>
      <c r="AI269" s="1"/>
      <c r="AJ269" s="1"/>
      <c r="AK269" s="1"/>
      <c r="AL269" s="1"/>
      <c r="AM269" s="1"/>
      <c r="AN269" s="1"/>
      <c r="AO269" s="1"/>
      <c r="AP269" s="1"/>
      <c r="AQ269" s="1"/>
      <c r="AR269" s="1"/>
      <c r="AS269" s="1"/>
      <c r="AT269" s="1"/>
      <c r="AU269" s="1"/>
      <c r="AV269" s="1"/>
      <c r="AW269" s="1"/>
      <c r="AX269" s="1"/>
      <c r="AY269" s="1"/>
      <c r="AZ269" s="1"/>
      <c r="BA269" s="1"/>
      <c r="BB269" s="1"/>
      <c r="BC269" s="1"/>
      <c r="BD269" s="1"/>
      <c r="BE269" s="1"/>
      <c r="BF269" s="1"/>
      <c r="BG269" s="1"/>
      <c r="BH269" s="1"/>
      <c r="BI269" s="1"/>
      <c r="BJ269" s="1"/>
      <c r="BK269" s="1"/>
      <c r="BL269"/>
      <c r="BN269">
        <f t="shared" si="19"/>
        <v>0</v>
      </c>
      <c r="BO269">
        <f t="shared" si="20"/>
        <v>0</v>
      </c>
      <c r="DP269"/>
      <c r="DQ269"/>
      <c r="DR269" s="2">
        <f t="shared" si="21"/>
        <v>0</v>
      </c>
      <c r="DS269" s="2">
        <f t="shared" si="22"/>
        <v>0</v>
      </c>
      <c r="DT269" s="2">
        <f t="shared" si="23"/>
        <v>0</v>
      </c>
      <c r="DU269" s="2">
        <f t="shared" si="24"/>
        <v>0</v>
      </c>
    </row>
    <row r="270" spans="1:125" s="38" customFormat="1" ht="15" customHeight="1">
      <c r="A270" s="196"/>
      <c r="B270" s="196"/>
      <c r="C270" s="286" t="s">
        <v>5604</v>
      </c>
      <c r="D270" s="479" t="str">
        <f>IF($N$10="","",IF(HLOOKUP($N$10,Presentación!$AQ$3:$BV$574,Presentación!AP249)="","",HLOOKUP($N$10,Presentación!$AQ$3:$BV$574,Presentación!AP249,0)))</f>
        <v/>
      </c>
      <c r="E270" s="480"/>
      <c r="F270" s="481"/>
      <c r="G270" s="491" t="str">
        <f>IF($N$10="","",IF(HLOOKUP($N$10,Presentación!$BZ$3:$DE$574,Presentación!AP249,0)="","",HLOOKUP($N$10,Presentación!$BZ$3:$DE$574,Presentación!AP249,0)))</f>
        <v/>
      </c>
      <c r="H270" s="492"/>
      <c r="I270" s="492"/>
      <c r="J270" s="493"/>
      <c r="K270" s="1"/>
      <c r="L270" s="1"/>
      <c r="M270" s="1"/>
      <c r="N270" s="1"/>
      <c r="O270" s="1"/>
      <c r="P270" s="1"/>
      <c r="Q270" s="1"/>
      <c r="R270" s="1"/>
      <c r="S270" s="1"/>
      <c r="T270" s="1"/>
      <c r="U270" s="1"/>
      <c r="V270" s="1"/>
      <c r="W270" s="1"/>
      <c r="X270" s="1"/>
      <c r="Y270" s="1"/>
      <c r="Z270" s="1"/>
      <c r="AA270" s="1"/>
      <c r="AB270" s="1"/>
      <c r="AC270" s="1"/>
      <c r="AD270" s="1"/>
      <c r="AE270" s="1"/>
      <c r="AF270" s="1"/>
      <c r="AG270" s="1"/>
      <c r="AH270" s="1"/>
      <c r="AI270" s="1"/>
      <c r="AJ270" s="1"/>
      <c r="AK270" s="1"/>
      <c r="AL270" s="1"/>
      <c r="AM270" s="1"/>
      <c r="AN270" s="1"/>
      <c r="AO270" s="1"/>
      <c r="AP270" s="1"/>
      <c r="AQ270" s="1"/>
      <c r="AR270" s="1"/>
      <c r="AS270" s="1"/>
      <c r="AT270" s="1"/>
      <c r="AU270" s="1"/>
      <c r="AV270" s="1"/>
      <c r="AW270" s="1"/>
      <c r="AX270" s="1"/>
      <c r="AY270" s="1"/>
      <c r="AZ270" s="1"/>
      <c r="BA270" s="1"/>
      <c r="BB270" s="1"/>
      <c r="BC270" s="1"/>
      <c r="BD270" s="1"/>
      <c r="BE270" s="1"/>
      <c r="BF270" s="1"/>
      <c r="BG270" s="1"/>
      <c r="BH270" s="1"/>
      <c r="BI270" s="1"/>
      <c r="BJ270" s="1"/>
      <c r="BK270" s="1"/>
      <c r="BL270"/>
      <c r="BN270">
        <f t="shared" si="19"/>
        <v>0</v>
      </c>
      <c r="BO270">
        <f t="shared" si="20"/>
        <v>0</v>
      </c>
      <c r="DP270"/>
      <c r="DQ270"/>
      <c r="DR270" s="2">
        <f t="shared" si="21"/>
        <v>0</v>
      </c>
      <c r="DS270" s="2">
        <f t="shared" si="22"/>
        <v>0</v>
      </c>
      <c r="DT270" s="2">
        <f t="shared" si="23"/>
        <v>0</v>
      </c>
      <c r="DU270" s="2">
        <f t="shared" si="24"/>
        <v>0</v>
      </c>
    </row>
    <row r="271" spans="1:125" s="38" customFormat="1" ht="15" customHeight="1">
      <c r="A271" s="196"/>
      <c r="B271" s="196"/>
      <c r="C271" s="286" t="s">
        <v>5605</v>
      </c>
      <c r="D271" s="479" t="str">
        <f>IF($N$10="","",IF(HLOOKUP($N$10,Presentación!$AQ$3:$BV$574,Presentación!AP250)="","",HLOOKUP($N$10,Presentación!$AQ$3:$BV$574,Presentación!AP250,0)))</f>
        <v/>
      </c>
      <c r="E271" s="480"/>
      <c r="F271" s="481"/>
      <c r="G271" s="491" t="str">
        <f>IF($N$10="","",IF(HLOOKUP($N$10,Presentación!$BZ$3:$DE$574,Presentación!AP250,0)="","",HLOOKUP($N$10,Presentación!$BZ$3:$DE$574,Presentación!AP250,0)))</f>
        <v/>
      </c>
      <c r="H271" s="492"/>
      <c r="I271" s="492"/>
      <c r="J271" s="493"/>
      <c r="K271" s="1"/>
      <c r="L271" s="1"/>
      <c r="M271" s="1"/>
      <c r="N271" s="1"/>
      <c r="O271" s="1"/>
      <c r="P271" s="1"/>
      <c r="Q271" s="1"/>
      <c r="R271" s="1"/>
      <c r="S271" s="1"/>
      <c r="T271" s="1"/>
      <c r="U271" s="1"/>
      <c r="V271" s="1"/>
      <c r="W271" s="1"/>
      <c r="X271" s="1"/>
      <c r="Y271" s="1"/>
      <c r="Z271" s="1"/>
      <c r="AA271" s="1"/>
      <c r="AB271" s="1"/>
      <c r="AC271" s="1"/>
      <c r="AD271" s="1"/>
      <c r="AE271" s="1"/>
      <c r="AF271" s="1"/>
      <c r="AG271" s="1"/>
      <c r="AH271" s="1"/>
      <c r="AI271" s="1"/>
      <c r="AJ271" s="1"/>
      <c r="AK271" s="1"/>
      <c r="AL271" s="1"/>
      <c r="AM271" s="1"/>
      <c r="AN271" s="1"/>
      <c r="AO271" s="1"/>
      <c r="AP271" s="1"/>
      <c r="AQ271" s="1"/>
      <c r="AR271" s="1"/>
      <c r="AS271" s="1"/>
      <c r="AT271" s="1"/>
      <c r="AU271" s="1"/>
      <c r="AV271" s="1"/>
      <c r="AW271" s="1"/>
      <c r="AX271" s="1"/>
      <c r="AY271" s="1"/>
      <c r="AZ271" s="1"/>
      <c r="BA271" s="1"/>
      <c r="BB271" s="1"/>
      <c r="BC271" s="1"/>
      <c r="BD271" s="1"/>
      <c r="BE271" s="1"/>
      <c r="BF271" s="1"/>
      <c r="BG271" s="1"/>
      <c r="BH271" s="1"/>
      <c r="BI271" s="1"/>
      <c r="BJ271" s="1"/>
      <c r="BK271" s="1"/>
      <c r="BL271"/>
      <c r="BN271">
        <f t="shared" si="19"/>
        <v>0</v>
      </c>
      <c r="BO271">
        <f t="shared" si="20"/>
        <v>0</v>
      </c>
      <c r="DP271"/>
      <c r="DQ271"/>
      <c r="DR271" s="2">
        <f t="shared" si="21"/>
        <v>0</v>
      </c>
      <c r="DS271" s="2">
        <f t="shared" si="22"/>
        <v>0</v>
      </c>
      <c r="DT271" s="2">
        <f t="shared" si="23"/>
        <v>0</v>
      </c>
      <c r="DU271" s="2">
        <f t="shared" si="24"/>
        <v>0</v>
      </c>
    </row>
    <row r="272" spans="1:125" s="38" customFormat="1" ht="15" customHeight="1">
      <c r="A272" s="196"/>
      <c r="B272" s="196"/>
      <c r="C272" s="286" t="s">
        <v>5606</v>
      </c>
      <c r="D272" s="479" t="str">
        <f>IF($N$10="","",IF(HLOOKUP($N$10,Presentación!$AQ$3:$BV$574,Presentación!AP251)="","",HLOOKUP($N$10,Presentación!$AQ$3:$BV$574,Presentación!AP251,0)))</f>
        <v/>
      </c>
      <c r="E272" s="480"/>
      <c r="F272" s="481"/>
      <c r="G272" s="491" t="str">
        <f>IF($N$10="","",IF(HLOOKUP($N$10,Presentación!$BZ$3:$DE$574,Presentación!AP251,0)="","",HLOOKUP($N$10,Presentación!$BZ$3:$DE$574,Presentación!AP251,0)))</f>
        <v/>
      </c>
      <c r="H272" s="492"/>
      <c r="I272" s="492"/>
      <c r="J272" s="493"/>
      <c r="K272" s="1"/>
      <c r="L272" s="1"/>
      <c r="M272" s="1"/>
      <c r="N272" s="1"/>
      <c r="O272" s="1"/>
      <c r="P272" s="1"/>
      <c r="Q272" s="1"/>
      <c r="R272" s="1"/>
      <c r="S272" s="1"/>
      <c r="T272" s="1"/>
      <c r="U272" s="1"/>
      <c r="V272" s="1"/>
      <c r="W272" s="1"/>
      <c r="X272" s="1"/>
      <c r="Y272" s="1"/>
      <c r="Z272" s="1"/>
      <c r="AA272" s="1"/>
      <c r="AB272" s="1"/>
      <c r="AC272" s="1"/>
      <c r="AD272" s="1"/>
      <c r="AE272" s="1"/>
      <c r="AF272" s="1"/>
      <c r="AG272" s="1"/>
      <c r="AH272" s="1"/>
      <c r="AI272" s="1"/>
      <c r="AJ272" s="1"/>
      <c r="AK272" s="1"/>
      <c r="AL272" s="1"/>
      <c r="AM272" s="1"/>
      <c r="AN272" s="1"/>
      <c r="AO272" s="1"/>
      <c r="AP272" s="1"/>
      <c r="AQ272" s="1"/>
      <c r="AR272" s="1"/>
      <c r="AS272" s="1"/>
      <c r="AT272" s="1"/>
      <c r="AU272" s="1"/>
      <c r="AV272" s="1"/>
      <c r="AW272" s="1"/>
      <c r="AX272" s="1"/>
      <c r="AY272" s="1"/>
      <c r="AZ272" s="1"/>
      <c r="BA272" s="1"/>
      <c r="BB272" s="1"/>
      <c r="BC272" s="1"/>
      <c r="BD272" s="1"/>
      <c r="BE272" s="1"/>
      <c r="BF272" s="1"/>
      <c r="BG272" s="1"/>
      <c r="BH272" s="1"/>
      <c r="BI272" s="1"/>
      <c r="BJ272" s="1"/>
      <c r="BK272" s="1"/>
      <c r="BL272"/>
      <c r="BN272">
        <f t="shared" si="19"/>
        <v>0</v>
      </c>
      <c r="BO272">
        <f t="shared" si="20"/>
        <v>0</v>
      </c>
      <c r="DP272"/>
      <c r="DQ272"/>
      <c r="DR272" s="2">
        <f t="shared" si="21"/>
        <v>0</v>
      </c>
      <c r="DS272" s="2">
        <f t="shared" si="22"/>
        <v>0</v>
      </c>
      <c r="DT272" s="2">
        <f t="shared" si="23"/>
        <v>0</v>
      </c>
      <c r="DU272" s="2">
        <f t="shared" si="24"/>
        <v>0</v>
      </c>
    </row>
    <row r="273" spans="1:125" s="38" customFormat="1" ht="15" customHeight="1">
      <c r="A273" s="196"/>
      <c r="B273" s="196"/>
      <c r="C273" s="286" t="s">
        <v>5607</v>
      </c>
      <c r="D273" s="479" t="str">
        <f>IF($N$10="","",IF(HLOOKUP($N$10,Presentación!$AQ$3:$BV$574,Presentación!AP252)="","",HLOOKUP($N$10,Presentación!$AQ$3:$BV$574,Presentación!AP252,0)))</f>
        <v/>
      </c>
      <c r="E273" s="480"/>
      <c r="F273" s="481"/>
      <c r="G273" s="491" t="str">
        <f>IF($N$10="","",IF(HLOOKUP($N$10,Presentación!$BZ$3:$DE$574,Presentación!AP252,0)="","",HLOOKUP($N$10,Presentación!$BZ$3:$DE$574,Presentación!AP252,0)))</f>
        <v/>
      </c>
      <c r="H273" s="492"/>
      <c r="I273" s="492"/>
      <c r="J273" s="493"/>
      <c r="K273" s="1"/>
      <c r="L273" s="1"/>
      <c r="M273" s="1"/>
      <c r="N273" s="1"/>
      <c r="O273" s="1"/>
      <c r="P273" s="1"/>
      <c r="Q273" s="1"/>
      <c r="R273" s="1"/>
      <c r="S273" s="1"/>
      <c r="T273" s="1"/>
      <c r="U273" s="1"/>
      <c r="V273" s="1"/>
      <c r="W273" s="1"/>
      <c r="X273" s="1"/>
      <c r="Y273" s="1"/>
      <c r="Z273" s="1"/>
      <c r="AA273" s="1"/>
      <c r="AB273" s="1"/>
      <c r="AC273" s="1"/>
      <c r="AD273" s="1"/>
      <c r="AE273" s="1"/>
      <c r="AF273" s="1"/>
      <c r="AG273" s="1"/>
      <c r="AH273" s="1"/>
      <c r="AI273" s="1"/>
      <c r="AJ273" s="1"/>
      <c r="AK273" s="1"/>
      <c r="AL273" s="1"/>
      <c r="AM273" s="1"/>
      <c r="AN273" s="1"/>
      <c r="AO273" s="1"/>
      <c r="AP273" s="1"/>
      <c r="AQ273" s="1"/>
      <c r="AR273" s="1"/>
      <c r="AS273" s="1"/>
      <c r="AT273" s="1"/>
      <c r="AU273" s="1"/>
      <c r="AV273" s="1"/>
      <c r="AW273" s="1"/>
      <c r="AX273" s="1"/>
      <c r="AY273" s="1"/>
      <c r="AZ273" s="1"/>
      <c r="BA273" s="1"/>
      <c r="BB273" s="1"/>
      <c r="BC273" s="1"/>
      <c r="BD273" s="1"/>
      <c r="BE273" s="1"/>
      <c r="BF273" s="1"/>
      <c r="BG273" s="1"/>
      <c r="BH273" s="1"/>
      <c r="BI273" s="1"/>
      <c r="BJ273" s="1"/>
      <c r="BK273" s="1"/>
      <c r="BL273"/>
      <c r="BN273">
        <f t="shared" si="19"/>
        <v>0</v>
      </c>
      <c r="BO273">
        <f t="shared" si="20"/>
        <v>0</v>
      </c>
      <c r="DP273"/>
      <c r="DQ273"/>
      <c r="DR273" s="2">
        <f t="shared" si="21"/>
        <v>0</v>
      </c>
      <c r="DS273" s="2">
        <f t="shared" si="22"/>
        <v>0</v>
      </c>
      <c r="DT273" s="2">
        <f t="shared" si="23"/>
        <v>0</v>
      </c>
      <c r="DU273" s="2">
        <f t="shared" si="24"/>
        <v>0</v>
      </c>
    </row>
    <row r="274" spans="1:125" s="38" customFormat="1" ht="15" customHeight="1">
      <c r="A274" s="196"/>
      <c r="B274" s="196"/>
      <c r="C274" s="286" t="s">
        <v>5608</v>
      </c>
      <c r="D274" s="479" t="str">
        <f>IF($N$10="","",IF(HLOOKUP($N$10,Presentación!$AQ$3:$BV$574,Presentación!AP253)="","",HLOOKUP($N$10,Presentación!$AQ$3:$BV$574,Presentación!AP253,0)))</f>
        <v/>
      </c>
      <c r="E274" s="480"/>
      <c r="F274" s="481"/>
      <c r="G274" s="491" t="str">
        <f>IF($N$10="","",IF(HLOOKUP($N$10,Presentación!$BZ$3:$DE$574,Presentación!AP253,0)="","",HLOOKUP($N$10,Presentación!$BZ$3:$DE$574,Presentación!AP253,0)))</f>
        <v/>
      </c>
      <c r="H274" s="492"/>
      <c r="I274" s="492"/>
      <c r="J274" s="493"/>
      <c r="K274" s="1"/>
      <c r="L274" s="1"/>
      <c r="M274" s="1"/>
      <c r="N274" s="1"/>
      <c r="O274" s="1"/>
      <c r="P274" s="1"/>
      <c r="Q274" s="1"/>
      <c r="R274" s="1"/>
      <c r="S274" s="1"/>
      <c r="T274" s="1"/>
      <c r="U274" s="1"/>
      <c r="V274" s="1"/>
      <c r="W274" s="1"/>
      <c r="X274" s="1"/>
      <c r="Y274" s="1"/>
      <c r="Z274" s="1"/>
      <c r="AA274" s="1"/>
      <c r="AB274" s="1"/>
      <c r="AC274" s="1"/>
      <c r="AD274" s="1"/>
      <c r="AE274" s="1"/>
      <c r="AF274" s="1"/>
      <c r="AG274" s="1"/>
      <c r="AH274" s="1"/>
      <c r="AI274" s="1"/>
      <c r="AJ274" s="1"/>
      <c r="AK274" s="1"/>
      <c r="AL274" s="1"/>
      <c r="AM274" s="1"/>
      <c r="AN274" s="1"/>
      <c r="AO274" s="1"/>
      <c r="AP274" s="1"/>
      <c r="AQ274" s="1"/>
      <c r="AR274" s="1"/>
      <c r="AS274" s="1"/>
      <c r="AT274" s="1"/>
      <c r="AU274" s="1"/>
      <c r="AV274" s="1"/>
      <c r="AW274" s="1"/>
      <c r="AX274" s="1"/>
      <c r="AY274" s="1"/>
      <c r="AZ274" s="1"/>
      <c r="BA274" s="1"/>
      <c r="BB274" s="1"/>
      <c r="BC274" s="1"/>
      <c r="BD274" s="1"/>
      <c r="BE274" s="1"/>
      <c r="BF274" s="1"/>
      <c r="BG274" s="1"/>
      <c r="BH274" s="1"/>
      <c r="BI274" s="1"/>
      <c r="BJ274" s="1"/>
      <c r="BK274" s="1"/>
      <c r="BL274"/>
      <c r="BN274">
        <f t="shared" si="19"/>
        <v>0</v>
      </c>
      <c r="BO274">
        <f t="shared" si="20"/>
        <v>0</v>
      </c>
      <c r="DP274"/>
      <c r="DQ274"/>
      <c r="DR274" s="2">
        <f t="shared" si="21"/>
        <v>0</v>
      </c>
      <c r="DS274" s="2">
        <f t="shared" si="22"/>
        <v>0</v>
      </c>
      <c r="DT274" s="2">
        <f t="shared" si="23"/>
        <v>0</v>
      </c>
      <c r="DU274" s="2">
        <f t="shared" si="24"/>
        <v>0</v>
      </c>
    </row>
    <row r="275" spans="1:125" s="38" customFormat="1" ht="15" customHeight="1">
      <c r="A275" s="196"/>
      <c r="B275" s="196"/>
      <c r="C275" s="286" t="s">
        <v>5609</v>
      </c>
      <c r="D275" s="479" t="str">
        <f>IF($N$10="","",IF(HLOOKUP($N$10,Presentación!$AQ$3:$BV$574,Presentación!AP254)="","",HLOOKUP($N$10,Presentación!$AQ$3:$BV$574,Presentación!AP254,0)))</f>
        <v/>
      </c>
      <c r="E275" s="480"/>
      <c r="F275" s="481"/>
      <c r="G275" s="491" t="str">
        <f>IF($N$10="","",IF(HLOOKUP($N$10,Presentación!$BZ$3:$DE$574,Presentación!AP254,0)="","",HLOOKUP($N$10,Presentación!$BZ$3:$DE$574,Presentación!AP254,0)))</f>
        <v/>
      </c>
      <c r="H275" s="492"/>
      <c r="I275" s="492"/>
      <c r="J275" s="493"/>
      <c r="K275" s="1"/>
      <c r="L275" s="1"/>
      <c r="M275" s="1"/>
      <c r="N275" s="1"/>
      <c r="O275" s="1"/>
      <c r="P275" s="1"/>
      <c r="Q275" s="1"/>
      <c r="R275" s="1"/>
      <c r="S275" s="1"/>
      <c r="T275" s="1"/>
      <c r="U275" s="1"/>
      <c r="V275" s="1"/>
      <c r="W275" s="1"/>
      <c r="X275" s="1"/>
      <c r="Y275" s="1"/>
      <c r="Z275" s="1"/>
      <c r="AA275" s="1"/>
      <c r="AB275" s="1"/>
      <c r="AC275" s="1"/>
      <c r="AD275" s="1"/>
      <c r="AE275" s="1"/>
      <c r="AF275" s="1"/>
      <c r="AG275" s="1"/>
      <c r="AH275" s="1"/>
      <c r="AI275" s="1"/>
      <c r="AJ275" s="1"/>
      <c r="AK275" s="1"/>
      <c r="AL275" s="1"/>
      <c r="AM275" s="1"/>
      <c r="AN275" s="1"/>
      <c r="AO275" s="1"/>
      <c r="AP275" s="1"/>
      <c r="AQ275" s="1"/>
      <c r="AR275" s="1"/>
      <c r="AS275" s="1"/>
      <c r="AT275" s="1"/>
      <c r="AU275" s="1"/>
      <c r="AV275" s="1"/>
      <c r="AW275" s="1"/>
      <c r="AX275" s="1"/>
      <c r="AY275" s="1"/>
      <c r="AZ275" s="1"/>
      <c r="BA275" s="1"/>
      <c r="BB275" s="1"/>
      <c r="BC275" s="1"/>
      <c r="BD275" s="1"/>
      <c r="BE275" s="1"/>
      <c r="BF275" s="1"/>
      <c r="BG275" s="1"/>
      <c r="BH275" s="1"/>
      <c r="BI275" s="1"/>
      <c r="BJ275" s="1"/>
      <c r="BK275" s="1"/>
      <c r="BL275"/>
      <c r="BN275">
        <f t="shared" si="19"/>
        <v>0</v>
      </c>
      <c r="BO275">
        <f t="shared" si="20"/>
        <v>0</v>
      </c>
      <c r="DP275"/>
      <c r="DQ275"/>
      <c r="DR275" s="2">
        <f t="shared" si="21"/>
        <v>0</v>
      </c>
      <c r="DS275" s="2">
        <f t="shared" si="22"/>
        <v>0</v>
      </c>
      <c r="DT275" s="2">
        <f t="shared" si="23"/>
        <v>0</v>
      </c>
      <c r="DU275" s="2">
        <f t="shared" si="24"/>
        <v>0</v>
      </c>
    </row>
    <row r="276" spans="1:125" s="38" customFormat="1" ht="15" customHeight="1">
      <c r="A276" s="196"/>
      <c r="B276" s="196"/>
      <c r="C276" s="286" t="s">
        <v>5610</v>
      </c>
      <c r="D276" s="479" t="str">
        <f>IF($N$10="","",IF(HLOOKUP($N$10,Presentación!$AQ$3:$BV$574,Presentación!AP255)="","",HLOOKUP($N$10,Presentación!$AQ$3:$BV$574,Presentación!AP255,0)))</f>
        <v/>
      </c>
      <c r="E276" s="480"/>
      <c r="F276" s="481"/>
      <c r="G276" s="491" t="str">
        <f>IF($N$10="","",IF(HLOOKUP($N$10,Presentación!$BZ$3:$DE$574,Presentación!AP255,0)="","",HLOOKUP($N$10,Presentación!$BZ$3:$DE$574,Presentación!AP255,0)))</f>
        <v/>
      </c>
      <c r="H276" s="492"/>
      <c r="I276" s="492"/>
      <c r="J276" s="493"/>
      <c r="K276" s="1"/>
      <c r="L276" s="1"/>
      <c r="M276" s="1"/>
      <c r="N276" s="1"/>
      <c r="O276" s="1"/>
      <c r="P276" s="1"/>
      <c r="Q276" s="1"/>
      <c r="R276" s="1"/>
      <c r="S276" s="1"/>
      <c r="T276" s="1"/>
      <c r="U276" s="1"/>
      <c r="V276" s="1"/>
      <c r="W276" s="1"/>
      <c r="X276" s="1"/>
      <c r="Y276" s="1"/>
      <c r="Z276" s="1"/>
      <c r="AA276" s="1"/>
      <c r="AB276" s="1"/>
      <c r="AC276" s="1"/>
      <c r="AD276" s="1"/>
      <c r="AE276" s="1"/>
      <c r="AF276" s="1"/>
      <c r="AG276" s="1"/>
      <c r="AH276" s="1"/>
      <c r="AI276" s="1"/>
      <c r="AJ276" s="1"/>
      <c r="AK276" s="1"/>
      <c r="AL276" s="1"/>
      <c r="AM276" s="1"/>
      <c r="AN276" s="1"/>
      <c r="AO276" s="1"/>
      <c r="AP276" s="1"/>
      <c r="AQ276" s="1"/>
      <c r="AR276" s="1"/>
      <c r="AS276" s="1"/>
      <c r="AT276" s="1"/>
      <c r="AU276" s="1"/>
      <c r="AV276" s="1"/>
      <c r="AW276" s="1"/>
      <c r="AX276" s="1"/>
      <c r="AY276" s="1"/>
      <c r="AZ276" s="1"/>
      <c r="BA276" s="1"/>
      <c r="BB276" s="1"/>
      <c r="BC276" s="1"/>
      <c r="BD276" s="1"/>
      <c r="BE276" s="1"/>
      <c r="BF276" s="1"/>
      <c r="BG276" s="1"/>
      <c r="BH276" s="1"/>
      <c r="BI276" s="1"/>
      <c r="BJ276" s="1"/>
      <c r="BK276" s="1"/>
      <c r="BL276"/>
      <c r="BN276">
        <f t="shared" si="19"/>
        <v>0</v>
      </c>
      <c r="BO276">
        <f t="shared" si="20"/>
        <v>0</v>
      </c>
      <c r="DP276"/>
      <c r="DQ276"/>
      <c r="DR276" s="2">
        <f t="shared" si="21"/>
        <v>0</v>
      </c>
      <c r="DS276" s="2">
        <f t="shared" si="22"/>
        <v>0</v>
      </c>
      <c r="DT276" s="2">
        <f t="shared" si="23"/>
        <v>0</v>
      </c>
      <c r="DU276" s="2">
        <f t="shared" si="24"/>
        <v>0</v>
      </c>
    </row>
    <row r="277" spans="1:125" s="38" customFormat="1" ht="15" customHeight="1">
      <c r="A277" s="196"/>
      <c r="B277" s="196"/>
      <c r="C277" s="286" t="s">
        <v>5611</v>
      </c>
      <c r="D277" s="479" t="str">
        <f>IF($N$10="","",IF(HLOOKUP($N$10,Presentación!$AQ$3:$BV$574,Presentación!AP256)="","",HLOOKUP($N$10,Presentación!$AQ$3:$BV$574,Presentación!AP256,0)))</f>
        <v/>
      </c>
      <c r="E277" s="480"/>
      <c r="F277" s="481"/>
      <c r="G277" s="491" t="str">
        <f>IF($N$10="","",IF(HLOOKUP($N$10,Presentación!$BZ$3:$DE$574,Presentación!AP256,0)="","",HLOOKUP($N$10,Presentación!$BZ$3:$DE$574,Presentación!AP256,0)))</f>
        <v/>
      </c>
      <c r="H277" s="492"/>
      <c r="I277" s="492"/>
      <c r="J277" s="493"/>
      <c r="K277" s="1"/>
      <c r="L277" s="1"/>
      <c r="M277" s="1"/>
      <c r="N277" s="1"/>
      <c r="O277" s="1"/>
      <c r="P277" s="1"/>
      <c r="Q277" s="1"/>
      <c r="R277" s="1"/>
      <c r="S277" s="1"/>
      <c r="T277" s="1"/>
      <c r="U277" s="1"/>
      <c r="V277" s="1"/>
      <c r="W277" s="1"/>
      <c r="X277" s="1"/>
      <c r="Y277" s="1"/>
      <c r="Z277" s="1"/>
      <c r="AA277" s="1"/>
      <c r="AB277" s="1"/>
      <c r="AC277" s="1"/>
      <c r="AD277" s="1"/>
      <c r="AE277" s="1"/>
      <c r="AF277" s="1"/>
      <c r="AG277" s="1"/>
      <c r="AH277" s="1"/>
      <c r="AI277" s="1"/>
      <c r="AJ277" s="1"/>
      <c r="AK277" s="1"/>
      <c r="AL277" s="1"/>
      <c r="AM277" s="1"/>
      <c r="AN277" s="1"/>
      <c r="AO277" s="1"/>
      <c r="AP277" s="1"/>
      <c r="AQ277" s="1"/>
      <c r="AR277" s="1"/>
      <c r="AS277" s="1"/>
      <c r="AT277" s="1"/>
      <c r="AU277" s="1"/>
      <c r="AV277" s="1"/>
      <c r="AW277" s="1"/>
      <c r="AX277" s="1"/>
      <c r="AY277" s="1"/>
      <c r="AZ277" s="1"/>
      <c r="BA277" s="1"/>
      <c r="BB277" s="1"/>
      <c r="BC277" s="1"/>
      <c r="BD277" s="1"/>
      <c r="BE277" s="1"/>
      <c r="BF277" s="1"/>
      <c r="BG277" s="1"/>
      <c r="BH277" s="1"/>
      <c r="BI277" s="1"/>
      <c r="BJ277" s="1"/>
      <c r="BK277" s="1"/>
      <c r="BL277"/>
      <c r="BN277">
        <f t="shared" si="19"/>
        <v>0</v>
      </c>
      <c r="BO277">
        <f t="shared" si="20"/>
        <v>0</v>
      </c>
      <c r="DP277"/>
      <c r="DQ277"/>
      <c r="DR277" s="2">
        <f t="shared" si="21"/>
        <v>0</v>
      </c>
      <c r="DS277" s="2">
        <f t="shared" si="22"/>
        <v>0</v>
      </c>
      <c r="DT277" s="2">
        <f t="shared" si="23"/>
        <v>0</v>
      </c>
      <c r="DU277" s="2">
        <f t="shared" si="24"/>
        <v>0</v>
      </c>
    </row>
    <row r="278" spans="1:125" s="38" customFormat="1" ht="15" customHeight="1">
      <c r="A278" s="196"/>
      <c r="B278" s="196"/>
      <c r="C278" s="286" t="s">
        <v>5612</v>
      </c>
      <c r="D278" s="479" t="str">
        <f>IF($N$10="","",IF(HLOOKUP($N$10,Presentación!$AQ$3:$BV$574,Presentación!AP257)="","",HLOOKUP($N$10,Presentación!$AQ$3:$BV$574,Presentación!AP257,0)))</f>
        <v/>
      </c>
      <c r="E278" s="480"/>
      <c r="F278" s="481"/>
      <c r="G278" s="491" t="str">
        <f>IF($N$10="","",IF(HLOOKUP($N$10,Presentación!$BZ$3:$DE$574,Presentación!AP257,0)="","",HLOOKUP($N$10,Presentación!$BZ$3:$DE$574,Presentación!AP257,0)))</f>
        <v/>
      </c>
      <c r="H278" s="492"/>
      <c r="I278" s="492"/>
      <c r="J278" s="493"/>
      <c r="K278" s="1"/>
      <c r="L278" s="1"/>
      <c r="M278" s="1"/>
      <c r="N278" s="1"/>
      <c r="O278" s="1"/>
      <c r="P278" s="1"/>
      <c r="Q278" s="1"/>
      <c r="R278" s="1"/>
      <c r="S278" s="1"/>
      <c r="T278" s="1"/>
      <c r="U278" s="1"/>
      <c r="V278" s="1"/>
      <c r="W278" s="1"/>
      <c r="X278" s="1"/>
      <c r="Y278" s="1"/>
      <c r="Z278" s="1"/>
      <c r="AA278" s="1"/>
      <c r="AB278" s="1"/>
      <c r="AC278" s="1"/>
      <c r="AD278" s="1"/>
      <c r="AE278" s="1"/>
      <c r="AF278" s="1"/>
      <c r="AG278" s="1"/>
      <c r="AH278" s="1"/>
      <c r="AI278" s="1"/>
      <c r="AJ278" s="1"/>
      <c r="AK278" s="1"/>
      <c r="AL278" s="1"/>
      <c r="AM278" s="1"/>
      <c r="AN278" s="1"/>
      <c r="AO278" s="1"/>
      <c r="AP278" s="1"/>
      <c r="AQ278" s="1"/>
      <c r="AR278" s="1"/>
      <c r="AS278" s="1"/>
      <c r="AT278" s="1"/>
      <c r="AU278" s="1"/>
      <c r="AV278" s="1"/>
      <c r="AW278" s="1"/>
      <c r="AX278" s="1"/>
      <c r="AY278" s="1"/>
      <c r="AZ278" s="1"/>
      <c r="BA278" s="1"/>
      <c r="BB278" s="1"/>
      <c r="BC278" s="1"/>
      <c r="BD278" s="1"/>
      <c r="BE278" s="1"/>
      <c r="BF278" s="1"/>
      <c r="BG278" s="1"/>
      <c r="BH278" s="1"/>
      <c r="BI278" s="1"/>
      <c r="BJ278" s="1"/>
      <c r="BK278" s="1"/>
      <c r="BL278"/>
      <c r="BN278">
        <f t="shared" si="19"/>
        <v>0</v>
      </c>
      <c r="BO278">
        <f t="shared" si="20"/>
        <v>0</v>
      </c>
      <c r="DP278"/>
      <c r="DQ278"/>
      <c r="DR278" s="2">
        <f t="shared" si="21"/>
        <v>0</v>
      </c>
      <c r="DS278" s="2">
        <f t="shared" si="22"/>
        <v>0</v>
      </c>
      <c r="DT278" s="2">
        <f t="shared" si="23"/>
        <v>0</v>
      </c>
      <c r="DU278" s="2">
        <f t="shared" si="24"/>
        <v>0</v>
      </c>
    </row>
    <row r="279" spans="1:125" s="38" customFormat="1" ht="15" customHeight="1">
      <c r="A279" s="196"/>
      <c r="B279" s="196"/>
      <c r="C279" s="286" t="s">
        <v>5613</v>
      </c>
      <c r="D279" s="479" t="str">
        <f>IF($N$10="","",IF(HLOOKUP($N$10,Presentación!$AQ$3:$BV$574,Presentación!AP258)="","",HLOOKUP($N$10,Presentación!$AQ$3:$BV$574,Presentación!AP258,0)))</f>
        <v/>
      </c>
      <c r="E279" s="480"/>
      <c r="F279" s="481"/>
      <c r="G279" s="491" t="str">
        <f>IF($N$10="","",IF(HLOOKUP($N$10,Presentación!$BZ$3:$DE$574,Presentación!AP258,0)="","",HLOOKUP($N$10,Presentación!$BZ$3:$DE$574,Presentación!AP258,0)))</f>
        <v/>
      </c>
      <c r="H279" s="492"/>
      <c r="I279" s="492"/>
      <c r="J279" s="493"/>
      <c r="K279" s="1"/>
      <c r="L279" s="1"/>
      <c r="M279" s="1"/>
      <c r="N279" s="1"/>
      <c r="O279" s="1"/>
      <c r="P279" s="1"/>
      <c r="Q279" s="1"/>
      <c r="R279" s="1"/>
      <c r="S279" s="1"/>
      <c r="T279" s="1"/>
      <c r="U279" s="1"/>
      <c r="V279" s="1"/>
      <c r="W279" s="1"/>
      <c r="X279" s="1"/>
      <c r="Y279" s="1"/>
      <c r="Z279" s="1"/>
      <c r="AA279" s="1"/>
      <c r="AB279" s="1"/>
      <c r="AC279" s="1"/>
      <c r="AD279" s="1"/>
      <c r="AE279" s="1"/>
      <c r="AF279" s="1"/>
      <c r="AG279" s="1"/>
      <c r="AH279" s="1"/>
      <c r="AI279" s="1"/>
      <c r="AJ279" s="1"/>
      <c r="AK279" s="1"/>
      <c r="AL279" s="1"/>
      <c r="AM279" s="1"/>
      <c r="AN279" s="1"/>
      <c r="AO279" s="1"/>
      <c r="AP279" s="1"/>
      <c r="AQ279" s="1"/>
      <c r="AR279" s="1"/>
      <c r="AS279" s="1"/>
      <c r="AT279" s="1"/>
      <c r="AU279" s="1"/>
      <c r="AV279" s="1"/>
      <c r="AW279" s="1"/>
      <c r="AX279" s="1"/>
      <c r="AY279" s="1"/>
      <c r="AZ279" s="1"/>
      <c r="BA279" s="1"/>
      <c r="BB279" s="1"/>
      <c r="BC279" s="1"/>
      <c r="BD279" s="1"/>
      <c r="BE279" s="1"/>
      <c r="BF279" s="1"/>
      <c r="BG279" s="1"/>
      <c r="BH279" s="1"/>
      <c r="BI279" s="1"/>
      <c r="BJ279" s="1"/>
      <c r="BK279" s="1"/>
      <c r="BL279"/>
      <c r="BN279">
        <f t="shared" si="19"/>
        <v>0</v>
      </c>
      <c r="BO279">
        <f t="shared" si="20"/>
        <v>0</v>
      </c>
      <c r="DP279"/>
      <c r="DQ279"/>
      <c r="DR279" s="2">
        <f t="shared" si="21"/>
        <v>0</v>
      </c>
      <c r="DS279" s="2">
        <f t="shared" si="22"/>
        <v>0</v>
      </c>
      <c r="DT279" s="2">
        <f t="shared" si="23"/>
        <v>0</v>
      </c>
      <c r="DU279" s="2">
        <f t="shared" si="24"/>
        <v>0</v>
      </c>
    </row>
    <row r="280" spans="1:125" s="38" customFormat="1" ht="15" customHeight="1">
      <c r="A280" s="196"/>
      <c r="B280" s="196"/>
      <c r="C280" s="286" t="s">
        <v>5614</v>
      </c>
      <c r="D280" s="479" t="str">
        <f>IF($N$10="","",IF(HLOOKUP($N$10,Presentación!$AQ$3:$BV$574,Presentación!AP259)="","",HLOOKUP($N$10,Presentación!$AQ$3:$BV$574,Presentación!AP259,0)))</f>
        <v/>
      </c>
      <c r="E280" s="480"/>
      <c r="F280" s="481"/>
      <c r="G280" s="491" t="str">
        <f>IF($N$10="","",IF(HLOOKUP($N$10,Presentación!$BZ$3:$DE$574,Presentación!AP259,0)="","",HLOOKUP($N$10,Presentación!$BZ$3:$DE$574,Presentación!AP259,0)))</f>
        <v/>
      </c>
      <c r="H280" s="492"/>
      <c r="I280" s="492"/>
      <c r="J280" s="493"/>
      <c r="K280" s="1"/>
      <c r="L280" s="1"/>
      <c r="M280" s="1"/>
      <c r="N280" s="1"/>
      <c r="O280" s="1"/>
      <c r="P280" s="1"/>
      <c r="Q280" s="1"/>
      <c r="R280" s="1"/>
      <c r="S280" s="1"/>
      <c r="T280" s="1"/>
      <c r="U280" s="1"/>
      <c r="V280" s="1"/>
      <c r="W280" s="1"/>
      <c r="X280" s="1"/>
      <c r="Y280" s="1"/>
      <c r="Z280" s="1"/>
      <c r="AA280" s="1"/>
      <c r="AB280" s="1"/>
      <c r="AC280" s="1"/>
      <c r="AD280" s="1"/>
      <c r="AE280" s="1"/>
      <c r="AF280" s="1"/>
      <c r="AG280" s="1"/>
      <c r="AH280" s="1"/>
      <c r="AI280" s="1"/>
      <c r="AJ280" s="1"/>
      <c r="AK280" s="1"/>
      <c r="AL280" s="1"/>
      <c r="AM280" s="1"/>
      <c r="AN280" s="1"/>
      <c r="AO280" s="1"/>
      <c r="AP280" s="1"/>
      <c r="AQ280" s="1"/>
      <c r="AR280" s="1"/>
      <c r="AS280" s="1"/>
      <c r="AT280" s="1"/>
      <c r="AU280" s="1"/>
      <c r="AV280" s="1"/>
      <c r="AW280" s="1"/>
      <c r="AX280" s="1"/>
      <c r="AY280" s="1"/>
      <c r="AZ280" s="1"/>
      <c r="BA280" s="1"/>
      <c r="BB280" s="1"/>
      <c r="BC280" s="1"/>
      <c r="BD280" s="1"/>
      <c r="BE280" s="1"/>
      <c r="BF280" s="1"/>
      <c r="BG280" s="1"/>
      <c r="BH280" s="1"/>
      <c r="BI280" s="1"/>
      <c r="BJ280" s="1"/>
      <c r="BK280" s="1"/>
      <c r="BL280"/>
      <c r="BN280">
        <f t="shared" si="19"/>
        <v>0</v>
      </c>
      <c r="BO280">
        <f t="shared" si="20"/>
        <v>0</v>
      </c>
      <c r="DP280"/>
      <c r="DQ280"/>
      <c r="DR280" s="2">
        <f t="shared" si="21"/>
        <v>0</v>
      </c>
      <c r="DS280" s="2">
        <f t="shared" si="22"/>
        <v>0</v>
      </c>
      <c r="DT280" s="2">
        <f t="shared" si="23"/>
        <v>0</v>
      </c>
      <c r="DU280" s="2">
        <f t="shared" si="24"/>
        <v>0</v>
      </c>
    </row>
    <row r="281" spans="1:125" s="38" customFormat="1" ht="15" customHeight="1">
      <c r="A281" s="196"/>
      <c r="B281" s="196"/>
      <c r="C281" s="286" t="s">
        <v>5615</v>
      </c>
      <c r="D281" s="479" t="str">
        <f>IF($N$10="","",IF(HLOOKUP($N$10,Presentación!$AQ$3:$BV$574,Presentación!AP260)="","",HLOOKUP($N$10,Presentación!$AQ$3:$BV$574,Presentación!AP260,0)))</f>
        <v/>
      </c>
      <c r="E281" s="480"/>
      <c r="F281" s="481"/>
      <c r="G281" s="491" t="str">
        <f>IF($N$10="","",IF(HLOOKUP($N$10,Presentación!$BZ$3:$DE$574,Presentación!AP260,0)="","",HLOOKUP($N$10,Presentación!$BZ$3:$DE$574,Presentación!AP260,0)))</f>
        <v/>
      </c>
      <c r="H281" s="492"/>
      <c r="I281" s="492"/>
      <c r="J281" s="493"/>
      <c r="K281" s="1"/>
      <c r="L281" s="1"/>
      <c r="M281" s="1"/>
      <c r="N281" s="1"/>
      <c r="O281" s="1"/>
      <c r="P281" s="1"/>
      <c r="Q281" s="1"/>
      <c r="R281" s="1"/>
      <c r="S281" s="1"/>
      <c r="T281" s="1"/>
      <c r="U281" s="1"/>
      <c r="V281" s="1"/>
      <c r="W281" s="1"/>
      <c r="X281" s="1"/>
      <c r="Y281" s="1"/>
      <c r="Z281" s="1"/>
      <c r="AA281" s="1"/>
      <c r="AB281" s="1"/>
      <c r="AC281" s="1"/>
      <c r="AD281" s="1"/>
      <c r="AE281" s="1"/>
      <c r="AF281" s="1"/>
      <c r="AG281" s="1"/>
      <c r="AH281" s="1"/>
      <c r="AI281" s="1"/>
      <c r="AJ281" s="1"/>
      <c r="AK281" s="1"/>
      <c r="AL281" s="1"/>
      <c r="AM281" s="1"/>
      <c r="AN281" s="1"/>
      <c r="AO281" s="1"/>
      <c r="AP281" s="1"/>
      <c r="AQ281" s="1"/>
      <c r="AR281" s="1"/>
      <c r="AS281" s="1"/>
      <c r="AT281" s="1"/>
      <c r="AU281" s="1"/>
      <c r="AV281" s="1"/>
      <c r="AW281" s="1"/>
      <c r="AX281" s="1"/>
      <c r="AY281" s="1"/>
      <c r="AZ281" s="1"/>
      <c r="BA281" s="1"/>
      <c r="BB281" s="1"/>
      <c r="BC281" s="1"/>
      <c r="BD281" s="1"/>
      <c r="BE281" s="1"/>
      <c r="BF281" s="1"/>
      <c r="BG281" s="1"/>
      <c r="BH281" s="1"/>
      <c r="BI281" s="1"/>
      <c r="BJ281" s="1"/>
      <c r="BK281" s="1"/>
      <c r="BL281"/>
      <c r="BN281">
        <f t="shared" ref="BN281:BN344" si="25">IF(D282&lt;&gt;"",IF(OR(COUNTA(K282:BK282)=0,COUNTA(K282:BK282)&gt;=(53-$DN$21)),0,1),0)</f>
        <v>0</v>
      </c>
      <c r="BO281">
        <f t="shared" ref="BO281:BO344" si="26">IF(D282="",IF(COUNTA(K282:BK282)=0,0,1),0)</f>
        <v>0</v>
      </c>
      <c r="DP281"/>
      <c r="DQ281"/>
      <c r="DR281" s="2">
        <f t="shared" ref="DR281:DR344" si="27">K281</f>
        <v>0</v>
      </c>
      <c r="DS281" s="2">
        <f t="shared" ref="DS281:DS344" si="28">COUNTIF(L281:BK281,"NS")</f>
        <v>0</v>
      </c>
      <c r="DT281" s="2">
        <f t="shared" ref="DT281:DT344" si="29">SUM(L281:BK281)</f>
        <v>0</v>
      </c>
      <c r="DU281" s="2">
        <f t="shared" si="24"/>
        <v>0</v>
      </c>
    </row>
    <row r="282" spans="1:125" s="38" customFormat="1" ht="15" customHeight="1">
      <c r="A282" s="196"/>
      <c r="B282" s="196"/>
      <c r="C282" s="286" t="s">
        <v>5616</v>
      </c>
      <c r="D282" s="479" t="str">
        <f>IF($N$10="","",IF(HLOOKUP($N$10,Presentación!$AQ$3:$BV$574,Presentación!AP261)="","",HLOOKUP($N$10,Presentación!$AQ$3:$BV$574,Presentación!AP261,0)))</f>
        <v/>
      </c>
      <c r="E282" s="480"/>
      <c r="F282" s="481"/>
      <c r="G282" s="491" t="str">
        <f>IF($N$10="","",IF(HLOOKUP($N$10,Presentación!$BZ$3:$DE$574,Presentación!AP261,0)="","",HLOOKUP($N$10,Presentación!$BZ$3:$DE$574,Presentación!AP261,0)))</f>
        <v/>
      </c>
      <c r="H282" s="492"/>
      <c r="I282" s="492"/>
      <c r="J282" s="493"/>
      <c r="K282" s="1"/>
      <c r="L282" s="1"/>
      <c r="M282" s="1"/>
      <c r="N282" s="1"/>
      <c r="O282" s="1"/>
      <c r="P282" s="1"/>
      <c r="Q282" s="1"/>
      <c r="R282" s="1"/>
      <c r="S282" s="1"/>
      <c r="T282" s="1"/>
      <c r="U282" s="1"/>
      <c r="V282" s="1"/>
      <c r="W282" s="1"/>
      <c r="X282" s="1"/>
      <c r="Y282" s="1"/>
      <c r="Z282" s="1"/>
      <c r="AA282" s="1"/>
      <c r="AB282" s="1"/>
      <c r="AC282" s="1"/>
      <c r="AD282" s="1"/>
      <c r="AE282" s="1"/>
      <c r="AF282" s="1"/>
      <c r="AG282" s="1"/>
      <c r="AH282" s="1"/>
      <c r="AI282" s="1"/>
      <c r="AJ282" s="1"/>
      <c r="AK282" s="1"/>
      <c r="AL282" s="1"/>
      <c r="AM282" s="1"/>
      <c r="AN282" s="1"/>
      <c r="AO282" s="1"/>
      <c r="AP282" s="1"/>
      <c r="AQ282" s="1"/>
      <c r="AR282" s="1"/>
      <c r="AS282" s="1"/>
      <c r="AT282" s="1"/>
      <c r="AU282" s="1"/>
      <c r="AV282" s="1"/>
      <c r="AW282" s="1"/>
      <c r="AX282" s="1"/>
      <c r="AY282" s="1"/>
      <c r="AZ282" s="1"/>
      <c r="BA282" s="1"/>
      <c r="BB282" s="1"/>
      <c r="BC282" s="1"/>
      <c r="BD282" s="1"/>
      <c r="BE282" s="1"/>
      <c r="BF282" s="1"/>
      <c r="BG282" s="1"/>
      <c r="BH282" s="1"/>
      <c r="BI282" s="1"/>
      <c r="BJ282" s="1"/>
      <c r="BK282" s="1"/>
      <c r="BL282"/>
      <c r="BN282">
        <f t="shared" si="25"/>
        <v>0</v>
      </c>
      <c r="BO282">
        <f t="shared" si="26"/>
        <v>0</v>
      </c>
      <c r="DP282"/>
      <c r="DQ282"/>
      <c r="DR282" s="2">
        <f t="shared" si="27"/>
        <v>0</v>
      </c>
      <c r="DS282" s="2">
        <f t="shared" si="28"/>
        <v>0</v>
      </c>
      <c r="DT282" s="2">
        <f t="shared" si="29"/>
        <v>0</v>
      </c>
      <c r="DU282" s="2">
        <f t="shared" ref="DU282:DU345" si="30">IF(OR(AND(DR282=0, DS282&gt;0),AND(DR282="NS", DT282&gt;0), AND(DR282="NS", DS282=0, DT282=0)), 1, IF(OR(AND(DR282&gt;0, DS282&gt;1,DR282&gt;DT282), AND(DR282="NS", DS282=2), AND(DR282="NS", DT282=0, DS282&gt;0), DR282=DT282), 0, 1))</f>
        <v>0</v>
      </c>
    </row>
    <row r="283" spans="1:125" s="38" customFormat="1" ht="15" customHeight="1">
      <c r="A283" s="196"/>
      <c r="B283" s="196"/>
      <c r="C283" s="286" t="s">
        <v>5617</v>
      </c>
      <c r="D283" s="479" t="str">
        <f>IF($N$10="","",IF(HLOOKUP($N$10,Presentación!$AQ$3:$BV$574,Presentación!AP262)="","",HLOOKUP($N$10,Presentación!$AQ$3:$BV$574,Presentación!AP262,0)))</f>
        <v/>
      </c>
      <c r="E283" s="480"/>
      <c r="F283" s="481"/>
      <c r="G283" s="491" t="str">
        <f>IF($N$10="","",IF(HLOOKUP($N$10,Presentación!$BZ$3:$DE$574,Presentación!AP262,0)="","",HLOOKUP($N$10,Presentación!$BZ$3:$DE$574,Presentación!AP262,0)))</f>
        <v/>
      </c>
      <c r="H283" s="492"/>
      <c r="I283" s="492"/>
      <c r="J283" s="493"/>
      <c r="K283" s="1"/>
      <c r="L283" s="1"/>
      <c r="M283" s="1"/>
      <c r="N283" s="1"/>
      <c r="O283" s="1"/>
      <c r="P283" s="1"/>
      <c r="Q283" s="1"/>
      <c r="R283" s="1"/>
      <c r="S283" s="1"/>
      <c r="T283" s="1"/>
      <c r="U283" s="1"/>
      <c r="V283" s="1"/>
      <c r="W283" s="1"/>
      <c r="X283" s="1"/>
      <c r="Y283" s="1"/>
      <c r="Z283" s="1"/>
      <c r="AA283" s="1"/>
      <c r="AB283" s="1"/>
      <c r="AC283" s="1"/>
      <c r="AD283" s="1"/>
      <c r="AE283" s="1"/>
      <c r="AF283" s="1"/>
      <c r="AG283" s="1"/>
      <c r="AH283" s="1"/>
      <c r="AI283" s="1"/>
      <c r="AJ283" s="1"/>
      <c r="AK283" s="1"/>
      <c r="AL283" s="1"/>
      <c r="AM283" s="1"/>
      <c r="AN283" s="1"/>
      <c r="AO283" s="1"/>
      <c r="AP283" s="1"/>
      <c r="AQ283" s="1"/>
      <c r="AR283" s="1"/>
      <c r="AS283" s="1"/>
      <c r="AT283" s="1"/>
      <c r="AU283" s="1"/>
      <c r="AV283" s="1"/>
      <c r="AW283" s="1"/>
      <c r="AX283" s="1"/>
      <c r="AY283" s="1"/>
      <c r="AZ283" s="1"/>
      <c r="BA283" s="1"/>
      <c r="BB283" s="1"/>
      <c r="BC283" s="1"/>
      <c r="BD283" s="1"/>
      <c r="BE283" s="1"/>
      <c r="BF283" s="1"/>
      <c r="BG283" s="1"/>
      <c r="BH283" s="1"/>
      <c r="BI283" s="1"/>
      <c r="BJ283" s="1"/>
      <c r="BK283" s="1"/>
      <c r="BL283"/>
      <c r="BN283">
        <f t="shared" si="25"/>
        <v>0</v>
      </c>
      <c r="BO283">
        <f t="shared" si="26"/>
        <v>0</v>
      </c>
      <c r="DP283"/>
      <c r="DQ283"/>
      <c r="DR283" s="2">
        <f t="shared" si="27"/>
        <v>0</v>
      </c>
      <c r="DS283" s="2">
        <f t="shared" si="28"/>
        <v>0</v>
      </c>
      <c r="DT283" s="2">
        <f t="shared" si="29"/>
        <v>0</v>
      </c>
      <c r="DU283" s="2">
        <f t="shared" si="30"/>
        <v>0</v>
      </c>
    </row>
    <row r="284" spans="1:125" s="38" customFormat="1" ht="15" customHeight="1">
      <c r="A284" s="196"/>
      <c r="B284" s="196"/>
      <c r="C284" s="286" t="s">
        <v>5618</v>
      </c>
      <c r="D284" s="479" t="str">
        <f>IF($N$10="","",IF(HLOOKUP($N$10,Presentación!$AQ$3:$BV$574,Presentación!AP263)="","",HLOOKUP($N$10,Presentación!$AQ$3:$BV$574,Presentación!AP263,0)))</f>
        <v/>
      </c>
      <c r="E284" s="480"/>
      <c r="F284" s="481"/>
      <c r="G284" s="491" t="str">
        <f>IF($N$10="","",IF(HLOOKUP($N$10,Presentación!$BZ$3:$DE$574,Presentación!AP263,0)="","",HLOOKUP($N$10,Presentación!$BZ$3:$DE$574,Presentación!AP263,0)))</f>
        <v/>
      </c>
      <c r="H284" s="492"/>
      <c r="I284" s="492"/>
      <c r="J284" s="493"/>
      <c r="K284" s="1"/>
      <c r="L284" s="1"/>
      <c r="M284" s="1"/>
      <c r="N284" s="1"/>
      <c r="O284" s="1"/>
      <c r="P284" s="1"/>
      <c r="Q284" s="1"/>
      <c r="R284" s="1"/>
      <c r="S284" s="1"/>
      <c r="T284" s="1"/>
      <c r="U284" s="1"/>
      <c r="V284" s="1"/>
      <c r="W284" s="1"/>
      <c r="X284" s="1"/>
      <c r="Y284" s="1"/>
      <c r="Z284" s="1"/>
      <c r="AA284" s="1"/>
      <c r="AB284" s="1"/>
      <c r="AC284" s="1"/>
      <c r="AD284" s="1"/>
      <c r="AE284" s="1"/>
      <c r="AF284" s="1"/>
      <c r="AG284" s="1"/>
      <c r="AH284" s="1"/>
      <c r="AI284" s="1"/>
      <c r="AJ284" s="1"/>
      <c r="AK284" s="1"/>
      <c r="AL284" s="1"/>
      <c r="AM284" s="1"/>
      <c r="AN284" s="1"/>
      <c r="AO284" s="1"/>
      <c r="AP284" s="1"/>
      <c r="AQ284" s="1"/>
      <c r="AR284" s="1"/>
      <c r="AS284" s="1"/>
      <c r="AT284" s="1"/>
      <c r="AU284" s="1"/>
      <c r="AV284" s="1"/>
      <c r="AW284" s="1"/>
      <c r="AX284" s="1"/>
      <c r="AY284" s="1"/>
      <c r="AZ284" s="1"/>
      <c r="BA284" s="1"/>
      <c r="BB284" s="1"/>
      <c r="BC284" s="1"/>
      <c r="BD284" s="1"/>
      <c r="BE284" s="1"/>
      <c r="BF284" s="1"/>
      <c r="BG284" s="1"/>
      <c r="BH284" s="1"/>
      <c r="BI284" s="1"/>
      <c r="BJ284" s="1"/>
      <c r="BK284" s="1"/>
      <c r="BL284"/>
      <c r="BN284">
        <f t="shared" si="25"/>
        <v>0</v>
      </c>
      <c r="BO284">
        <f t="shared" si="26"/>
        <v>0</v>
      </c>
      <c r="DP284"/>
      <c r="DQ284"/>
      <c r="DR284" s="2">
        <f t="shared" si="27"/>
        <v>0</v>
      </c>
      <c r="DS284" s="2">
        <f t="shared" si="28"/>
        <v>0</v>
      </c>
      <c r="DT284" s="2">
        <f t="shared" si="29"/>
        <v>0</v>
      </c>
      <c r="DU284" s="2">
        <f t="shared" si="30"/>
        <v>0</v>
      </c>
    </row>
    <row r="285" spans="1:125" s="38" customFormat="1" ht="15" customHeight="1">
      <c r="A285" s="196"/>
      <c r="B285" s="196"/>
      <c r="C285" s="286" t="s">
        <v>5619</v>
      </c>
      <c r="D285" s="479" t="str">
        <f>IF($N$10="","",IF(HLOOKUP($N$10,Presentación!$AQ$3:$BV$574,Presentación!AP264)="","",HLOOKUP($N$10,Presentación!$AQ$3:$BV$574,Presentación!AP264,0)))</f>
        <v/>
      </c>
      <c r="E285" s="480"/>
      <c r="F285" s="481"/>
      <c r="G285" s="491" t="str">
        <f>IF($N$10="","",IF(HLOOKUP($N$10,Presentación!$BZ$3:$DE$574,Presentación!AP264,0)="","",HLOOKUP($N$10,Presentación!$BZ$3:$DE$574,Presentación!AP264,0)))</f>
        <v/>
      </c>
      <c r="H285" s="492"/>
      <c r="I285" s="492"/>
      <c r="J285" s="493"/>
      <c r="K285" s="1"/>
      <c r="L285" s="1"/>
      <c r="M285" s="1"/>
      <c r="N285" s="1"/>
      <c r="O285" s="1"/>
      <c r="P285" s="1"/>
      <c r="Q285" s="1"/>
      <c r="R285" s="1"/>
      <c r="S285" s="1"/>
      <c r="T285" s="1"/>
      <c r="U285" s="1"/>
      <c r="V285" s="1"/>
      <c r="W285" s="1"/>
      <c r="X285" s="1"/>
      <c r="Y285" s="1"/>
      <c r="Z285" s="1"/>
      <c r="AA285" s="1"/>
      <c r="AB285" s="1"/>
      <c r="AC285" s="1"/>
      <c r="AD285" s="1"/>
      <c r="AE285" s="1"/>
      <c r="AF285" s="1"/>
      <c r="AG285" s="1"/>
      <c r="AH285" s="1"/>
      <c r="AI285" s="1"/>
      <c r="AJ285" s="1"/>
      <c r="AK285" s="1"/>
      <c r="AL285" s="1"/>
      <c r="AM285" s="1"/>
      <c r="AN285" s="1"/>
      <c r="AO285" s="1"/>
      <c r="AP285" s="1"/>
      <c r="AQ285" s="1"/>
      <c r="AR285" s="1"/>
      <c r="AS285" s="1"/>
      <c r="AT285" s="1"/>
      <c r="AU285" s="1"/>
      <c r="AV285" s="1"/>
      <c r="AW285" s="1"/>
      <c r="AX285" s="1"/>
      <c r="AY285" s="1"/>
      <c r="AZ285" s="1"/>
      <c r="BA285" s="1"/>
      <c r="BB285" s="1"/>
      <c r="BC285" s="1"/>
      <c r="BD285" s="1"/>
      <c r="BE285" s="1"/>
      <c r="BF285" s="1"/>
      <c r="BG285" s="1"/>
      <c r="BH285" s="1"/>
      <c r="BI285" s="1"/>
      <c r="BJ285" s="1"/>
      <c r="BK285" s="1"/>
      <c r="BL285"/>
      <c r="BN285">
        <f t="shared" si="25"/>
        <v>0</v>
      </c>
      <c r="BO285">
        <f t="shared" si="26"/>
        <v>0</v>
      </c>
      <c r="DP285"/>
      <c r="DQ285"/>
      <c r="DR285" s="2">
        <f t="shared" si="27"/>
        <v>0</v>
      </c>
      <c r="DS285" s="2">
        <f t="shared" si="28"/>
        <v>0</v>
      </c>
      <c r="DT285" s="2">
        <f t="shared" si="29"/>
        <v>0</v>
      </c>
      <c r="DU285" s="2">
        <f t="shared" si="30"/>
        <v>0</v>
      </c>
    </row>
    <row r="286" spans="1:125" s="38" customFormat="1" ht="15" customHeight="1">
      <c r="A286" s="196"/>
      <c r="B286" s="196"/>
      <c r="C286" s="286" t="s">
        <v>5620</v>
      </c>
      <c r="D286" s="479" t="str">
        <f>IF($N$10="","",IF(HLOOKUP($N$10,Presentación!$AQ$3:$BV$574,Presentación!AP265)="","",HLOOKUP($N$10,Presentación!$AQ$3:$BV$574,Presentación!AP265,0)))</f>
        <v/>
      </c>
      <c r="E286" s="480"/>
      <c r="F286" s="481"/>
      <c r="G286" s="491" t="str">
        <f>IF($N$10="","",IF(HLOOKUP($N$10,Presentación!$BZ$3:$DE$574,Presentación!AP265,0)="","",HLOOKUP($N$10,Presentación!$BZ$3:$DE$574,Presentación!AP265,0)))</f>
        <v/>
      </c>
      <c r="H286" s="492"/>
      <c r="I286" s="492"/>
      <c r="J286" s="493"/>
      <c r="K286" s="1"/>
      <c r="L286" s="1"/>
      <c r="M286" s="1"/>
      <c r="N286" s="1"/>
      <c r="O286" s="1"/>
      <c r="P286" s="1"/>
      <c r="Q286" s="1"/>
      <c r="R286" s="1"/>
      <c r="S286" s="1"/>
      <c r="T286" s="1"/>
      <c r="U286" s="1"/>
      <c r="V286" s="1"/>
      <c r="W286" s="1"/>
      <c r="X286" s="1"/>
      <c r="Y286" s="1"/>
      <c r="Z286" s="1"/>
      <c r="AA286" s="1"/>
      <c r="AB286" s="1"/>
      <c r="AC286" s="1"/>
      <c r="AD286" s="1"/>
      <c r="AE286" s="1"/>
      <c r="AF286" s="1"/>
      <c r="AG286" s="1"/>
      <c r="AH286" s="1"/>
      <c r="AI286" s="1"/>
      <c r="AJ286" s="1"/>
      <c r="AK286" s="1"/>
      <c r="AL286" s="1"/>
      <c r="AM286" s="1"/>
      <c r="AN286" s="1"/>
      <c r="AO286" s="1"/>
      <c r="AP286" s="1"/>
      <c r="AQ286" s="1"/>
      <c r="AR286" s="1"/>
      <c r="AS286" s="1"/>
      <c r="AT286" s="1"/>
      <c r="AU286" s="1"/>
      <c r="AV286" s="1"/>
      <c r="AW286" s="1"/>
      <c r="AX286" s="1"/>
      <c r="AY286" s="1"/>
      <c r="AZ286" s="1"/>
      <c r="BA286" s="1"/>
      <c r="BB286" s="1"/>
      <c r="BC286" s="1"/>
      <c r="BD286" s="1"/>
      <c r="BE286" s="1"/>
      <c r="BF286" s="1"/>
      <c r="BG286" s="1"/>
      <c r="BH286" s="1"/>
      <c r="BI286" s="1"/>
      <c r="BJ286" s="1"/>
      <c r="BK286" s="1"/>
      <c r="BL286"/>
      <c r="BN286">
        <f t="shared" si="25"/>
        <v>0</v>
      </c>
      <c r="BO286">
        <f t="shared" si="26"/>
        <v>0</v>
      </c>
      <c r="DP286"/>
      <c r="DQ286"/>
      <c r="DR286" s="2">
        <f t="shared" si="27"/>
        <v>0</v>
      </c>
      <c r="DS286" s="2">
        <f t="shared" si="28"/>
        <v>0</v>
      </c>
      <c r="DT286" s="2">
        <f t="shared" si="29"/>
        <v>0</v>
      </c>
      <c r="DU286" s="2">
        <f t="shared" si="30"/>
        <v>0</v>
      </c>
    </row>
    <row r="287" spans="1:125" s="38" customFormat="1" ht="15" customHeight="1">
      <c r="A287" s="196"/>
      <c r="B287" s="196"/>
      <c r="C287" s="286" t="s">
        <v>5621</v>
      </c>
      <c r="D287" s="479" t="str">
        <f>IF($N$10="","",IF(HLOOKUP($N$10,Presentación!$AQ$3:$BV$574,Presentación!AP266)="","",HLOOKUP($N$10,Presentación!$AQ$3:$BV$574,Presentación!AP266,0)))</f>
        <v/>
      </c>
      <c r="E287" s="480"/>
      <c r="F287" s="481"/>
      <c r="G287" s="491" t="str">
        <f>IF($N$10="","",IF(HLOOKUP($N$10,Presentación!$BZ$3:$DE$574,Presentación!AP266,0)="","",HLOOKUP($N$10,Presentación!$BZ$3:$DE$574,Presentación!AP266,0)))</f>
        <v/>
      </c>
      <c r="H287" s="492"/>
      <c r="I287" s="492"/>
      <c r="J287" s="493"/>
      <c r="K287" s="1"/>
      <c r="L287" s="1"/>
      <c r="M287" s="1"/>
      <c r="N287" s="1"/>
      <c r="O287" s="1"/>
      <c r="P287" s="1"/>
      <c r="Q287" s="1"/>
      <c r="R287" s="1"/>
      <c r="S287" s="1"/>
      <c r="T287" s="1"/>
      <c r="U287" s="1"/>
      <c r="V287" s="1"/>
      <c r="W287" s="1"/>
      <c r="X287" s="1"/>
      <c r="Y287" s="1"/>
      <c r="Z287" s="1"/>
      <c r="AA287" s="1"/>
      <c r="AB287" s="1"/>
      <c r="AC287" s="1"/>
      <c r="AD287" s="1"/>
      <c r="AE287" s="1"/>
      <c r="AF287" s="1"/>
      <c r="AG287" s="1"/>
      <c r="AH287" s="1"/>
      <c r="AI287" s="1"/>
      <c r="AJ287" s="1"/>
      <c r="AK287" s="1"/>
      <c r="AL287" s="1"/>
      <c r="AM287" s="1"/>
      <c r="AN287" s="1"/>
      <c r="AO287" s="1"/>
      <c r="AP287" s="1"/>
      <c r="AQ287" s="1"/>
      <c r="AR287" s="1"/>
      <c r="AS287" s="1"/>
      <c r="AT287" s="1"/>
      <c r="AU287" s="1"/>
      <c r="AV287" s="1"/>
      <c r="AW287" s="1"/>
      <c r="AX287" s="1"/>
      <c r="AY287" s="1"/>
      <c r="AZ287" s="1"/>
      <c r="BA287" s="1"/>
      <c r="BB287" s="1"/>
      <c r="BC287" s="1"/>
      <c r="BD287" s="1"/>
      <c r="BE287" s="1"/>
      <c r="BF287" s="1"/>
      <c r="BG287" s="1"/>
      <c r="BH287" s="1"/>
      <c r="BI287" s="1"/>
      <c r="BJ287" s="1"/>
      <c r="BK287" s="1"/>
      <c r="BL287"/>
      <c r="BN287">
        <f t="shared" si="25"/>
        <v>0</v>
      </c>
      <c r="BO287">
        <f t="shared" si="26"/>
        <v>0</v>
      </c>
      <c r="DP287"/>
      <c r="DQ287"/>
      <c r="DR287" s="2">
        <f t="shared" si="27"/>
        <v>0</v>
      </c>
      <c r="DS287" s="2">
        <f t="shared" si="28"/>
        <v>0</v>
      </c>
      <c r="DT287" s="2">
        <f t="shared" si="29"/>
        <v>0</v>
      </c>
      <c r="DU287" s="2">
        <f t="shared" si="30"/>
        <v>0</v>
      </c>
    </row>
    <row r="288" spans="1:125" s="38" customFormat="1" ht="15" customHeight="1">
      <c r="A288" s="196"/>
      <c r="B288" s="196"/>
      <c r="C288" s="286" t="s">
        <v>5622</v>
      </c>
      <c r="D288" s="479" t="str">
        <f>IF($N$10="","",IF(HLOOKUP($N$10,Presentación!$AQ$3:$BV$574,Presentación!AP267)="","",HLOOKUP($N$10,Presentación!$AQ$3:$BV$574,Presentación!AP267,0)))</f>
        <v/>
      </c>
      <c r="E288" s="480"/>
      <c r="F288" s="481"/>
      <c r="G288" s="491" t="str">
        <f>IF($N$10="","",IF(HLOOKUP($N$10,Presentación!$BZ$3:$DE$574,Presentación!AP267,0)="","",HLOOKUP($N$10,Presentación!$BZ$3:$DE$574,Presentación!AP267,0)))</f>
        <v/>
      </c>
      <c r="H288" s="492"/>
      <c r="I288" s="492"/>
      <c r="J288" s="493"/>
      <c r="K288" s="1"/>
      <c r="L288" s="1"/>
      <c r="M288" s="1"/>
      <c r="N288" s="1"/>
      <c r="O288" s="1"/>
      <c r="P288" s="1"/>
      <c r="Q288" s="1"/>
      <c r="R288" s="1"/>
      <c r="S288" s="1"/>
      <c r="T288" s="1"/>
      <c r="U288" s="1"/>
      <c r="V288" s="1"/>
      <c r="W288" s="1"/>
      <c r="X288" s="1"/>
      <c r="Y288" s="1"/>
      <c r="Z288" s="1"/>
      <c r="AA288" s="1"/>
      <c r="AB288" s="1"/>
      <c r="AC288" s="1"/>
      <c r="AD288" s="1"/>
      <c r="AE288" s="1"/>
      <c r="AF288" s="1"/>
      <c r="AG288" s="1"/>
      <c r="AH288" s="1"/>
      <c r="AI288" s="1"/>
      <c r="AJ288" s="1"/>
      <c r="AK288" s="1"/>
      <c r="AL288" s="1"/>
      <c r="AM288" s="1"/>
      <c r="AN288" s="1"/>
      <c r="AO288" s="1"/>
      <c r="AP288" s="1"/>
      <c r="AQ288" s="1"/>
      <c r="AR288" s="1"/>
      <c r="AS288" s="1"/>
      <c r="AT288" s="1"/>
      <c r="AU288" s="1"/>
      <c r="AV288" s="1"/>
      <c r="AW288" s="1"/>
      <c r="AX288" s="1"/>
      <c r="AY288" s="1"/>
      <c r="AZ288" s="1"/>
      <c r="BA288" s="1"/>
      <c r="BB288" s="1"/>
      <c r="BC288" s="1"/>
      <c r="BD288" s="1"/>
      <c r="BE288" s="1"/>
      <c r="BF288" s="1"/>
      <c r="BG288" s="1"/>
      <c r="BH288" s="1"/>
      <c r="BI288" s="1"/>
      <c r="BJ288" s="1"/>
      <c r="BK288" s="1"/>
      <c r="BL288"/>
      <c r="BN288">
        <f t="shared" si="25"/>
        <v>0</v>
      </c>
      <c r="BO288">
        <f t="shared" si="26"/>
        <v>0</v>
      </c>
      <c r="DP288"/>
      <c r="DQ288"/>
      <c r="DR288" s="2">
        <f t="shared" si="27"/>
        <v>0</v>
      </c>
      <c r="DS288" s="2">
        <f t="shared" si="28"/>
        <v>0</v>
      </c>
      <c r="DT288" s="2">
        <f t="shared" si="29"/>
        <v>0</v>
      </c>
      <c r="DU288" s="2">
        <f t="shared" si="30"/>
        <v>0</v>
      </c>
    </row>
    <row r="289" spans="1:125" s="38" customFormat="1" ht="15" customHeight="1">
      <c r="A289" s="196"/>
      <c r="B289" s="196"/>
      <c r="C289" s="286" t="s">
        <v>5623</v>
      </c>
      <c r="D289" s="479" t="str">
        <f>IF($N$10="","",IF(HLOOKUP($N$10,Presentación!$AQ$3:$BV$574,Presentación!AP268)="","",HLOOKUP($N$10,Presentación!$AQ$3:$BV$574,Presentación!AP268,0)))</f>
        <v/>
      </c>
      <c r="E289" s="480"/>
      <c r="F289" s="481"/>
      <c r="G289" s="491" t="str">
        <f>IF($N$10="","",IF(HLOOKUP($N$10,Presentación!$BZ$3:$DE$574,Presentación!AP268,0)="","",HLOOKUP($N$10,Presentación!$BZ$3:$DE$574,Presentación!AP268,0)))</f>
        <v/>
      </c>
      <c r="H289" s="492"/>
      <c r="I289" s="492"/>
      <c r="J289" s="493"/>
      <c r="K289" s="1"/>
      <c r="L289" s="1"/>
      <c r="M289" s="1"/>
      <c r="N289" s="1"/>
      <c r="O289" s="1"/>
      <c r="P289" s="1"/>
      <c r="Q289" s="1"/>
      <c r="R289" s="1"/>
      <c r="S289" s="1"/>
      <c r="T289" s="1"/>
      <c r="U289" s="1"/>
      <c r="V289" s="1"/>
      <c r="W289" s="1"/>
      <c r="X289" s="1"/>
      <c r="Y289" s="1"/>
      <c r="Z289" s="1"/>
      <c r="AA289" s="1"/>
      <c r="AB289" s="1"/>
      <c r="AC289" s="1"/>
      <c r="AD289" s="1"/>
      <c r="AE289" s="1"/>
      <c r="AF289" s="1"/>
      <c r="AG289" s="1"/>
      <c r="AH289" s="1"/>
      <c r="AI289" s="1"/>
      <c r="AJ289" s="1"/>
      <c r="AK289" s="1"/>
      <c r="AL289" s="1"/>
      <c r="AM289" s="1"/>
      <c r="AN289" s="1"/>
      <c r="AO289" s="1"/>
      <c r="AP289" s="1"/>
      <c r="AQ289" s="1"/>
      <c r="AR289" s="1"/>
      <c r="AS289" s="1"/>
      <c r="AT289" s="1"/>
      <c r="AU289" s="1"/>
      <c r="AV289" s="1"/>
      <c r="AW289" s="1"/>
      <c r="AX289" s="1"/>
      <c r="AY289" s="1"/>
      <c r="AZ289" s="1"/>
      <c r="BA289" s="1"/>
      <c r="BB289" s="1"/>
      <c r="BC289" s="1"/>
      <c r="BD289" s="1"/>
      <c r="BE289" s="1"/>
      <c r="BF289" s="1"/>
      <c r="BG289" s="1"/>
      <c r="BH289" s="1"/>
      <c r="BI289" s="1"/>
      <c r="BJ289" s="1"/>
      <c r="BK289" s="1"/>
      <c r="BL289"/>
      <c r="BN289">
        <f t="shared" si="25"/>
        <v>0</v>
      </c>
      <c r="BO289">
        <f t="shared" si="26"/>
        <v>0</v>
      </c>
      <c r="DP289"/>
      <c r="DQ289"/>
      <c r="DR289" s="2">
        <f t="shared" si="27"/>
        <v>0</v>
      </c>
      <c r="DS289" s="2">
        <f t="shared" si="28"/>
        <v>0</v>
      </c>
      <c r="DT289" s="2">
        <f t="shared" si="29"/>
        <v>0</v>
      </c>
      <c r="DU289" s="2">
        <f t="shared" si="30"/>
        <v>0</v>
      </c>
    </row>
    <row r="290" spans="1:125" s="38" customFormat="1" ht="15" customHeight="1">
      <c r="A290" s="196"/>
      <c r="B290" s="196"/>
      <c r="C290" s="286" t="s">
        <v>5624</v>
      </c>
      <c r="D290" s="479" t="str">
        <f>IF($N$10="","",IF(HLOOKUP($N$10,Presentación!$AQ$3:$BV$574,Presentación!AP269)="","",HLOOKUP($N$10,Presentación!$AQ$3:$BV$574,Presentación!AP269,0)))</f>
        <v/>
      </c>
      <c r="E290" s="480"/>
      <c r="F290" s="481"/>
      <c r="G290" s="491" t="str">
        <f>IF($N$10="","",IF(HLOOKUP($N$10,Presentación!$BZ$3:$DE$574,Presentación!AP269,0)="","",HLOOKUP($N$10,Presentación!$BZ$3:$DE$574,Presentación!AP269,0)))</f>
        <v/>
      </c>
      <c r="H290" s="492"/>
      <c r="I290" s="492"/>
      <c r="J290" s="493"/>
      <c r="K290" s="1"/>
      <c r="L290" s="1"/>
      <c r="M290" s="1"/>
      <c r="N290" s="1"/>
      <c r="O290" s="1"/>
      <c r="P290" s="1"/>
      <c r="Q290" s="1"/>
      <c r="R290" s="1"/>
      <c r="S290" s="1"/>
      <c r="T290" s="1"/>
      <c r="U290" s="1"/>
      <c r="V290" s="1"/>
      <c r="W290" s="1"/>
      <c r="X290" s="1"/>
      <c r="Y290" s="1"/>
      <c r="Z290" s="1"/>
      <c r="AA290" s="1"/>
      <c r="AB290" s="1"/>
      <c r="AC290" s="1"/>
      <c r="AD290" s="1"/>
      <c r="AE290" s="1"/>
      <c r="AF290" s="1"/>
      <c r="AG290" s="1"/>
      <c r="AH290" s="1"/>
      <c r="AI290" s="1"/>
      <c r="AJ290" s="1"/>
      <c r="AK290" s="1"/>
      <c r="AL290" s="1"/>
      <c r="AM290" s="1"/>
      <c r="AN290" s="1"/>
      <c r="AO290" s="1"/>
      <c r="AP290" s="1"/>
      <c r="AQ290" s="1"/>
      <c r="AR290" s="1"/>
      <c r="AS290" s="1"/>
      <c r="AT290" s="1"/>
      <c r="AU290" s="1"/>
      <c r="AV290" s="1"/>
      <c r="AW290" s="1"/>
      <c r="AX290" s="1"/>
      <c r="AY290" s="1"/>
      <c r="AZ290" s="1"/>
      <c r="BA290" s="1"/>
      <c r="BB290" s="1"/>
      <c r="BC290" s="1"/>
      <c r="BD290" s="1"/>
      <c r="BE290" s="1"/>
      <c r="BF290" s="1"/>
      <c r="BG290" s="1"/>
      <c r="BH290" s="1"/>
      <c r="BI290" s="1"/>
      <c r="BJ290" s="1"/>
      <c r="BK290" s="1"/>
      <c r="BL290"/>
      <c r="BN290">
        <f t="shared" si="25"/>
        <v>0</v>
      </c>
      <c r="BO290">
        <f t="shared" si="26"/>
        <v>0</v>
      </c>
      <c r="DP290"/>
      <c r="DQ290"/>
      <c r="DR290" s="2">
        <f t="shared" si="27"/>
        <v>0</v>
      </c>
      <c r="DS290" s="2">
        <f t="shared" si="28"/>
        <v>0</v>
      </c>
      <c r="DT290" s="2">
        <f t="shared" si="29"/>
        <v>0</v>
      </c>
      <c r="DU290" s="2">
        <f t="shared" si="30"/>
        <v>0</v>
      </c>
    </row>
    <row r="291" spans="1:125" s="38" customFormat="1" ht="15" customHeight="1">
      <c r="A291" s="196"/>
      <c r="B291" s="196"/>
      <c r="C291" s="286" t="s">
        <v>5625</v>
      </c>
      <c r="D291" s="479" t="str">
        <f>IF($N$10="","",IF(HLOOKUP($N$10,Presentación!$AQ$3:$BV$574,Presentación!AP270)="","",HLOOKUP($N$10,Presentación!$AQ$3:$BV$574,Presentación!AP270,0)))</f>
        <v/>
      </c>
      <c r="E291" s="480"/>
      <c r="F291" s="481"/>
      <c r="G291" s="491" t="str">
        <f>IF($N$10="","",IF(HLOOKUP($N$10,Presentación!$BZ$3:$DE$574,Presentación!AP270,0)="","",HLOOKUP($N$10,Presentación!$BZ$3:$DE$574,Presentación!AP270,0)))</f>
        <v/>
      </c>
      <c r="H291" s="492"/>
      <c r="I291" s="492"/>
      <c r="J291" s="493"/>
      <c r="K291" s="1"/>
      <c r="L291" s="1"/>
      <c r="M291" s="1"/>
      <c r="N291" s="1"/>
      <c r="O291" s="1"/>
      <c r="P291" s="1"/>
      <c r="Q291" s="1"/>
      <c r="R291" s="1"/>
      <c r="S291" s="1"/>
      <c r="T291" s="1"/>
      <c r="U291" s="1"/>
      <c r="V291" s="1"/>
      <c r="W291" s="1"/>
      <c r="X291" s="1"/>
      <c r="Y291" s="1"/>
      <c r="Z291" s="1"/>
      <c r="AA291" s="1"/>
      <c r="AB291" s="1"/>
      <c r="AC291" s="1"/>
      <c r="AD291" s="1"/>
      <c r="AE291" s="1"/>
      <c r="AF291" s="1"/>
      <c r="AG291" s="1"/>
      <c r="AH291" s="1"/>
      <c r="AI291" s="1"/>
      <c r="AJ291" s="1"/>
      <c r="AK291" s="1"/>
      <c r="AL291" s="1"/>
      <c r="AM291" s="1"/>
      <c r="AN291" s="1"/>
      <c r="AO291" s="1"/>
      <c r="AP291" s="1"/>
      <c r="AQ291" s="1"/>
      <c r="AR291" s="1"/>
      <c r="AS291" s="1"/>
      <c r="AT291" s="1"/>
      <c r="AU291" s="1"/>
      <c r="AV291" s="1"/>
      <c r="AW291" s="1"/>
      <c r="AX291" s="1"/>
      <c r="AY291" s="1"/>
      <c r="AZ291" s="1"/>
      <c r="BA291" s="1"/>
      <c r="BB291" s="1"/>
      <c r="BC291" s="1"/>
      <c r="BD291" s="1"/>
      <c r="BE291" s="1"/>
      <c r="BF291" s="1"/>
      <c r="BG291" s="1"/>
      <c r="BH291" s="1"/>
      <c r="BI291" s="1"/>
      <c r="BJ291" s="1"/>
      <c r="BK291" s="1"/>
      <c r="BL291"/>
      <c r="BN291">
        <f t="shared" si="25"/>
        <v>0</v>
      </c>
      <c r="BO291">
        <f t="shared" si="26"/>
        <v>0</v>
      </c>
      <c r="DP291"/>
      <c r="DQ291"/>
      <c r="DR291" s="2">
        <f t="shared" si="27"/>
        <v>0</v>
      </c>
      <c r="DS291" s="2">
        <f t="shared" si="28"/>
        <v>0</v>
      </c>
      <c r="DT291" s="2">
        <f t="shared" si="29"/>
        <v>0</v>
      </c>
      <c r="DU291" s="2">
        <f t="shared" si="30"/>
        <v>0</v>
      </c>
    </row>
    <row r="292" spans="1:125" s="38" customFormat="1" ht="15" customHeight="1">
      <c r="A292" s="196"/>
      <c r="B292" s="196"/>
      <c r="C292" s="286" t="s">
        <v>5626</v>
      </c>
      <c r="D292" s="479" t="str">
        <f>IF($N$10="","",IF(HLOOKUP($N$10,Presentación!$AQ$3:$BV$574,Presentación!AP271)="","",HLOOKUP($N$10,Presentación!$AQ$3:$BV$574,Presentación!AP271,0)))</f>
        <v/>
      </c>
      <c r="E292" s="480"/>
      <c r="F292" s="481"/>
      <c r="G292" s="491" t="str">
        <f>IF($N$10="","",IF(HLOOKUP($N$10,Presentación!$BZ$3:$DE$574,Presentación!AP271,0)="","",HLOOKUP($N$10,Presentación!$BZ$3:$DE$574,Presentación!AP271,0)))</f>
        <v/>
      </c>
      <c r="H292" s="492"/>
      <c r="I292" s="492"/>
      <c r="J292" s="493"/>
      <c r="K292" s="1"/>
      <c r="L292" s="1"/>
      <c r="M292" s="1"/>
      <c r="N292" s="1"/>
      <c r="O292" s="1"/>
      <c r="P292" s="1"/>
      <c r="Q292" s="1"/>
      <c r="R292" s="1"/>
      <c r="S292" s="1"/>
      <c r="T292" s="1"/>
      <c r="U292" s="1"/>
      <c r="V292" s="1"/>
      <c r="W292" s="1"/>
      <c r="X292" s="1"/>
      <c r="Y292" s="1"/>
      <c r="Z292" s="1"/>
      <c r="AA292" s="1"/>
      <c r="AB292" s="1"/>
      <c r="AC292" s="1"/>
      <c r="AD292" s="1"/>
      <c r="AE292" s="1"/>
      <c r="AF292" s="1"/>
      <c r="AG292" s="1"/>
      <c r="AH292" s="1"/>
      <c r="AI292" s="1"/>
      <c r="AJ292" s="1"/>
      <c r="AK292" s="1"/>
      <c r="AL292" s="1"/>
      <c r="AM292" s="1"/>
      <c r="AN292" s="1"/>
      <c r="AO292" s="1"/>
      <c r="AP292" s="1"/>
      <c r="AQ292" s="1"/>
      <c r="AR292" s="1"/>
      <c r="AS292" s="1"/>
      <c r="AT292" s="1"/>
      <c r="AU292" s="1"/>
      <c r="AV292" s="1"/>
      <c r="AW292" s="1"/>
      <c r="AX292" s="1"/>
      <c r="AY292" s="1"/>
      <c r="AZ292" s="1"/>
      <c r="BA292" s="1"/>
      <c r="BB292" s="1"/>
      <c r="BC292" s="1"/>
      <c r="BD292" s="1"/>
      <c r="BE292" s="1"/>
      <c r="BF292" s="1"/>
      <c r="BG292" s="1"/>
      <c r="BH292" s="1"/>
      <c r="BI292" s="1"/>
      <c r="BJ292" s="1"/>
      <c r="BK292" s="1"/>
      <c r="BL292"/>
      <c r="BN292">
        <f t="shared" si="25"/>
        <v>0</v>
      </c>
      <c r="BO292">
        <f t="shared" si="26"/>
        <v>0</v>
      </c>
      <c r="DP292"/>
      <c r="DQ292"/>
      <c r="DR292" s="2">
        <f t="shared" si="27"/>
        <v>0</v>
      </c>
      <c r="DS292" s="2">
        <f t="shared" si="28"/>
        <v>0</v>
      </c>
      <c r="DT292" s="2">
        <f t="shared" si="29"/>
        <v>0</v>
      </c>
      <c r="DU292" s="2">
        <f t="shared" si="30"/>
        <v>0</v>
      </c>
    </row>
    <row r="293" spans="1:125" s="38" customFormat="1" ht="15" customHeight="1">
      <c r="A293" s="196"/>
      <c r="B293" s="196"/>
      <c r="C293" s="286" t="s">
        <v>5627</v>
      </c>
      <c r="D293" s="479" t="str">
        <f>IF($N$10="","",IF(HLOOKUP($N$10,Presentación!$AQ$3:$BV$574,Presentación!AP272)="","",HLOOKUP($N$10,Presentación!$AQ$3:$BV$574,Presentación!AP272,0)))</f>
        <v/>
      </c>
      <c r="E293" s="480"/>
      <c r="F293" s="481"/>
      <c r="G293" s="491" t="str">
        <f>IF($N$10="","",IF(HLOOKUP($N$10,Presentación!$BZ$3:$DE$574,Presentación!AP272,0)="","",HLOOKUP($N$10,Presentación!$BZ$3:$DE$574,Presentación!AP272,0)))</f>
        <v/>
      </c>
      <c r="H293" s="492"/>
      <c r="I293" s="492"/>
      <c r="J293" s="493"/>
      <c r="K293" s="1"/>
      <c r="L293" s="1"/>
      <c r="M293" s="1"/>
      <c r="N293" s="1"/>
      <c r="O293" s="1"/>
      <c r="P293" s="1"/>
      <c r="Q293" s="1"/>
      <c r="R293" s="1"/>
      <c r="S293" s="1"/>
      <c r="T293" s="1"/>
      <c r="U293" s="1"/>
      <c r="V293" s="1"/>
      <c r="W293" s="1"/>
      <c r="X293" s="1"/>
      <c r="Y293" s="1"/>
      <c r="Z293" s="1"/>
      <c r="AA293" s="1"/>
      <c r="AB293" s="1"/>
      <c r="AC293" s="1"/>
      <c r="AD293" s="1"/>
      <c r="AE293" s="1"/>
      <c r="AF293" s="1"/>
      <c r="AG293" s="1"/>
      <c r="AH293" s="1"/>
      <c r="AI293" s="1"/>
      <c r="AJ293" s="1"/>
      <c r="AK293" s="1"/>
      <c r="AL293" s="1"/>
      <c r="AM293" s="1"/>
      <c r="AN293" s="1"/>
      <c r="AO293" s="1"/>
      <c r="AP293" s="1"/>
      <c r="AQ293" s="1"/>
      <c r="AR293" s="1"/>
      <c r="AS293" s="1"/>
      <c r="AT293" s="1"/>
      <c r="AU293" s="1"/>
      <c r="AV293" s="1"/>
      <c r="AW293" s="1"/>
      <c r="AX293" s="1"/>
      <c r="AY293" s="1"/>
      <c r="AZ293" s="1"/>
      <c r="BA293" s="1"/>
      <c r="BB293" s="1"/>
      <c r="BC293" s="1"/>
      <c r="BD293" s="1"/>
      <c r="BE293" s="1"/>
      <c r="BF293" s="1"/>
      <c r="BG293" s="1"/>
      <c r="BH293" s="1"/>
      <c r="BI293" s="1"/>
      <c r="BJ293" s="1"/>
      <c r="BK293" s="1"/>
      <c r="BL293"/>
      <c r="BN293">
        <f t="shared" si="25"/>
        <v>0</v>
      </c>
      <c r="BO293">
        <f t="shared" si="26"/>
        <v>0</v>
      </c>
      <c r="DP293"/>
      <c r="DQ293"/>
      <c r="DR293" s="2">
        <f t="shared" si="27"/>
        <v>0</v>
      </c>
      <c r="DS293" s="2">
        <f t="shared" si="28"/>
        <v>0</v>
      </c>
      <c r="DT293" s="2">
        <f t="shared" si="29"/>
        <v>0</v>
      </c>
      <c r="DU293" s="2">
        <f t="shared" si="30"/>
        <v>0</v>
      </c>
    </row>
    <row r="294" spans="1:125" s="38" customFormat="1" ht="15" customHeight="1">
      <c r="A294" s="196"/>
      <c r="B294" s="196"/>
      <c r="C294" s="286" t="s">
        <v>5628</v>
      </c>
      <c r="D294" s="479" t="str">
        <f>IF($N$10="","",IF(HLOOKUP($N$10,Presentación!$AQ$3:$BV$574,Presentación!AP273)="","",HLOOKUP($N$10,Presentación!$AQ$3:$BV$574,Presentación!AP273,0)))</f>
        <v/>
      </c>
      <c r="E294" s="480"/>
      <c r="F294" s="481"/>
      <c r="G294" s="491" t="str">
        <f>IF($N$10="","",IF(HLOOKUP($N$10,Presentación!$BZ$3:$DE$574,Presentación!AP273,0)="","",HLOOKUP($N$10,Presentación!$BZ$3:$DE$574,Presentación!AP273,0)))</f>
        <v/>
      </c>
      <c r="H294" s="492"/>
      <c r="I294" s="492"/>
      <c r="J294" s="493"/>
      <c r="K294" s="1"/>
      <c r="L294" s="1"/>
      <c r="M294" s="1"/>
      <c r="N294" s="1"/>
      <c r="O294" s="1"/>
      <c r="P294" s="1"/>
      <c r="Q294" s="1"/>
      <c r="R294" s="1"/>
      <c r="S294" s="1"/>
      <c r="T294" s="1"/>
      <c r="U294" s="1"/>
      <c r="V294" s="1"/>
      <c r="W294" s="1"/>
      <c r="X294" s="1"/>
      <c r="Y294" s="1"/>
      <c r="Z294" s="1"/>
      <c r="AA294" s="1"/>
      <c r="AB294" s="1"/>
      <c r="AC294" s="1"/>
      <c r="AD294" s="1"/>
      <c r="AE294" s="1"/>
      <c r="AF294" s="1"/>
      <c r="AG294" s="1"/>
      <c r="AH294" s="1"/>
      <c r="AI294" s="1"/>
      <c r="AJ294" s="1"/>
      <c r="AK294" s="1"/>
      <c r="AL294" s="1"/>
      <c r="AM294" s="1"/>
      <c r="AN294" s="1"/>
      <c r="AO294" s="1"/>
      <c r="AP294" s="1"/>
      <c r="AQ294" s="1"/>
      <c r="AR294" s="1"/>
      <c r="AS294" s="1"/>
      <c r="AT294" s="1"/>
      <c r="AU294" s="1"/>
      <c r="AV294" s="1"/>
      <c r="AW294" s="1"/>
      <c r="AX294" s="1"/>
      <c r="AY294" s="1"/>
      <c r="AZ294" s="1"/>
      <c r="BA294" s="1"/>
      <c r="BB294" s="1"/>
      <c r="BC294" s="1"/>
      <c r="BD294" s="1"/>
      <c r="BE294" s="1"/>
      <c r="BF294" s="1"/>
      <c r="BG294" s="1"/>
      <c r="BH294" s="1"/>
      <c r="BI294" s="1"/>
      <c r="BJ294" s="1"/>
      <c r="BK294" s="1"/>
      <c r="BL294"/>
      <c r="BN294">
        <f t="shared" si="25"/>
        <v>0</v>
      </c>
      <c r="BO294">
        <f t="shared" si="26"/>
        <v>0</v>
      </c>
      <c r="DP294"/>
      <c r="DQ294"/>
      <c r="DR294" s="2">
        <f t="shared" si="27"/>
        <v>0</v>
      </c>
      <c r="DS294" s="2">
        <f t="shared" si="28"/>
        <v>0</v>
      </c>
      <c r="DT294" s="2">
        <f t="shared" si="29"/>
        <v>0</v>
      </c>
      <c r="DU294" s="2">
        <f t="shared" si="30"/>
        <v>0</v>
      </c>
    </row>
    <row r="295" spans="1:125" s="38" customFormat="1" ht="15" customHeight="1">
      <c r="A295" s="196"/>
      <c r="B295" s="196"/>
      <c r="C295" s="286" t="s">
        <v>5629</v>
      </c>
      <c r="D295" s="479" t="str">
        <f>IF($N$10="","",IF(HLOOKUP($N$10,Presentación!$AQ$3:$BV$574,Presentación!AP274)="","",HLOOKUP($N$10,Presentación!$AQ$3:$BV$574,Presentación!AP274,0)))</f>
        <v/>
      </c>
      <c r="E295" s="480"/>
      <c r="F295" s="481"/>
      <c r="G295" s="491" t="str">
        <f>IF($N$10="","",IF(HLOOKUP($N$10,Presentación!$BZ$3:$DE$574,Presentación!AP274,0)="","",HLOOKUP($N$10,Presentación!$BZ$3:$DE$574,Presentación!AP274,0)))</f>
        <v/>
      </c>
      <c r="H295" s="492"/>
      <c r="I295" s="492"/>
      <c r="J295" s="493"/>
      <c r="K295" s="1"/>
      <c r="L295" s="1"/>
      <c r="M295" s="1"/>
      <c r="N295" s="1"/>
      <c r="O295" s="1"/>
      <c r="P295" s="1"/>
      <c r="Q295" s="1"/>
      <c r="R295" s="1"/>
      <c r="S295" s="1"/>
      <c r="T295" s="1"/>
      <c r="U295" s="1"/>
      <c r="V295" s="1"/>
      <c r="W295" s="1"/>
      <c r="X295" s="1"/>
      <c r="Y295" s="1"/>
      <c r="Z295" s="1"/>
      <c r="AA295" s="1"/>
      <c r="AB295" s="1"/>
      <c r="AC295" s="1"/>
      <c r="AD295" s="1"/>
      <c r="AE295" s="1"/>
      <c r="AF295" s="1"/>
      <c r="AG295" s="1"/>
      <c r="AH295" s="1"/>
      <c r="AI295" s="1"/>
      <c r="AJ295" s="1"/>
      <c r="AK295" s="1"/>
      <c r="AL295" s="1"/>
      <c r="AM295" s="1"/>
      <c r="AN295" s="1"/>
      <c r="AO295" s="1"/>
      <c r="AP295" s="1"/>
      <c r="AQ295" s="1"/>
      <c r="AR295" s="1"/>
      <c r="AS295" s="1"/>
      <c r="AT295" s="1"/>
      <c r="AU295" s="1"/>
      <c r="AV295" s="1"/>
      <c r="AW295" s="1"/>
      <c r="AX295" s="1"/>
      <c r="AY295" s="1"/>
      <c r="AZ295" s="1"/>
      <c r="BA295" s="1"/>
      <c r="BB295" s="1"/>
      <c r="BC295" s="1"/>
      <c r="BD295" s="1"/>
      <c r="BE295" s="1"/>
      <c r="BF295" s="1"/>
      <c r="BG295" s="1"/>
      <c r="BH295" s="1"/>
      <c r="BI295" s="1"/>
      <c r="BJ295" s="1"/>
      <c r="BK295" s="1"/>
      <c r="BL295"/>
      <c r="BN295">
        <f t="shared" si="25"/>
        <v>0</v>
      </c>
      <c r="BO295">
        <f t="shared" si="26"/>
        <v>0</v>
      </c>
      <c r="DP295"/>
      <c r="DQ295"/>
      <c r="DR295" s="2">
        <f t="shared" si="27"/>
        <v>0</v>
      </c>
      <c r="DS295" s="2">
        <f t="shared" si="28"/>
        <v>0</v>
      </c>
      <c r="DT295" s="2">
        <f t="shared" si="29"/>
        <v>0</v>
      </c>
      <c r="DU295" s="2">
        <f t="shared" si="30"/>
        <v>0</v>
      </c>
    </row>
    <row r="296" spans="1:125" s="38" customFormat="1" ht="15" customHeight="1">
      <c r="A296" s="196"/>
      <c r="B296" s="196"/>
      <c r="C296" s="286" t="s">
        <v>5630</v>
      </c>
      <c r="D296" s="479" t="str">
        <f>IF($N$10="","",IF(HLOOKUP($N$10,Presentación!$AQ$3:$BV$574,Presentación!AP275)="","",HLOOKUP($N$10,Presentación!$AQ$3:$BV$574,Presentación!AP275,0)))</f>
        <v/>
      </c>
      <c r="E296" s="480"/>
      <c r="F296" s="481"/>
      <c r="G296" s="491" t="str">
        <f>IF($N$10="","",IF(HLOOKUP($N$10,Presentación!$BZ$3:$DE$574,Presentación!AP275,0)="","",HLOOKUP($N$10,Presentación!$BZ$3:$DE$574,Presentación!AP275,0)))</f>
        <v/>
      </c>
      <c r="H296" s="492"/>
      <c r="I296" s="492"/>
      <c r="J296" s="493"/>
      <c r="K296" s="1"/>
      <c r="L296" s="1"/>
      <c r="M296" s="1"/>
      <c r="N296" s="1"/>
      <c r="O296" s="1"/>
      <c r="P296" s="1"/>
      <c r="Q296" s="1"/>
      <c r="R296" s="1"/>
      <c r="S296" s="1"/>
      <c r="T296" s="1"/>
      <c r="U296" s="1"/>
      <c r="V296" s="1"/>
      <c r="W296" s="1"/>
      <c r="X296" s="1"/>
      <c r="Y296" s="1"/>
      <c r="Z296" s="1"/>
      <c r="AA296" s="1"/>
      <c r="AB296" s="1"/>
      <c r="AC296" s="1"/>
      <c r="AD296" s="1"/>
      <c r="AE296" s="1"/>
      <c r="AF296" s="1"/>
      <c r="AG296" s="1"/>
      <c r="AH296" s="1"/>
      <c r="AI296" s="1"/>
      <c r="AJ296" s="1"/>
      <c r="AK296" s="1"/>
      <c r="AL296" s="1"/>
      <c r="AM296" s="1"/>
      <c r="AN296" s="1"/>
      <c r="AO296" s="1"/>
      <c r="AP296" s="1"/>
      <c r="AQ296" s="1"/>
      <c r="AR296" s="1"/>
      <c r="AS296" s="1"/>
      <c r="AT296" s="1"/>
      <c r="AU296" s="1"/>
      <c r="AV296" s="1"/>
      <c r="AW296" s="1"/>
      <c r="AX296" s="1"/>
      <c r="AY296" s="1"/>
      <c r="AZ296" s="1"/>
      <c r="BA296" s="1"/>
      <c r="BB296" s="1"/>
      <c r="BC296" s="1"/>
      <c r="BD296" s="1"/>
      <c r="BE296" s="1"/>
      <c r="BF296" s="1"/>
      <c r="BG296" s="1"/>
      <c r="BH296" s="1"/>
      <c r="BI296" s="1"/>
      <c r="BJ296" s="1"/>
      <c r="BK296" s="1"/>
      <c r="BL296"/>
      <c r="BN296">
        <f t="shared" si="25"/>
        <v>0</v>
      </c>
      <c r="BO296">
        <f t="shared" si="26"/>
        <v>0</v>
      </c>
      <c r="DP296"/>
      <c r="DQ296"/>
      <c r="DR296" s="2">
        <f t="shared" si="27"/>
        <v>0</v>
      </c>
      <c r="DS296" s="2">
        <f t="shared" si="28"/>
        <v>0</v>
      </c>
      <c r="DT296" s="2">
        <f t="shared" si="29"/>
        <v>0</v>
      </c>
      <c r="DU296" s="2">
        <f t="shared" si="30"/>
        <v>0</v>
      </c>
    </row>
    <row r="297" spans="1:125" s="38" customFormat="1" ht="15" customHeight="1">
      <c r="A297" s="196"/>
      <c r="B297" s="196"/>
      <c r="C297" s="286" t="s">
        <v>5631</v>
      </c>
      <c r="D297" s="479" t="str">
        <f>IF($N$10="","",IF(HLOOKUP($N$10,Presentación!$AQ$3:$BV$574,Presentación!AP276)="","",HLOOKUP($N$10,Presentación!$AQ$3:$BV$574,Presentación!AP276,0)))</f>
        <v/>
      </c>
      <c r="E297" s="480"/>
      <c r="F297" s="481"/>
      <c r="G297" s="491" t="str">
        <f>IF($N$10="","",IF(HLOOKUP($N$10,Presentación!$BZ$3:$DE$574,Presentación!AP276,0)="","",HLOOKUP($N$10,Presentación!$BZ$3:$DE$574,Presentación!AP276,0)))</f>
        <v/>
      </c>
      <c r="H297" s="492"/>
      <c r="I297" s="492"/>
      <c r="J297" s="493"/>
      <c r="K297" s="1"/>
      <c r="L297" s="1"/>
      <c r="M297" s="1"/>
      <c r="N297" s="1"/>
      <c r="O297" s="1"/>
      <c r="P297" s="1"/>
      <c r="Q297" s="1"/>
      <c r="R297" s="1"/>
      <c r="S297" s="1"/>
      <c r="T297" s="1"/>
      <c r="U297" s="1"/>
      <c r="V297" s="1"/>
      <c r="W297" s="1"/>
      <c r="X297" s="1"/>
      <c r="Y297" s="1"/>
      <c r="Z297" s="1"/>
      <c r="AA297" s="1"/>
      <c r="AB297" s="1"/>
      <c r="AC297" s="1"/>
      <c r="AD297" s="1"/>
      <c r="AE297" s="1"/>
      <c r="AF297" s="1"/>
      <c r="AG297" s="1"/>
      <c r="AH297" s="1"/>
      <c r="AI297" s="1"/>
      <c r="AJ297" s="1"/>
      <c r="AK297" s="1"/>
      <c r="AL297" s="1"/>
      <c r="AM297" s="1"/>
      <c r="AN297" s="1"/>
      <c r="AO297" s="1"/>
      <c r="AP297" s="1"/>
      <c r="AQ297" s="1"/>
      <c r="AR297" s="1"/>
      <c r="AS297" s="1"/>
      <c r="AT297" s="1"/>
      <c r="AU297" s="1"/>
      <c r="AV297" s="1"/>
      <c r="AW297" s="1"/>
      <c r="AX297" s="1"/>
      <c r="AY297" s="1"/>
      <c r="AZ297" s="1"/>
      <c r="BA297" s="1"/>
      <c r="BB297" s="1"/>
      <c r="BC297" s="1"/>
      <c r="BD297" s="1"/>
      <c r="BE297" s="1"/>
      <c r="BF297" s="1"/>
      <c r="BG297" s="1"/>
      <c r="BH297" s="1"/>
      <c r="BI297" s="1"/>
      <c r="BJ297" s="1"/>
      <c r="BK297" s="1"/>
      <c r="BL297"/>
      <c r="BN297">
        <f t="shared" si="25"/>
        <v>0</v>
      </c>
      <c r="BO297">
        <f t="shared" si="26"/>
        <v>0</v>
      </c>
      <c r="DP297"/>
      <c r="DQ297"/>
      <c r="DR297" s="2">
        <f t="shared" si="27"/>
        <v>0</v>
      </c>
      <c r="DS297" s="2">
        <f t="shared" si="28"/>
        <v>0</v>
      </c>
      <c r="DT297" s="2">
        <f t="shared" si="29"/>
        <v>0</v>
      </c>
      <c r="DU297" s="2">
        <f t="shared" si="30"/>
        <v>0</v>
      </c>
    </row>
    <row r="298" spans="1:125" s="38" customFormat="1" ht="15" customHeight="1">
      <c r="A298" s="196"/>
      <c r="B298" s="196"/>
      <c r="C298" s="286" t="s">
        <v>5632</v>
      </c>
      <c r="D298" s="479" t="str">
        <f>IF($N$10="","",IF(HLOOKUP($N$10,Presentación!$AQ$3:$BV$574,Presentación!AP277)="","",HLOOKUP($N$10,Presentación!$AQ$3:$BV$574,Presentación!AP277,0)))</f>
        <v/>
      </c>
      <c r="E298" s="480"/>
      <c r="F298" s="481"/>
      <c r="G298" s="491" t="str">
        <f>IF($N$10="","",IF(HLOOKUP($N$10,Presentación!$BZ$3:$DE$574,Presentación!AP277,0)="","",HLOOKUP($N$10,Presentación!$BZ$3:$DE$574,Presentación!AP277,0)))</f>
        <v/>
      </c>
      <c r="H298" s="492"/>
      <c r="I298" s="492"/>
      <c r="J298" s="493"/>
      <c r="K298" s="1"/>
      <c r="L298" s="1"/>
      <c r="M298" s="1"/>
      <c r="N298" s="1"/>
      <c r="O298" s="1"/>
      <c r="P298" s="1"/>
      <c r="Q298" s="1"/>
      <c r="R298" s="1"/>
      <c r="S298" s="1"/>
      <c r="T298" s="1"/>
      <c r="U298" s="1"/>
      <c r="V298" s="1"/>
      <c r="W298" s="1"/>
      <c r="X298" s="1"/>
      <c r="Y298" s="1"/>
      <c r="Z298" s="1"/>
      <c r="AA298" s="1"/>
      <c r="AB298" s="1"/>
      <c r="AC298" s="1"/>
      <c r="AD298" s="1"/>
      <c r="AE298" s="1"/>
      <c r="AF298" s="1"/>
      <c r="AG298" s="1"/>
      <c r="AH298" s="1"/>
      <c r="AI298" s="1"/>
      <c r="AJ298" s="1"/>
      <c r="AK298" s="1"/>
      <c r="AL298" s="1"/>
      <c r="AM298" s="1"/>
      <c r="AN298" s="1"/>
      <c r="AO298" s="1"/>
      <c r="AP298" s="1"/>
      <c r="AQ298" s="1"/>
      <c r="AR298" s="1"/>
      <c r="AS298" s="1"/>
      <c r="AT298" s="1"/>
      <c r="AU298" s="1"/>
      <c r="AV298" s="1"/>
      <c r="AW298" s="1"/>
      <c r="AX298" s="1"/>
      <c r="AY298" s="1"/>
      <c r="AZ298" s="1"/>
      <c r="BA298" s="1"/>
      <c r="BB298" s="1"/>
      <c r="BC298" s="1"/>
      <c r="BD298" s="1"/>
      <c r="BE298" s="1"/>
      <c r="BF298" s="1"/>
      <c r="BG298" s="1"/>
      <c r="BH298" s="1"/>
      <c r="BI298" s="1"/>
      <c r="BJ298" s="1"/>
      <c r="BK298" s="1"/>
      <c r="BL298"/>
      <c r="BN298">
        <f t="shared" si="25"/>
        <v>0</v>
      </c>
      <c r="BO298">
        <f t="shared" si="26"/>
        <v>0</v>
      </c>
      <c r="DP298"/>
      <c r="DQ298"/>
      <c r="DR298" s="2">
        <f t="shared" si="27"/>
        <v>0</v>
      </c>
      <c r="DS298" s="2">
        <f t="shared" si="28"/>
        <v>0</v>
      </c>
      <c r="DT298" s="2">
        <f t="shared" si="29"/>
        <v>0</v>
      </c>
      <c r="DU298" s="2">
        <f t="shared" si="30"/>
        <v>0</v>
      </c>
    </row>
    <row r="299" spans="1:125" s="38" customFormat="1" ht="15" customHeight="1">
      <c r="A299" s="196"/>
      <c r="B299" s="196"/>
      <c r="C299" s="286" t="s">
        <v>5633</v>
      </c>
      <c r="D299" s="479" t="str">
        <f>IF($N$10="","",IF(HLOOKUP($N$10,Presentación!$AQ$3:$BV$574,Presentación!AP278)="","",HLOOKUP($N$10,Presentación!$AQ$3:$BV$574,Presentación!AP278,0)))</f>
        <v/>
      </c>
      <c r="E299" s="480"/>
      <c r="F299" s="481"/>
      <c r="G299" s="491" t="str">
        <f>IF($N$10="","",IF(HLOOKUP($N$10,Presentación!$BZ$3:$DE$574,Presentación!AP278,0)="","",HLOOKUP($N$10,Presentación!$BZ$3:$DE$574,Presentación!AP278,0)))</f>
        <v/>
      </c>
      <c r="H299" s="492"/>
      <c r="I299" s="492"/>
      <c r="J299" s="493"/>
      <c r="K299" s="1"/>
      <c r="L299" s="1"/>
      <c r="M299" s="1"/>
      <c r="N299" s="1"/>
      <c r="O299" s="1"/>
      <c r="P299" s="1"/>
      <c r="Q299" s="1"/>
      <c r="R299" s="1"/>
      <c r="S299" s="1"/>
      <c r="T299" s="1"/>
      <c r="U299" s="1"/>
      <c r="V299" s="1"/>
      <c r="W299" s="1"/>
      <c r="X299" s="1"/>
      <c r="Y299" s="1"/>
      <c r="Z299" s="1"/>
      <c r="AA299" s="1"/>
      <c r="AB299" s="1"/>
      <c r="AC299" s="1"/>
      <c r="AD299" s="1"/>
      <c r="AE299" s="1"/>
      <c r="AF299" s="1"/>
      <c r="AG299" s="1"/>
      <c r="AH299" s="1"/>
      <c r="AI299" s="1"/>
      <c r="AJ299" s="1"/>
      <c r="AK299" s="1"/>
      <c r="AL299" s="1"/>
      <c r="AM299" s="1"/>
      <c r="AN299" s="1"/>
      <c r="AO299" s="1"/>
      <c r="AP299" s="1"/>
      <c r="AQ299" s="1"/>
      <c r="AR299" s="1"/>
      <c r="AS299" s="1"/>
      <c r="AT299" s="1"/>
      <c r="AU299" s="1"/>
      <c r="AV299" s="1"/>
      <c r="AW299" s="1"/>
      <c r="AX299" s="1"/>
      <c r="AY299" s="1"/>
      <c r="AZ299" s="1"/>
      <c r="BA299" s="1"/>
      <c r="BB299" s="1"/>
      <c r="BC299" s="1"/>
      <c r="BD299" s="1"/>
      <c r="BE299" s="1"/>
      <c r="BF299" s="1"/>
      <c r="BG299" s="1"/>
      <c r="BH299" s="1"/>
      <c r="BI299" s="1"/>
      <c r="BJ299" s="1"/>
      <c r="BK299" s="1"/>
      <c r="BL299"/>
      <c r="BN299">
        <f t="shared" si="25"/>
        <v>0</v>
      </c>
      <c r="BO299">
        <f t="shared" si="26"/>
        <v>0</v>
      </c>
      <c r="DP299"/>
      <c r="DQ299"/>
      <c r="DR299" s="2">
        <f t="shared" si="27"/>
        <v>0</v>
      </c>
      <c r="DS299" s="2">
        <f t="shared" si="28"/>
        <v>0</v>
      </c>
      <c r="DT299" s="2">
        <f t="shared" si="29"/>
        <v>0</v>
      </c>
      <c r="DU299" s="2">
        <f t="shared" si="30"/>
        <v>0</v>
      </c>
    </row>
    <row r="300" spans="1:125" s="38" customFormat="1" ht="15" customHeight="1">
      <c r="A300" s="196"/>
      <c r="B300" s="196"/>
      <c r="C300" s="286" t="s">
        <v>5634</v>
      </c>
      <c r="D300" s="479" t="str">
        <f>IF($N$10="","",IF(HLOOKUP($N$10,Presentación!$AQ$3:$BV$574,Presentación!AP279)="","",HLOOKUP($N$10,Presentación!$AQ$3:$BV$574,Presentación!AP279,0)))</f>
        <v/>
      </c>
      <c r="E300" s="480"/>
      <c r="F300" s="481"/>
      <c r="G300" s="491" t="str">
        <f>IF($N$10="","",IF(HLOOKUP($N$10,Presentación!$BZ$3:$DE$574,Presentación!AP279,0)="","",HLOOKUP($N$10,Presentación!$BZ$3:$DE$574,Presentación!AP279,0)))</f>
        <v/>
      </c>
      <c r="H300" s="492"/>
      <c r="I300" s="492"/>
      <c r="J300" s="493"/>
      <c r="K300" s="1"/>
      <c r="L300" s="1"/>
      <c r="M300" s="1"/>
      <c r="N300" s="1"/>
      <c r="O300" s="1"/>
      <c r="P300" s="1"/>
      <c r="Q300" s="1"/>
      <c r="R300" s="1"/>
      <c r="S300" s="1"/>
      <c r="T300" s="1"/>
      <c r="U300" s="1"/>
      <c r="V300" s="1"/>
      <c r="W300" s="1"/>
      <c r="X300" s="1"/>
      <c r="Y300" s="1"/>
      <c r="Z300" s="1"/>
      <c r="AA300" s="1"/>
      <c r="AB300" s="1"/>
      <c r="AC300" s="1"/>
      <c r="AD300" s="1"/>
      <c r="AE300" s="1"/>
      <c r="AF300" s="1"/>
      <c r="AG300" s="1"/>
      <c r="AH300" s="1"/>
      <c r="AI300" s="1"/>
      <c r="AJ300" s="1"/>
      <c r="AK300" s="1"/>
      <c r="AL300" s="1"/>
      <c r="AM300" s="1"/>
      <c r="AN300" s="1"/>
      <c r="AO300" s="1"/>
      <c r="AP300" s="1"/>
      <c r="AQ300" s="1"/>
      <c r="AR300" s="1"/>
      <c r="AS300" s="1"/>
      <c r="AT300" s="1"/>
      <c r="AU300" s="1"/>
      <c r="AV300" s="1"/>
      <c r="AW300" s="1"/>
      <c r="AX300" s="1"/>
      <c r="AY300" s="1"/>
      <c r="AZ300" s="1"/>
      <c r="BA300" s="1"/>
      <c r="BB300" s="1"/>
      <c r="BC300" s="1"/>
      <c r="BD300" s="1"/>
      <c r="BE300" s="1"/>
      <c r="BF300" s="1"/>
      <c r="BG300" s="1"/>
      <c r="BH300" s="1"/>
      <c r="BI300" s="1"/>
      <c r="BJ300" s="1"/>
      <c r="BK300" s="1"/>
      <c r="BL300"/>
      <c r="BN300">
        <f t="shared" si="25"/>
        <v>0</v>
      </c>
      <c r="BO300">
        <f t="shared" si="26"/>
        <v>0</v>
      </c>
      <c r="DP300"/>
      <c r="DQ300"/>
      <c r="DR300" s="2">
        <f t="shared" si="27"/>
        <v>0</v>
      </c>
      <c r="DS300" s="2">
        <f t="shared" si="28"/>
        <v>0</v>
      </c>
      <c r="DT300" s="2">
        <f t="shared" si="29"/>
        <v>0</v>
      </c>
      <c r="DU300" s="2">
        <f t="shared" si="30"/>
        <v>0</v>
      </c>
    </row>
    <row r="301" spans="1:125" s="38" customFormat="1" ht="15" customHeight="1">
      <c r="A301" s="196"/>
      <c r="B301" s="196"/>
      <c r="C301" s="286" t="s">
        <v>5635</v>
      </c>
      <c r="D301" s="479" t="str">
        <f>IF($N$10="","",IF(HLOOKUP($N$10,Presentación!$AQ$3:$BV$574,Presentación!AP280)="","",HLOOKUP($N$10,Presentación!$AQ$3:$BV$574,Presentación!AP280,0)))</f>
        <v/>
      </c>
      <c r="E301" s="480"/>
      <c r="F301" s="481"/>
      <c r="G301" s="491" t="str">
        <f>IF($N$10="","",IF(HLOOKUP($N$10,Presentación!$BZ$3:$DE$574,Presentación!AP280,0)="","",HLOOKUP($N$10,Presentación!$BZ$3:$DE$574,Presentación!AP280,0)))</f>
        <v/>
      </c>
      <c r="H301" s="492"/>
      <c r="I301" s="492"/>
      <c r="J301" s="493"/>
      <c r="K301" s="1"/>
      <c r="L301" s="1"/>
      <c r="M301" s="1"/>
      <c r="N301" s="1"/>
      <c r="O301" s="1"/>
      <c r="P301" s="1"/>
      <c r="Q301" s="1"/>
      <c r="R301" s="1"/>
      <c r="S301" s="1"/>
      <c r="T301" s="1"/>
      <c r="U301" s="1"/>
      <c r="V301" s="1"/>
      <c r="W301" s="1"/>
      <c r="X301" s="1"/>
      <c r="Y301" s="1"/>
      <c r="Z301" s="1"/>
      <c r="AA301" s="1"/>
      <c r="AB301" s="1"/>
      <c r="AC301" s="1"/>
      <c r="AD301" s="1"/>
      <c r="AE301" s="1"/>
      <c r="AF301" s="1"/>
      <c r="AG301" s="1"/>
      <c r="AH301" s="1"/>
      <c r="AI301" s="1"/>
      <c r="AJ301" s="1"/>
      <c r="AK301" s="1"/>
      <c r="AL301" s="1"/>
      <c r="AM301" s="1"/>
      <c r="AN301" s="1"/>
      <c r="AO301" s="1"/>
      <c r="AP301" s="1"/>
      <c r="AQ301" s="1"/>
      <c r="AR301" s="1"/>
      <c r="AS301" s="1"/>
      <c r="AT301" s="1"/>
      <c r="AU301" s="1"/>
      <c r="AV301" s="1"/>
      <c r="AW301" s="1"/>
      <c r="AX301" s="1"/>
      <c r="AY301" s="1"/>
      <c r="AZ301" s="1"/>
      <c r="BA301" s="1"/>
      <c r="BB301" s="1"/>
      <c r="BC301" s="1"/>
      <c r="BD301" s="1"/>
      <c r="BE301" s="1"/>
      <c r="BF301" s="1"/>
      <c r="BG301" s="1"/>
      <c r="BH301" s="1"/>
      <c r="BI301" s="1"/>
      <c r="BJ301" s="1"/>
      <c r="BK301" s="1"/>
      <c r="BL301"/>
      <c r="BN301">
        <f t="shared" si="25"/>
        <v>0</v>
      </c>
      <c r="BO301">
        <f t="shared" si="26"/>
        <v>0</v>
      </c>
      <c r="DP301"/>
      <c r="DQ301"/>
      <c r="DR301" s="2">
        <f t="shared" si="27"/>
        <v>0</v>
      </c>
      <c r="DS301" s="2">
        <f t="shared" si="28"/>
        <v>0</v>
      </c>
      <c r="DT301" s="2">
        <f t="shared" si="29"/>
        <v>0</v>
      </c>
      <c r="DU301" s="2">
        <f t="shared" si="30"/>
        <v>0</v>
      </c>
    </row>
    <row r="302" spans="1:125" s="38" customFormat="1" ht="15" customHeight="1">
      <c r="A302" s="196"/>
      <c r="B302" s="196"/>
      <c r="C302" s="286" t="s">
        <v>5636</v>
      </c>
      <c r="D302" s="479" t="str">
        <f>IF($N$10="","",IF(HLOOKUP($N$10,Presentación!$AQ$3:$BV$574,Presentación!AP281)="","",HLOOKUP($N$10,Presentación!$AQ$3:$BV$574,Presentación!AP281,0)))</f>
        <v/>
      </c>
      <c r="E302" s="480"/>
      <c r="F302" s="481"/>
      <c r="G302" s="491" t="str">
        <f>IF($N$10="","",IF(HLOOKUP($N$10,Presentación!$BZ$3:$DE$574,Presentación!AP281,0)="","",HLOOKUP($N$10,Presentación!$BZ$3:$DE$574,Presentación!AP281,0)))</f>
        <v/>
      </c>
      <c r="H302" s="492"/>
      <c r="I302" s="492"/>
      <c r="J302" s="493"/>
      <c r="K302" s="1"/>
      <c r="L302" s="1"/>
      <c r="M302" s="1"/>
      <c r="N302" s="1"/>
      <c r="O302" s="1"/>
      <c r="P302" s="1"/>
      <c r="Q302" s="1"/>
      <c r="R302" s="1"/>
      <c r="S302" s="1"/>
      <c r="T302" s="1"/>
      <c r="U302" s="1"/>
      <c r="V302" s="1"/>
      <c r="W302" s="1"/>
      <c r="X302" s="1"/>
      <c r="Y302" s="1"/>
      <c r="Z302" s="1"/>
      <c r="AA302" s="1"/>
      <c r="AB302" s="1"/>
      <c r="AC302" s="1"/>
      <c r="AD302" s="1"/>
      <c r="AE302" s="1"/>
      <c r="AF302" s="1"/>
      <c r="AG302" s="1"/>
      <c r="AH302" s="1"/>
      <c r="AI302" s="1"/>
      <c r="AJ302" s="1"/>
      <c r="AK302" s="1"/>
      <c r="AL302" s="1"/>
      <c r="AM302" s="1"/>
      <c r="AN302" s="1"/>
      <c r="AO302" s="1"/>
      <c r="AP302" s="1"/>
      <c r="AQ302" s="1"/>
      <c r="AR302" s="1"/>
      <c r="AS302" s="1"/>
      <c r="AT302" s="1"/>
      <c r="AU302" s="1"/>
      <c r="AV302" s="1"/>
      <c r="AW302" s="1"/>
      <c r="AX302" s="1"/>
      <c r="AY302" s="1"/>
      <c r="AZ302" s="1"/>
      <c r="BA302" s="1"/>
      <c r="BB302" s="1"/>
      <c r="BC302" s="1"/>
      <c r="BD302" s="1"/>
      <c r="BE302" s="1"/>
      <c r="BF302" s="1"/>
      <c r="BG302" s="1"/>
      <c r="BH302" s="1"/>
      <c r="BI302" s="1"/>
      <c r="BJ302" s="1"/>
      <c r="BK302" s="1"/>
      <c r="BL302"/>
      <c r="BN302">
        <f t="shared" si="25"/>
        <v>0</v>
      </c>
      <c r="BO302">
        <f t="shared" si="26"/>
        <v>0</v>
      </c>
      <c r="DP302"/>
      <c r="DQ302"/>
      <c r="DR302" s="2">
        <f t="shared" si="27"/>
        <v>0</v>
      </c>
      <c r="DS302" s="2">
        <f t="shared" si="28"/>
        <v>0</v>
      </c>
      <c r="DT302" s="2">
        <f t="shared" si="29"/>
        <v>0</v>
      </c>
      <c r="DU302" s="2">
        <f t="shared" si="30"/>
        <v>0</v>
      </c>
    </row>
    <row r="303" spans="1:125" s="38" customFormat="1" ht="15" customHeight="1">
      <c r="A303" s="196"/>
      <c r="B303" s="196"/>
      <c r="C303" s="286" t="s">
        <v>5637</v>
      </c>
      <c r="D303" s="479" t="str">
        <f>IF($N$10="","",IF(HLOOKUP($N$10,Presentación!$AQ$3:$BV$574,Presentación!AP282)="","",HLOOKUP($N$10,Presentación!$AQ$3:$BV$574,Presentación!AP282,0)))</f>
        <v/>
      </c>
      <c r="E303" s="480"/>
      <c r="F303" s="481"/>
      <c r="G303" s="491" t="str">
        <f>IF($N$10="","",IF(HLOOKUP($N$10,Presentación!$BZ$3:$DE$574,Presentación!AP282,0)="","",HLOOKUP($N$10,Presentación!$BZ$3:$DE$574,Presentación!AP282,0)))</f>
        <v/>
      </c>
      <c r="H303" s="492"/>
      <c r="I303" s="492"/>
      <c r="J303" s="493"/>
      <c r="K303" s="1"/>
      <c r="L303" s="1"/>
      <c r="M303" s="1"/>
      <c r="N303" s="1"/>
      <c r="O303" s="1"/>
      <c r="P303" s="1"/>
      <c r="Q303" s="1"/>
      <c r="R303" s="1"/>
      <c r="S303" s="1"/>
      <c r="T303" s="1"/>
      <c r="U303" s="1"/>
      <c r="V303" s="1"/>
      <c r="W303" s="1"/>
      <c r="X303" s="1"/>
      <c r="Y303" s="1"/>
      <c r="Z303" s="1"/>
      <c r="AA303" s="1"/>
      <c r="AB303" s="1"/>
      <c r="AC303" s="1"/>
      <c r="AD303" s="1"/>
      <c r="AE303" s="1"/>
      <c r="AF303" s="1"/>
      <c r="AG303" s="1"/>
      <c r="AH303" s="1"/>
      <c r="AI303" s="1"/>
      <c r="AJ303" s="1"/>
      <c r="AK303" s="1"/>
      <c r="AL303" s="1"/>
      <c r="AM303" s="1"/>
      <c r="AN303" s="1"/>
      <c r="AO303" s="1"/>
      <c r="AP303" s="1"/>
      <c r="AQ303" s="1"/>
      <c r="AR303" s="1"/>
      <c r="AS303" s="1"/>
      <c r="AT303" s="1"/>
      <c r="AU303" s="1"/>
      <c r="AV303" s="1"/>
      <c r="AW303" s="1"/>
      <c r="AX303" s="1"/>
      <c r="AY303" s="1"/>
      <c r="AZ303" s="1"/>
      <c r="BA303" s="1"/>
      <c r="BB303" s="1"/>
      <c r="BC303" s="1"/>
      <c r="BD303" s="1"/>
      <c r="BE303" s="1"/>
      <c r="BF303" s="1"/>
      <c r="BG303" s="1"/>
      <c r="BH303" s="1"/>
      <c r="BI303" s="1"/>
      <c r="BJ303" s="1"/>
      <c r="BK303" s="1"/>
      <c r="BL303"/>
      <c r="BN303">
        <f t="shared" si="25"/>
        <v>0</v>
      </c>
      <c r="BO303">
        <f t="shared" si="26"/>
        <v>0</v>
      </c>
      <c r="DP303"/>
      <c r="DQ303"/>
      <c r="DR303" s="2">
        <f t="shared" si="27"/>
        <v>0</v>
      </c>
      <c r="DS303" s="2">
        <f t="shared" si="28"/>
        <v>0</v>
      </c>
      <c r="DT303" s="2">
        <f t="shared" si="29"/>
        <v>0</v>
      </c>
      <c r="DU303" s="2">
        <f t="shared" si="30"/>
        <v>0</v>
      </c>
    </row>
    <row r="304" spans="1:125" s="38" customFormat="1" ht="15" customHeight="1">
      <c r="A304" s="196"/>
      <c r="B304" s="196"/>
      <c r="C304" s="286" t="s">
        <v>5638</v>
      </c>
      <c r="D304" s="479" t="str">
        <f>IF($N$10="","",IF(HLOOKUP($N$10,Presentación!$AQ$3:$BV$574,Presentación!AP283)="","",HLOOKUP($N$10,Presentación!$AQ$3:$BV$574,Presentación!AP283,0)))</f>
        <v/>
      </c>
      <c r="E304" s="480"/>
      <c r="F304" s="481"/>
      <c r="G304" s="491" t="str">
        <f>IF($N$10="","",IF(HLOOKUP($N$10,Presentación!$BZ$3:$DE$574,Presentación!AP283,0)="","",HLOOKUP($N$10,Presentación!$BZ$3:$DE$574,Presentación!AP283,0)))</f>
        <v/>
      </c>
      <c r="H304" s="492"/>
      <c r="I304" s="492"/>
      <c r="J304" s="493"/>
      <c r="K304" s="1"/>
      <c r="L304" s="1"/>
      <c r="M304" s="1"/>
      <c r="N304" s="1"/>
      <c r="O304" s="1"/>
      <c r="P304" s="1"/>
      <c r="Q304" s="1"/>
      <c r="R304" s="1"/>
      <c r="S304" s="1"/>
      <c r="T304" s="1"/>
      <c r="U304" s="1"/>
      <c r="V304" s="1"/>
      <c r="W304" s="1"/>
      <c r="X304" s="1"/>
      <c r="Y304" s="1"/>
      <c r="Z304" s="1"/>
      <c r="AA304" s="1"/>
      <c r="AB304" s="1"/>
      <c r="AC304" s="1"/>
      <c r="AD304" s="1"/>
      <c r="AE304" s="1"/>
      <c r="AF304" s="1"/>
      <c r="AG304" s="1"/>
      <c r="AH304" s="1"/>
      <c r="AI304" s="1"/>
      <c r="AJ304" s="1"/>
      <c r="AK304" s="1"/>
      <c r="AL304" s="1"/>
      <c r="AM304" s="1"/>
      <c r="AN304" s="1"/>
      <c r="AO304" s="1"/>
      <c r="AP304" s="1"/>
      <c r="AQ304" s="1"/>
      <c r="AR304" s="1"/>
      <c r="AS304" s="1"/>
      <c r="AT304" s="1"/>
      <c r="AU304" s="1"/>
      <c r="AV304" s="1"/>
      <c r="AW304" s="1"/>
      <c r="AX304" s="1"/>
      <c r="AY304" s="1"/>
      <c r="AZ304" s="1"/>
      <c r="BA304" s="1"/>
      <c r="BB304" s="1"/>
      <c r="BC304" s="1"/>
      <c r="BD304" s="1"/>
      <c r="BE304" s="1"/>
      <c r="BF304" s="1"/>
      <c r="BG304" s="1"/>
      <c r="BH304" s="1"/>
      <c r="BI304" s="1"/>
      <c r="BJ304" s="1"/>
      <c r="BK304" s="1"/>
      <c r="BL304"/>
      <c r="BN304">
        <f t="shared" si="25"/>
        <v>0</v>
      </c>
      <c r="BO304">
        <f t="shared" si="26"/>
        <v>0</v>
      </c>
      <c r="DP304"/>
      <c r="DQ304"/>
      <c r="DR304" s="2">
        <f t="shared" si="27"/>
        <v>0</v>
      </c>
      <c r="DS304" s="2">
        <f t="shared" si="28"/>
        <v>0</v>
      </c>
      <c r="DT304" s="2">
        <f t="shared" si="29"/>
        <v>0</v>
      </c>
      <c r="DU304" s="2">
        <f t="shared" si="30"/>
        <v>0</v>
      </c>
    </row>
    <row r="305" spans="1:125" s="38" customFormat="1" ht="15" customHeight="1">
      <c r="A305" s="196"/>
      <c r="B305" s="196"/>
      <c r="C305" s="286" t="s">
        <v>5639</v>
      </c>
      <c r="D305" s="479" t="str">
        <f>IF($N$10="","",IF(HLOOKUP($N$10,Presentación!$AQ$3:$BV$574,Presentación!AP284)="","",HLOOKUP($N$10,Presentación!$AQ$3:$BV$574,Presentación!AP284,0)))</f>
        <v/>
      </c>
      <c r="E305" s="480"/>
      <c r="F305" s="481"/>
      <c r="G305" s="491" t="str">
        <f>IF($N$10="","",IF(HLOOKUP($N$10,Presentación!$BZ$3:$DE$574,Presentación!AP284,0)="","",HLOOKUP($N$10,Presentación!$BZ$3:$DE$574,Presentación!AP284,0)))</f>
        <v/>
      </c>
      <c r="H305" s="492"/>
      <c r="I305" s="492"/>
      <c r="J305" s="493"/>
      <c r="K305" s="1"/>
      <c r="L305" s="1"/>
      <c r="M305" s="1"/>
      <c r="N305" s="1"/>
      <c r="O305" s="1"/>
      <c r="P305" s="1"/>
      <c r="Q305" s="1"/>
      <c r="R305" s="1"/>
      <c r="S305" s="1"/>
      <c r="T305" s="1"/>
      <c r="U305" s="1"/>
      <c r="V305" s="1"/>
      <c r="W305" s="1"/>
      <c r="X305" s="1"/>
      <c r="Y305" s="1"/>
      <c r="Z305" s="1"/>
      <c r="AA305" s="1"/>
      <c r="AB305" s="1"/>
      <c r="AC305" s="1"/>
      <c r="AD305" s="1"/>
      <c r="AE305" s="1"/>
      <c r="AF305" s="1"/>
      <c r="AG305" s="1"/>
      <c r="AH305" s="1"/>
      <c r="AI305" s="1"/>
      <c r="AJ305" s="1"/>
      <c r="AK305" s="1"/>
      <c r="AL305" s="1"/>
      <c r="AM305" s="1"/>
      <c r="AN305" s="1"/>
      <c r="AO305" s="1"/>
      <c r="AP305" s="1"/>
      <c r="AQ305" s="1"/>
      <c r="AR305" s="1"/>
      <c r="AS305" s="1"/>
      <c r="AT305" s="1"/>
      <c r="AU305" s="1"/>
      <c r="AV305" s="1"/>
      <c r="AW305" s="1"/>
      <c r="AX305" s="1"/>
      <c r="AY305" s="1"/>
      <c r="AZ305" s="1"/>
      <c r="BA305" s="1"/>
      <c r="BB305" s="1"/>
      <c r="BC305" s="1"/>
      <c r="BD305" s="1"/>
      <c r="BE305" s="1"/>
      <c r="BF305" s="1"/>
      <c r="BG305" s="1"/>
      <c r="BH305" s="1"/>
      <c r="BI305" s="1"/>
      <c r="BJ305" s="1"/>
      <c r="BK305" s="1"/>
      <c r="BL305"/>
      <c r="BN305">
        <f t="shared" si="25"/>
        <v>0</v>
      </c>
      <c r="BO305">
        <f t="shared" si="26"/>
        <v>0</v>
      </c>
      <c r="DP305"/>
      <c r="DQ305"/>
      <c r="DR305" s="2">
        <f t="shared" si="27"/>
        <v>0</v>
      </c>
      <c r="DS305" s="2">
        <f t="shared" si="28"/>
        <v>0</v>
      </c>
      <c r="DT305" s="2">
        <f t="shared" si="29"/>
        <v>0</v>
      </c>
      <c r="DU305" s="2">
        <f t="shared" si="30"/>
        <v>0</v>
      </c>
    </row>
    <row r="306" spans="1:125" s="38" customFormat="1" ht="15" customHeight="1">
      <c r="A306" s="196"/>
      <c r="B306" s="196"/>
      <c r="C306" s="286" t="s">
        <v>5640</v>
      </c>
      <c r="D306" s="479" t="str">
        <f>IF($N$10="","",IF(HLOOKUP($N$10,Presentación!$AQ$3:$BV$574,Presentación!AP285)="","",HLOOKUP($N$10,Presentación!$AQ$3:$BV$574,Presentación!AP285,0)))</f>
        <v/>
      </c>
      <c r="E306" s="480"/>
      <c r="F306" s="481"/>
      <c r="G306" s="491" t="str">
        <f>IF($N$10="","",IF(HLOOKUP($N$10,Presentación!$BZ$3:$DE$574,Presentación!AP285,0)="","",HLOOKUP($N$10,Presentación!$BZ$3:$DE$574,Presentación!AP285,0)))</f>
        <v/>
      </c>
      <c r="H306" s="492"/>
      <c r="I306" s="492"/>
      <c r="J306" s="493"/>
      <c r="K306" s="1"/>
      <c r="L306" s="1"/>
      <c r="M306" s="1"/>
      <c r="N306" s="1"/>
      <c r="O306" s="1"/>
      <c r="P306" s="1"/>
      <c r="Q306" s="1"/>
      <c r="R306" s="1"/>
      <c r="S306" s="1"/>
      <c r="T306" s="1"/>
      <c r="U306" s="1"/>
      <c r="V306" s="1"/>
      <c r="W306" s="1"/>
      <c r="X306" s="1"/>
      <c r="Y306" s="1"/>
      <c r="Z306" s="1"/>
      <c r="AA306" s="1"/>
      <c r="AB306" s="1"/>
      <c r="AC306" s="1"/>
      <c r="AD306" s="1"/>
      <c r="AE306" s="1"/>
      <c r="AF306" s="1"/>
      <c r="AG306" s="1"/>
      <c r="AH306" s="1"/>
      <c r="AI306" s="1"/>
      <c r="AJ306" s="1"/>
      <c r="AK306" s="1"/>
      <c r="AL306" s="1"/>
      <c r="AM306" s="1"/>
      <c r="AN306" s="1"/>
      <c r="AO306" s="1"/>
      <c r="AP306" s="1"/>
      <c r="AQ306" s="1"/>
      <c r="AR306" s="1"/>
      <c r="AS306" s="1"/>
      <c r="AT306" s="1"/>
      <c r="AU306" s="1"/>
      <c r="AV306" s="1"/>
      <c r="AW306" s="1"/>
      <c r="AX306" s="1"/>
      <c r="AY306" s="1"/>
      <c r="AZ306" s="1"/>
      <c r="BA306" s="1"/>
      <c r="BB306" s="1"/>
      <c r="BC306" s="1"/>
      <c r="BD306" s="1"/>
      <c r="BE306" s="1"/>
      <c r="BF306" s="1"/>
      <c r="BG306" s="1"/>
      <c r="BH306" s="1"/>
      <c r="BI306" s="1"/>
      <c r="BJ306" s="1"/>
      <c r="BK306" s="1"/>
      <c r="BL306"/>
      <c r="BN306">
        <f t="shared" si="25"/>
        <v>0</v>
      </c>
      <c r="BO306">
        <f t="shared" si="26"/>
        <v>0</v>
      </c>
      <c r="DP306"/>
      <c r="DQ306"/>
      <c r="DR306" s="2">
        <f t="shared" si="27"/>
        <v>0</v>
      </c>
      <c r="DS306" s="2">
        <f t="shared" si="28"/>
        <v>0</v>
      </c>
      <c r="DT306" s="2">
        <f t="shared" si="29"/>
        <v>0</v>
      </c>
      <c r="DU306" s="2">
        <f t="shared" si="30"/>
        <v>0</v>
      </c>
    </row>
    <row r="307" spans="1:125" s="38" customFormat="1" ht="15" customHeight="1">
      <c r="A307" s="196"/>
      <c r="B307" s="196"/>
      <c r="C307" s="286" t="s">
        <v>5641</v>
      </c>
      <c r="D307" s="479" t="str">
        <f>IF($N$10="","",IF(HLOOKUP($N$10,Presentación!$AQ$3:$BV$574,Presentación!AP286)="","",HLOOKUP($N$10,Presentación!$AQ$3:$BV$574,Presentación!AP286,0)))</f>
        <v/>
      </c>
      <c r="E307" s="480"/>
      <c r="F307" s="481"/>
      <c r="G307" s="491" t="str">
        <f>IF($N$10="","",IF(HLOOKUP($N$10,Presentación!$BZ$3:$DE$574,Presentación!AP286,0)="","",HLOOKUP($N$10,Presentación!$BZ$3:$DE$574,Presentación!AP286,0)))</f>
        <v/>
      </c>
      <c r="H307" s="492"/>
      <c r="I307" s="492"/>
      <c r="J307" s="493"/>
      <c r="K307" s="1"/>
      <c r="L307" s="1"/>
      <c r="M307" s="1"/>
      <c r="N307" s="1"/>
      <c r="O307" s="1"/>
      <c r="P307" s="1"/>
      <c r="Q307" s="1"/>
      <c r="R307" s="1"/>
      <c r="S307" s="1"/>
      <c r="T307" s="1"/>
      <c r="U307" s="1"/>
      <c r="V307" s="1"/>
      <c r="W307" s="1"/>
      <c r="X307" s="1"/>
      <c r="Y307" s="1"/>
      <c r="Z307" s="1"/>
      <c r="AA307" s="1"/>
      <c r="AB307" s="1"/>
      <c r="AC307" s="1"/>
      <c r="AD307" s="1"/>
      <c r="AE307" s="1"/>
      <c r="AF307" s="1"/>
      <c r="AG307" s="1"/>
      <c r="AH307" s="1"/>
      <c r="AI307" s="1"/>
      <c r="AJ307" s="1"/>
      <c r="AK307" s="1"/>
      <c r="AL307" s="1"/>
      <c r="AM307" s="1"/>
      <c r="AN307" s="1"/>
      <c r="AO307" s="1"/>
      <c r="AP307" s="1"/>
      <c r="AQ307" s="1"/>
      <c r="AR307" s="1"/>
      <c r="AS307" s="1"/>
      <c r="AT307" s="1"/>
      <c r="AU307" s="1"/>
      <c r="AV307" s="1"/>
      <c r="AW307" s="1"/>
      <c r="AX307" s="1"/>
      <c r="AY307" s="1"/>
      <c r="AZ307" s="1"/>
      <c r="BA307" s="1"/>
      <c r="BB307" s="1"/>
      <c r="BC307" s="1"/>
      <c r="BD307" s="1"/>
      <c r="BE307" s="1"/>
      <c r="BF307" s="1"/>
      <c r="BG307" s="1"/>
      <c r="BH307" s="1"/>
      <c r="BI307" s="1"/>
      <c r="BJ307" s="1"/>
      <c r="BK307" s="1"/>
      <c r="BL307"/>
      <c r="BN307">
        <f t="shared" si="25"/>
        <v>0</v>
      </c>
      <c r="BO307">
        <f t="shared" si="26"/>
        <v>0</v>
      </c>
      <c r="DP307"/>
      <c r="DQ307"/>
      <c r="DR307" s="2">
        <f t="shared" si="27"/>
        <v>0</v>
      </c>
      <c r="DS307" s="2">
        <f t="shared" si="28"/>
        <v>0</v>
      </c>
      <c r="DT307" s="2">
        <f t="shared" si="29"/>
        <v>0</v>
      </c>
      <c r="DU307" s="2">
        <f t="shared" si="30"/>
        <v>0</v>
      </c>
    </row>
    <row r="308" spans="1:125" s="38" customFormat="1" ht="15" customHeight="1">
      <c r="A308" s="196"/>
      <c r="B308" s="196"/>
      <c r="C308" s="286" t="s">
        <v>5642</v>
      </c>
      <c r="D308" s="479" t="str">
        <f>IF($N$10="","",IF(HLOOKUP($N$10,Presentación!$AQ$3:$BV$574,Presentación!AP287)="","",HLOOKUP($N$10,Presentación!$AQ$3:$BV$574,Presentación!AP287,0)))</f>
        <v/>
      </c>
      <c r="E308" s="480"/>
      <c r="F308" s="481"/>
      <c r="G308" s="491" t="str">
        <f>IF($N$10="","",IF(HLOOKUP($N$10,Presentación!$BZ$3:$DE$574,Presentación!AP287,0)="","",HLOOKUP($N$10,Presentación!$BZ$3:$DE$574,Presentación!AP287,0)))</f>
        <v/>
      </c>
      <c r="H308" s="492"/>
      <c r="I308" s="492"/>
      <c r="J308" s="493"/>
      <c r="K308" s="1"/>
      <c r="L308" s="1"/>
      <c r="M308" s="1"/>
      <c r="N308" s="1"/>
      <c r="O308" s="1"/>
      <c r="P308" s="1"/>
      <c r="Q308" s="1"/>
      <c r="R308" s="1"/>
      <c r="S308" s="1"/>
      <c r="T308" s="1"/>
      <c r="U308" s="1"/>
      <c r="V308" s="1"/>
      <c r="W308" s="1"/>
      <c r="X308" s="1"/>
      <c r="Y308" s="1"/>
      <c r="Z308" s="1"/>
      <c r="AA308" s="1"/>
      <c r="AB308" s="1"/>
      <c r="AC308" s="1"/>
      <c r="AD308" s="1"/>
      <c r="AE308" s="1"/>
      <c r="AF308" s="1"/>
      <c r="AG308" s="1"/>
      <c r="AH308" s="1"/>
      <c r="AI308" s="1"/>
      <c r="AJ308" s="1"/>
      <c r="AK308" s="1"/>
      <c r="AL308" s="1"/>
      <c r="AM308" s="1"/>
      <c r="AN308" s="1"/>
      <c r="AO308" s="1"/>
      <c r="AP308" s="1"/>
      <c r="AQ308" s="1"/>
      <c r="AR308" s="1"/>
      <c r="AS308" s="1"/>
      <c r="AT308" s="1"/>
      <c r="AU308" s="1"/>
      <c r="AV308" s="1"/>
      <c r="AW308" s="1"/>
      <c r="AX308" s="1"/>
      <c r="AY308" s="1"/>
      <c r="AZ308" s="1"/>
      <c r="BA308" s="1"/>
      <c r="BB308" s="1"/>
      <c r="BC308" s="1"/>
      <c r="BD308" s="1"/>
      <c r="BE308" s="1"/>
      <c r="BF308" s="1"/>
      <c r="BG308" s="1"/>
      <c r="BH308" s="1"/>
      <c r="BI308" s="1"/>
      <c r="BJ308" s="1"/>
      <c r="BK308" s="1"/>
      <c r="BL308"/>
      <c r="BN308">
        <f t="shared" si="25"/>
        <v>0</v>
      </c>
      <c r="BO308">
        <f t="shared" si="26"/>
        <v>0</v>
      </c>
      <c r="DP308"/>
      <c r="DQ308"/>
      <c r="DR308" s="2">
        <f t="shared" si="27"/>
        <v>0</v>
      </c>
      <c r="DS308" s="2">
        <f t="shared" si="28"/>
        <v>0</v>
      </c>
      <c r="DT308" s="2">
        <f t="shared" si="29"/>
        <v>0</v>
      </c>
      <c r="DU308" s="2">
        <f t="shared" si="30"/>
        <v>0</v>
      </c>
    </row>
    <row r="309" spans="1:125" s="38" customFormat="1" ht="15" customHeight="1">
      <c r="A309" s="196"/>
      <c r="B309" s="196"/>
      <c r="C309" s="286" t="s">
        <v>5643</v>
      </c>
      <c r="D309" s="479" t="str">
        <f>IF($N$10="","",IF(HLOOKUP($N$10,Presentación!$AQ$3:$BV$574,Presentación!AP288)="","",HLOOKUP($N$10,Presentación!$AQ$3:$BV$574,Presentación!AP288,0)))</f>
        <v/>
      </c>
      <c r="E309" s="480"/>
      <c r="F309" s="481"/>
      <c r="G309" s="491" t="str">
        <f>IF($N$10="","",IF(HLOOKUP($N$10,Presentación!$BZ$3:$DE$574,Presentación!AP288,0)="","",HLOOKUP($N$10,Presentación!$BZ$3:$DE$574,Presentación!AP288,0)))</f>
        <v/>
      </c>
      <c r="H309" s="492"/>
      <c r="I309" s="492"/>
      <c r="J309" s="493"/>
      <c r="K309" s="1"/>
      <c r="L309" s="1"/>
      <c r="M309" s="1"/>
      <c r="N309" s="1"/>
      <c r="O309" s="1"/>
      <c r="P309" s="1"/>
      <c r="Q309" s="1"/>
      <c r="R309" s="1"/>
      <c r="S309" s="1"/>
      <c r="T309" s="1"/>
      <c r="U309" s="1"/>
      <c r="V309" s="1"/>
      <c r="W309" s="1"/>
      <c r="X309" s="1"/>
      <c r="Y309" s="1"/>
      <c r="Z309" s="1"/>
      <c r="AA309" s="1"/>
      <c r="AB309" s="1"/>
      <c r="AC309" s="1"/>
      <c r="AD309" s="1"/>
      <c r="AE309" s="1"/>
      <c r="AF309" s="1"/>
      <c r="AG309" s="1"/>
      <c r="AH309" s="1"/>
      <c r="AI309" s="1"/>
      <c r="AJ309" s="1"/>
      <c r="AK309" s="1"/>
      <c r="AL309" s="1"/>
      <c r="AM309" s="1"/>
      <c r="AN309" s="1"/>
      <c r="AO309" s="1"/>
      <c r="AP309" s="1"/>
      <c r="AQ309" s="1"/>
      <c r="AR309" s="1"/>
      <c r="AS309" s="1"/>
      <c r="AT309" s="1"/>
      <c r="AU309" s="1"/>
      <c r="AV309" s="1"/>
      <c r="AW309" s="1"/>
      <c r="AX309" s="1"/>
      <c r="AY309" s="1"/>
      <c r="AZ309" s="1"/>
      <c r="BA309" s="1"/>
      <c r="BB309" s="1"/>
      <c r="BC309" s="1"/>
      <c r="BD309" s="1"/>
      <c r="BE309" s="1"/>
      <c r="BF309" s="1"/>
      <c r="BG309" s="1"/>
      <c r="BH309" s="1"/>
      <c r="BI309" s="1"/>
      <c r="BJ309" s="1"/>
      <c r="BK309" s="1"/>
      <c r="BL309"/>
      <c r="BN309">
        <f t="shared" si="25"/>
        <v>0</v>
      </c>
      <c r="BO309">
        <f t="shared" si="26"/>
        <v>0</v>
      </c>
      <c r="DP309"/>
      <c r="DQ309"/>
      <c r="DR309" s="2">
        <f t="shared" si="27"/>
        <v>0</v>
      </c>
      <c r="DS309" s="2">
        <f t="shared" si="28"/>
        <v>0</v>
      </c>
      <c r="DT309" s="2">
        <f t="shared" si="29"/>
        <v>0</v>
      </c>
      <c r="DU309" s="2">
        <f t="shared" si="30"/>
        <v>0</v>
      </c>
    </row>
    <row r="310" spans="1:125" s="38" customFormat="1" ht="15" customHeight="1">
      <c r="A310" s="196"/>
      <c r="B310" s="196"/>
      <c r="C310" s="286" t="s">
        <v>5644</v>
      </c>
      <c r="D310" s="479" t="str">
        <f>IF($N$10="","",IF(HLOOKUP($N$10,Presentación!$AQ$3:$BV$574,Presentación!AP289)="","",HLOOKUP($N$10,Presentación!$AQ$3:$BV$574,Presentación!AP289,0)))</f>
        <v/>
      </c>
      <c r="E310" s="480"/>
      <c r="F310" s="481"/>
      <c r="G310" s="491" t="str">
        <f>IF($N$10="","",IF(HLOOKUP($N$10,Presentación!$BZ$3:$DE$574,Presentación!AP289,0)="","",HLOOKUP($N$10,Presentación!$BZ$3:$DE$574,Presentación!AP289,0)))</f>
        <v/>
      </c>
      <c r="H310" s="492"/>
      <c r="I310" s="492"/>
      <c r="J310" s="493"/>
      <c r="K310" s="1"/>
      <c r="L310" s="1"/>
      <c r="M310" s="1"/>
      <c r="N310" s="1"/>
      <c r="O310" s="1"/>
      <c r="P310" s="1"/>
      <c r="Q310" s="1"/>
      <c r="R310" s="1"/>
      <c r="S310" s="1"/>
      <c r="T310" s="1"/>
      <c r="U310" s="1"/>
      <c r="V310" s="1"/>
      <c r="W310" s="1"/>
      <c r="X310" s="1"/>
      <c r="Y310" s="1"/>
      <c r="Z310" s="1"/>
      <c r="AA310" s="1"/>
      <c r="AB310" s="1"/>
      <c r="AC310" s="1"/>
      <c r="AD310" s="1"/>
      <c r="AE310" s="1"/>
      <c r="AF310" s="1"/>
      <c r="AG310" s="1"/>
      <c r="AH310" s="1"/>
      <c r="AI310" s="1"/>
      <c r="AJ310" s="1"/>
      <c r="AK310" s="1"/>
      <c r="AL310" s="1"/>
      <c r="AM310" s="1"/>
      <c r="AN310" s="1"/>
      <c r="AO310" s="1"/>
      <c r="AP310" s="1"/>
      <c r="AQ310" s="1"/>
      <c r="AR310" s="1"/>
      <c r="AS310" s="1"/>
      <c r="AT310" s="1"/>
      <c r="AU310" s="1"/>
      <c r="AV310" s="1"/>
      <c r="AW310" s="1"/>
      <c r="AX310" s="1"/>
      <c r="AY310" s="1"/>
      <c r="AZ310" s="1"/>
      <c r="BA310" s="1"/>
      <c r="BB310" s="1"/>
      <c r="BC310" s="1"/>
      <c r="BD310" s="1"/>
      <c r="BE310" s="1"/>
      <c r="BF310" s="1"/>
      <c r="BG310" s="1"/>
      <c r="BH310" s="1"/>
      <c r="BI310" s="1"/>
      <c r="BJ310" s="1"/>
      <c r="BK310" s="1"/>
      <c r="BL310"/>
      <c r="BN310">
        <f t="shared" si="25"/>
        <v>0</v>
      </c>
      <c r="BO310">
        <f t="shared" si="26"/>
        <v>0</v>
      </c>
      <c r="DP310"/>
      <c r="DQ310"/>
      <c r="DR310" s="2">
        <f t="shared" si="27"/>
        <v>0</v>
      </c>
      <c r="DS310" s="2">
        <f t="shared" si="28"/>
        <v>0</v>
      </c>
      <c r="DT310" s="2">
        <f t="shared" si="29"/>
        <v>0</v>
      </c>
      <c r="DU310" s="2">
        <f t="shared" si="30"/>
        <v>0</v>
      </c>
    </row>
    <row r="311" spans="1:125" s="38" customFormat="1" ht="15" customHeight="1">
      <c r="A311" s="196"/>
      <c r="B311" s="196"/>
      <c r="C311" s="286" t="s">
        <v>5645</v>
      </c>
      <c r="D311" s="479" t="str">
        <f>IF($N$10="","",IF(HLOOKUP($N$10,Presentación!$AQ$3:$BV$574,Presentación!AP290)="","",HLOOKUP($N$10,Presentación!$AQ$3:$BV$574,Presentación!AP290,0)))</f>
        <v/>
      </c>
      <c r="E311" s="480"/>
      <c r="F311" s="481"/>
      <c r="G311" s="491" t="str">
        <f>IF($N$10="","",IF(HLOOKUP($N$10,Presentación!$BZ$3:$DE$574,Presentación!AP290,0)="","",HLOOKUP($N$10,Presentación!$BZ$3:$DE$574,Presentación!AP290,0)))</f>
        <v/>
      </c>
      <c r="H311" s="492"/>
      <c r="I311" s="492"/>
      <c r="J311" s="493"/>
      <c r="K311" s="1"/>
      <c r="L311" s="1"/>
      <c r="M311" s="1"/>
      <c r="N311" s="1"/>
      <c r="O311" s="1"/>
      <c r="P311" s="1"/>
      <c r="Q311" s="1"/>
      <c r="R311" s="1"/>
      <c r="S311" s="1"/>
      <c r="T311" s="1"/>
      <c r="U311" s="1"/>
      <c r="V311" s="1"/>
      <c r="W311" s="1"/>
      <c r="X311" s="1"/>
      <c r="Y311" s="1"/>
      <c r="Z311" s="1"/>
      <c r="AA311" s="1"/>
      <c r="AB311" s="1"/>
      <c r="AC311" s="1"/>
      <c r="AD311" s="1"/>
      <c r="AE311" s="1"/>
      <c r="AF311" s="1"/>
      <c r="AG311" s="1"/>
      <c r="AH311" s="1"/>
      <c r="AI311" s="1"/>
      <c r="AJ311" s="1"/>
      <c r="AK311" s="1"/>
      <c r="AL311" s="1"/>
      <c r="AM311" s="1"/>
      <c r="AN311" s="1"/>
      <c r="AO311" s="1"/>
      <c r="AP311" s="1"/>
      <c r="AQ311" s="1"/>
      <c r="AR311" s="1"/>
      <c r="AS311" s="1"/>
      <c r="AT311" s="1"/>
      <c r="AU311" s="1"/>
      <c r="AV311" s="1"/>
      <c r="AW311" s="1"/>
      <c r="AX311" s="1"/>
      <c r="AY311" s="1"/>
      <c r="AZ311" s="1"/>
      <c r="BA311" s="1"/>
      <c r="BB311" s="1"/>
      <c r="BC311" s="1"/>
      <c r="BD311" s="1"/>
      <c r="BE311" s="1"/>
      <c r="BF311" s="1"/>
      <c r="BG311" s="1"/>
      <c r="BH311" s="1"/>
      <c r="BI311" s="1"/>
      <c r="BJ311" s="1"/>
      <c r="BK311" s="1"/>
      <c r="BL311"/>
      <c r="BN311">
        <f t="shared" si="25"/>
        <v>0</v>
      </c>
      <c r="BO311">
        <f t="shared" si="26"/>
        <v>0</v>
      </c>
      <c r="DP311"/>
      <c r="DQ311"/>
      <c r="DR311" s="2">
        <f t="shared" si="27"/>
        <v>0</v>
      </c>
      <c r="DS311" s="2">
        <f t="shared" si="28"/>
        <v>0</v>
      </c>
      <c r="DT311" s="2">
        <f t="shared" si="29"/>
        <v>0</v>
      </c>
      <c r="DU311" s="2">
        <f t="shared" si="30"/>
        <v>0</v>
      </c>
    </row>
    <row r="312" spans="1:125" s="38" customFormat="1" ht="15" customHeight="1">
      <c r="A312" s="196"/>
      <c r="B312" s="196"/>
      <c r="C312" s="286" t="s">
        <v>5646</v>
      </c>
      <c r="D312" s="479" t="str">
        <f>IF($N$10="","",IF(HLOOKUP($N$10,Presentación!$AQ$3:$BV$574,Presentación!AP291)="","",HLOOKUP($N$10,Presentación!$AQ$3:$BV$574,Presentación!AP291,0)))</f>
        <v/>
      </c>
      <c r="E312" s="480"/>
      <c r="F312" s="481"/>
      <c r="G312" s="491" t="str">
        <f>IF($N$10="","",IF(HLOOKUP($N$10,Presentación!$BZ$3:$DE$574,Presentación!AP291,0)="","",HLOOKUP($N$10,Presentación!$BZ$3:$DE$574,Presentación!AP291,0)))</f>
        <v/>
      </c>
      <c r="H312" s="492"/>
      <c r="I312" s="492"/>
      <c r="J312" s="493"/>
      <c r="K312" s="1"/>
      <c r="L312" s="1"/>
      <c r="M312" s="1"/>
      <c r="N312" s="1"/>
      <c r="O312" s="1"/>
      <c r="P312" s="1"/>
      <c r="Q312" s="1"/>
      <c r="R312" s="1"/>
      <c r="S312" s="1"/>
      <c r="T312" s="1"/>
      <c r="U312" s="1"/>
      <c r="V312" s="1"/>
      <c r="W312" s="1"/>
      <c r="X312" s="1"/>
      <c r="Y312" s="1"/>
      <c r="Z312" s="1"/>
      <c r="AA312" s="1"/>
      <c r="AB312" s="1"/>
      <c r="AC312" s="1"/>
      <c r="AD312" s="1"/>
      <c r="AE312" s="1"/>
      <c r="AF312" s="1"/>
      <c r="AG312" s="1"/>
      <c r="AH312" s="1"/>
      <c r="AI312" s="1"/>
      <c r="AJ312" s="1"/>
      <c r="AK312" s="1"/>
      <c r="AL312" s="1"/>
      <c r="AM312" s="1"/>
      <c r="AN312" s="1"/>
      <c r="AO312" s="1"/>
      <c r="AP312" s="1"/>
      <c r="AQ312" s="1"/>
      <c r="AR312" s="1"/>
      <c r="AS312" s="1"/>
      <c r="AT312" s="1"/>
      <c r="AU312" s="1"/>
      <c r="AV312" s="1"/>
      <c r="AW312" s="1"/>
      <c r="AX312" s="1"/>
      <c r="AY312" s="1"/>
      <c r="AZ312" s="1"/>
      <c r="BA312" s="1"/>
      <c r="BB312" s="1"/>
      <c r="BC312" s="1"/>
      <c r="BD312" s="1"/>
      <c r="BE312" s="1"/>
      <c r="BF312" s="1"/>
      <c r="BG312" s="1"/>
      <c r="BH312" s="1"/>
      <c r="BI312" s="1"/>
      <c r="BJ312" s="1"/>
      <c r="BK312" s="1"/>
      <c r="BL312"/>
      <c r="BN312">
        <f t="shared" si="25"/>
        <v>0</v>
      </c>
      <c r="BO312">
        <f t="shared" si="26"/>
        <v>0</v>
      </c>
      <c r="DP312"/>
      <c r="DQ312"/>
      <c r="DR312" s="2">
        <f t="shared" si="27"/>
        <v>0</v>
      </c>
      <c r="DS312" s="2">
        <f t="shared" si="28"/>
        <v>0</v>
      </c>
      <c r="DT312" s="2">
        <f t="shared" si="29"/>
        <v>0</v>
      </c>
      <c r="DU312" s="2">
        <f t="shared" si="30"/>
        <v>0</v>
      </c>
    </row>
    <row r="313" spans="1:125" s="38" customFormat="1" ht="15" customHeight="1">
      <c r="A313" s="196"/>
      <c r="B313" s="196"/>
      <c r="C313" s="286" t="s">
        <v>5647</v>
      </c>
      <c r="D313" s="479" t="str">
        <f>IF($N$10="","",IF(HLOOKUP($N$10,Presentación!$AQ$3:$BV$574,Presentación!AP292)="","",HLOOKUP($N$10,Presentación!$AQ$3:$BV$574,Presentación!AP292,0)))</f>
        <v/>
      </c>
      <c r="E313" s="480"/>
      <c r="F313" s="481"/>
      <c r="G313" s="491" t="str">
        <f>IF($N$10="","",IF(HLOOKUP($N$10,Presentación!$BZ$3:$DE$574,Presentación!AP292,0)="","",HLOOKUP($N$10,Presentación!$BZ$3:$DE$574,Presentación!AP292,0)))</f>
        <v/>
      </c>
      <c r="H313" s="492"/>
      <c r="I313" s="492"/>
      <c r="J313" s="493"/>
      <c r="K313" s="1"/>
      <c r="L313" s="1"/>
      <c r="M313" s="1"/>
      <c r="N313" s="1"/>
      <c r="O313" s="1"/>
      <c r="P313" s="1"/>
      <c r="Q313" s="1"/>
      <c r="R313" s="1"/>
      <c r="S313" s="1"/>
      <c r="T313" s="1"/>
      <c r="U313" s="1"/>
      <c r="V313" s="1"/>
      <c r="W313" s="1"/>
      <c r="X313" s="1"/>
      <c r="Y313" s="1"/>
      <c r="Z313" s="1"/>
      <c r="AA313" s="1"/>
      <c r="AB313" s="1"/>
      <c r="AC313" s="1"/>
      <c r="AD313" s="1"/>
      <c r="AE313" s="1"/>
      <c r="AF313" s="1"/>
      <c r="AG313" s="1"/>
      <c r="AH313" s="1"/>
      <c r="AI313" s="1"/>
      <c r="AJ313" s="1"/>
      <c r="AK313" s="1"/>
      <c r="AL313" s="1"/>
      <c r="AM313" s="1"/>
      <c r="AN313" s="1"/>
      <c r="AO313" s="1"/>
      <c r="AP313" s="1"/>
      <c r="AQ313" s="1"/>
      <c r="AR313" s="1"/>
      <c r="AS313" s="1"/>
      <c r="AT313" s="1"/>
      <c r="AU313" s="1"/>
      <c r="AV313" s="1"/>
      <c r="AW313" s="1"/>
      <c r="AX313" s="1"/>
      <c r="AY313" s="1"/>
      <c r="AZ313" s="1"/>
      <c r="BA313" s="1"/>
      <c r="BB313" s="1"/>
      <c r="BC313" s="1"/>
      <c r="BD313" s="1"/>
      <c r="BE313" s="1"/>
      <c r="BF313" s="1"/>
      <c r="BG313" s="1"/>
      <c r="BH313" s="1"/>
      <c r="BI313" s="1"/>
      <c r="BJ313" s="1"/>
      <c r="BK313" s="1"/>
      <c r="BL313"/>
      <c r="BN313">
        <f t="shared" si="25"/>
        <v>0</v>
      </c>
      <c r="BO313">
        <f t="shared" si="26"/>
        <v>0</v>
      </c>
      <c r="DP313"/>
      <c r="DQ313"/>
      <c r="DR313" s="2">
        <f t="shared" si="27"/>
        <v>0</v>
      </c>
      <c r="DS313" s="2">
        <f t="shared" si="28"/>
        <v>0</v>
      </c>
      <c r="DT313" s="2">
        <f t="shared" si="29"/>
        <v>0</v>
      </c>
      <c r="DU313" s="2">
        <f t="shared" si="30"/>
        <v>0</v>
      </c>
    </row>
    <row r="314" spans="1:125" s="38" customFormat="1" ht="15" customHeight="1">
      <c r="A314" s="196"/>
      <c r="B314" s="196"/>
      <c r="C314" s="286" t="s">
        <v>5648</v>
      </c>
      <c r="D314" s="479" t="str">
        <f>IF($N$10="","",IF(HLOOKUP($N$10,Presentación!$AQ$3:$BV$574,Presentación!AP293)="","",HLOOKUP($N$10,Presentación!$AQ$3:$BV$574,Presentación!AP293,0)))</f>
        <v/>
      </c>
      <c r="E314" s="480"/>
      <c r="F314" s="481"/>
      <c r="G314" s="491" t="str">
        <f>IF($N$10="","",IF(HLOOKUP($N$10,Presentación!$BZ$3:$DE$574,Presentación!AP293,0)="","",HLOOKUP($N$10,Presentación!$BZ$3:$DE$574,Presentación!AP293,0)))</f>
        <v/>
      </c>
      <c r="H314" s="492"/>
      <c r="I314" s="492"/>
      <c r="J314" s="493"/>
      <c r="K314" s="1"/>
      <c r="L314" s="1"/>
      <c r="M314" s="1"/>
      <c r="N314" s="1"/>
      <c r="O314" s="1"/>
      <c r="P314" s="1"/>
      <c r="Q314" s="1"/>
      <c r="R314" s="1"/>
      <c r="S314" s="1"/>
      <c r="T314" s="1"/>
      <c r="U314" s="1"/>
      <c r="V314" s="1"/>
      <c r="W314" s="1"/>
      <c r="X314" s="1"/>
      <c r="Y314" s="1"/>
      <c r="Z314" s="1"/>
      <c r="AA314" s="1"/>
      <c r="AB314" s="1"/>
      <c r="AC314" s="1"/>
      <c r="AD314" s="1"/>
      <c r="AE314" s="1"/>
      <c r="AF314" s="1"/>
      <c r="AG314" s="1"/>
      <c r="AH314" s="1"/>
      <c r="AI314" s="1"/>
      <c r="AJ314" s="1"/>
      <c r="AK314" s="1"/>
      <c r="AL314" s="1"/>
      <c r="AM314" s="1"/>
      <c r="AN314" s="1"/>
      <c r="AO314" s="1"/>
      <c r="AP314" s="1"/>
      <c r="AQ314" s="1"/>
      <c r="AR314" s="1"/>
      <c r="AS314" s="1"/>
      <c r="AT314" s="1"/>
      <c r="AU314" s="1"/>
      <c r="AV314" s="1"/>
      <c r="AW314" s="1"/>
      <c r="AX314" s="1"/>
      <c r="AY314" s="1"/>
      <c r="AZ314" s="1"/>
      <c r="BA314" s="1"/>
      <c r="BB314" s="1"/>
      <c r="BC314" s="1"/>
      <c r="BD314" s="1"/>
      <c r="BE314" s="1"/>
      <c r="BF314" s="1"/>
      <c r="BG314" s="1"/>
      <c r="BH314" s="1"/>
      <c r="BI314" s="1"/>
      <c r="BJ314" s="1"/>
      <c r="BK314" s="1"/>
      <c r="BL314"/>
      <c r="BN314">
        <f t="shared" si="25"/>
        <v>0</v>
      </c>
      <c r="BO314">
        <f t="shared" si="26"/>
        <v>0</v>
      </c>
      <c r="DP314"/>
      <c r="DQ314"/>
      <c r="DR314" s="2">
        <f t="shared" si="27"/>
        <v>0</v>
      </c>
      <c r="DS314" s="2">
        <f t="shared" si="28"/>
        <v>0</v>
      </c>
      <c r="DT314" s="2">
        <f t="shared" si="29"/>
        <v>0</v>
      </c>
      <c r="DU314" s="2">
        <f t="shared" si="30"/>
        <v>0</v>
      </c>
    </row>
    <row r="315" spans="1:125" s="38" customFormat="1" ht="15" customHeight="1">
      <c r="A315" s="196"/>
      <c r="B315" s="196"/>
      <c r="C315" s="286" t="s">
        <v>5649</v>
      </c>
      <c r="D315" s="479" t="str">
        <f>IF($N$10="","",IF(HLOOKUP($N$10,Presentación!$AQ$3:$BV$574,Presentación!AP294)="","",HLOOKUP($N$10,Presentación!$AQ$3:$BV$574,Presentación!AP294,0)))</f>
        <v/>
      </c>
      <c r="E315" s="480"/>
      <c r="F315" s="481"/>
      <c r="G315" s="491" t="str">
        <f>IF($N$10="","",IF(HLOOKUP($N$10,Presentación!$BZ$3:$DE$574,Presentación!AP294,0)="","",HLOOKUP($N$10,Presentación!$BZ$3:$DE$574,Presentación!AP294,0)))</f>
        <v/>
      </c>
      <c r="H315" s="492"/>
      <c r="I315" s="492"/>
      <c r="J315" s="493"/>
      <c r="K315" s="1"/>
      <c r="L315" s="1"/>
      <c r="M315" s="1"/>
      <c r="N315" s="1"/>
      <c r="O315" s="1"/>
      <c r="P315" s="1"/>
      <c r="Q315" s="1"/>
      <c r="R315" s="1"/>
      <c r="S315" s="1"/>
      <c r="T315" s="1"/>
      <c r="U315" s="1"/>
      <c r="V315" s="1"/>
      <c r="W315" s="1"/>
      <c r="X315" s="1"/>
      <c r="Y315" s="1"/>
      <c r="Z315" s="1"/>
      <c r="AA315" s="1"/>
      <c r="AB315" s="1"/>
      <c r="AC315" s="1"/>
      <c r="AD315" s="1"/>
      <c r="AE315" s="1"/>
      <c r="AF315" s="1"/>
      <c r="AG315" s="1"/>
      <c r="AH315" s="1"/>
      <c r="AI315" s="1"/>
      <c r="AJ315" s="1"/>
      <c r="AK315" s="1"/>
      <c r="AL315" s="1"/>
      <c r="AM315" s="1"/>
      <c r="AN315" s="1"/>
      <c r="AO315" s="1"/>
      <c r="AP315" s="1"/>
      <c r="AQ315" s="1"/>
      <c r="AR315" s="1"/>
      <c r="AS315" s="1"/>
      <c r="AT315" s="1"/>
      <c r="AU315" s="1"/>
      <c r="AV315" s="1"/>
      <c r="AW315" s="1"/>
      <c r="AX315" s="1"/>
      <c r="AY315" s="1"/>
      <c r="AZ315" s="1"/>
      <c r="BA315" s="1"/>
      <c r="BB315" s="1"/>
      <c r="BC315" s="1"/>
      <c r="BD315" s="1"/>
      <c r="BE315" s="1"/>
      <c r="BF315" s="1"/>
      <c r="BG315" s="1"/>
      <c r="BH315" s="1"/>
      <c r="BI315" s="1"/>
      <c r="BJ315" s="1"/>
      <c r="BK315" s="1"/>
      <c r="BL315"/>
      <c r="BN315">
        <f t="shared" si="25"/>
        <v>0</v>
      </c>
      <c r="BO315">
        <f t="shared" si="26"/>
        <v>0</v>
      </c>
      <c r="DP315"/>
      <c r="DQ315"/>
      <c r="DR315" s="2">
        <f t="shared" si="27"/>
        <v>0</v>
      </c>
      <c r="DS315" s="2">
        <f t="shared" si="28"/>
        <v>0</v>
      </c>
      <c r="DT315" s="2">
        <f t="shared" si="29"/>
        <v>0</v>
      </c>
      <c r="DU315" s="2">
        <f t="shared" si="30"/>
        <v>0</v>
      </c>
    </row>
    <row r="316" spans="1:125" s="38" customFormat="1" ht="15" customHeight="1">
      <c r="A316" s="196"/>
      <c r="B316" s="196"/>
      <c r="C316" s="286" t="s">
        <v>5650</v>
      </c>
      <c r="D316" s="479" t="str">
        <f>IF($N$10="","",IF(HLOOKUP($N$10,Presentación!$AQ$3:$BV$574,Presentación!AP295)="","",HLOOKUP($N$10,Presentación!$AQ$3:$BV$574,Presentación!AP295,0)))</f>
        <v/>
      </c>
      <c r="E316" s="480"/>
      <c r="F316" s="481"/>
      <c r="G316" s="491" t="str">
        <f>IF($N$10="","",IF(HLOOKUP($N$10,Presentación!$BZ$3:$DE$574,Presentación!AP295,0)="","",HLOOKUP($N$10,Presentación!$BZ$3:$DE$574,Presentación!AP295,0)))</f>
        <v/>
      </c>
      <c r="H316" s="492"/>
      <c r="I316" s="492"/>
      <c r="J316" s="493"/>
      <c r="K316" s="1"/>
      <c r="L316" s="1"/>
      <c r="M316" s="1"/>
      <c r="N316" s="1"/>
      <c r="O316" s="1"/>
      <c r="P316" s="1"/>
      <c r="Q316" s="1"/>
      <c r="R316" s="1"/>
      <c r="S316" s="1"/>
      <c r="T316" s="1"/>
      <c r="U316" s="1"/>
      <c r="V316" s="1"/>
      <c r="W316" s="1"/>
      <c r="X316" s="1"/>
      <c r="Y316" s="1"/>
      <c r="Z316" s="1"/>
      <c r="AA316" s="1"/>
      <c r="AB316" s="1"/>
      <c r="AC316" s="1"/>
      <c r="AD316" s="1"/>
      <c r="AE316" s="1"/>
      <c r="AF316" s="1"/>
      <c r="AG316" s="1"/>
      <c r="AH316" s="1"/>
      <c r="AI316" s="1"/>
      <c r="AJ316" s="1"/>
      <c r="AK316" s="1"/>
      <c r="AL316" s="1"/>
      <c r="AM316" s="1"/>
      <c r="AN316" s="1"/>
      <c r="AO316" s="1"/>
      <c r="AP316" s="1"/>
      <c r="AQ316" s="1"/>
      <c r="AR316" s="1"/>
      <c r="AS316" s="1"/>
      <c r="AT316" s="1"/>
      <c r="AU316" s="1"/>
      <c r="AV316" s="1"/>
      <c r="AW316" s="1"/>
      <c r="AX316" s="1"/>
      <c r="AY316" s="1"/>
      <c r="AZ316" s="1"/>
      <c r="BA316" s="1"/>
      <c r="BB316" s="1"/>
      <c r="BC316" s="1"/>
      <c r="BD316" s="1"/>
      <c r="BE316" s="1"/>
      <c r="BF316" s="1"/>
      <c r="BG316" s="1"/>
      <c r="BH316" s="1"/>
      <c r="BI316" s="1"/>
      <c r="BJ316" s="1"/>
      <c r="BK316" s="1"/>
      <c r="BL316"/>
      <c r="BN316">
        <f t="shared" si="25"/>
        <v>0</v>
      </c>
      <c r="BO316">
        <f t="shared" si="26"/>
        <v>0</v>
      </c>
      <c r="DP316"/>
      <c r="DQ316"/>
      <c r="DR316" s="2">
        <f t="shared" si="27"/>
        <v>0</v>
      </c>
      <c r="DS316" s="2">
        <f t="shared" si="28"/>
        <v>0</v>
      </c>
      <c r="DT316" s="2">
        <f t="shared" si="29"/>
        <v>0</v>
      </c>
      <c r="DU316" s="2">
        <f t="shared" si="30"/>
        <v>0</v>
      </c>
    </row>
    <row r="317" spans="1:125" s="38" customFormat="1" ht="15" customHeight="1">
      <c r="A317" s="196"/>
      <c r="B317" s="196"/>
      <c r="C317" s="286" t="s">
        <v>5651</v>
      </c>
      <c r="D317" s="479" t="str">
        <f>IF($N$10="","",IF(HLOOKUP($N$10,Presentación!$AQ$3:$BV$574,Presentación!AP296)="","",HLOOKUP($N$10,Presentación!$AQ$3:$BV$574,Presentación!AP296,0)))</f>
        <v/>
      </c>
      <c r="E317" s="480"/>
      <c r="F317" s="481"/>
      <c r="G317" s="491" t="str">
        <f>IF($N$10="","",IF(HLOOKUP($N$10,Presentación!$BZ$3:$DE$574,Presentación!AP296,0)="","",HLOOKUP($N$10,Presentación!$BZ$3:$DE$574,Presentación!AP296,0)))</f>
        <v/>
      </c>
      <c r="H317" s="492"/>
      <c r="I317" s="492"/>
      <c r="J317" s="493"/>
      <c r="K317" s="1"/>
      <c r="L317" s="1"/>
      <c r="M317" s="1"/>
      <c r="N317" s="1"/>
      <c r="O317" s="1"/>
      <c r="P317" s="1"/>
      <c r="Q317" s="1"/>
      <c r="R317" s="1"/>
      <c r="S317" s="1"/>
      <c r="T317" s="1"/>
      <c r="U317" s="1"/>
      <c r="V317" s="1"/>
      <c r="W317" s="1"/>
      <c r="X317" s="1"/>
      <c r="Y317" s="1"/>
      <c r="Z317" s="1"/>
      <c r="AA317" s="1"/>
      <c r="AB317" s="1"/>
      <c r="AC317" s="1"/>
      <c r="AD317" s="1"/>
      <c r="AE317" s="1"/>
      <c r="AF317" s="1"/>
      <c r="AG317" s="1"/>
      <c r="AH317" s="1"/>
      <c r="AI317" s="1"/>
      <c r="AJ317" s="1"/>
      <c r="AK317" s="1"/>
      <c r="AL317" s="1"/>
      <c r="AM317" s="1"/>
      <c r="AN317" s="1"/>
      <c r="AO317" s="1"/>
      <c r="AP317" s="1"/>
      <c r="AQ317" s="1"/>
      <c r="AR317" s="1"/>
      <c r="AS317" s="1"/>
      <c r="AT317" s="1"/>
      <c r="AU317" s="1"/>
      <c r="AV317" s="1"/>
      <c r="AW317" s="1"/>
      <c r="AX317" s="1"/>
      <c r="AY317" s="1"/>
      <c r="AZ317" s="1"/>
      <c r="BA317" s="1"/>
      <c r="BB317" s="1"/>
      <c r="BC317" s="1"/>
      <c r="BD317" s="1"/>
      <c r="BE317" s="1"/>
      <c r="BF317" s="1"/>
      <c r="BG317" s="1"/>
      <c r="BH317" s="1"/>
      <c r="BI317" s="1"/>
      <c r="BJ317" s="1"/>
      <c r="BK317" s="1"/>
      <c r="BL317"/>
      <c r="BN317">
        <f t="shared" si="25"/>
        <v>0</v>
      </c>
      <c r="BO317">
        <f t="shared" si="26"/>
        <v>0</v>
      </c>
      <c r="DP317"/>
      <c r="DQ317"/>
      <c r="DR317" s="2">
        <f t="shared" si="27"/>
        <v>0</v>
      </c>
      <c r="DS317" s="2">
        <f t="shared" si="28"/>
        <v>0</v>
      </c>
      <c r="DT317" s="2">
        <f t="shared" si="29"/>
        <v>0</v>
      </c>
      <c r="DU317" s="2">
        <f t="shared" si="30"/>
        <v>0</v>
      </c>
    </row>
    <row r="318" spans="1:125" s="38" customFormat="1" ht="15" customHeight="1">
      <c r="A318" s="196"/>
      <c r="B318" s="196"/>
      <c r="C318" s="286" t="s">
        <v>5652</v>
      </c>
      <c r="D318" s="479" t="str">
        <f>IF($N$10="","",IF(HLOOKUP($N$10,Presentación!$AQ$3:$BV$574,Presentación!AP297)="","",HLOOKUP($N$10,Presentación!$AQ$3:$BV$574,Presentación!AP297,0)))</f>
        <v/>
      </c>
      <c r="E318" s="480"/>
      <c r="F318" s="481"/>
      <c r="G318" s="491" t="str">
        <f>IF($N$10="","",IF(HLOOKUP($N$10,Presentación!$BZ$3:$DE$574,Presentación!AP297,0)="","",HLOOKUP($N$10,Presentación!$BZ$3:$DE$574,Presentación!AP297,0)))</f>
        <v/>
      </c>
      <c r="H318" s="492"/>
      <c r="I318" s="492"/>
      <c r="J318" s="493"/>
      <c r="K318" s="1"/>
      <c r="L318" s="1"/>
      <c r="M318" s="1"/>
      <c r="N318" s="1"/>
      <c r="O318" s="1"/>
      <c r="P318" s="1"/>
      <c r="Q318" s="1"/>
      <c r="R318" s="1"/>
      <c r="S318" s="1"/>
      <c r="T318" s="1"/>
      <c r="U318" s="1"/>
      <c r="V318" s="1"/>
      <c r="W318" s="1"/>
      <c r="X318" s="1"/>
      <c r="Y318" s="1"/>
      <c r="Z318" s="1"/>
      <c r="AA318" s="1"/>
      <c r="AB318" s="1"/>
      <c r="AC318" s="1"/>
      <c r="AD318" s="1"/>
      <c r="AE318" s="1"/>
      <c r="AF318" s="1"/>
      <c r="AG318" s="1"/>
      <c r="AH318" s="1"/>
      <c r="AI318" s="1"/>
      <c r="AJ318" s="1"/>
      <c r="AK318" s="1"/>
      <c r="AL318" s="1"/>
      <c r="AM318" s="1"/>
      <c r="AN318" s="1"/>
      <c r="AO318" s="1"/>
      <c r="AP318" s="1"/>
      <c r="AQ318" s="1"/>
      <c r="AR318" s="1"/>
      <c r="AS318" s="1"/>
      <c r="AT318" s="1"/>
      <c r="AU318" s="1"/>
      <c r="AV318" s="1"/>
      <c r="AW318" s="1"/>
      <c r="AX318" s="1"/>
      <c r="AY318" s="1"/>
      <c r="AZ318" s="1"/>
      <c r="BA318" s="1"/>
      <c r="BB318" s="1"/>
      <c r="BC318" s="1"/>
      <c r="BD318" s="1"/>
      <c r="BE318" s="1"/>
      <c r="BF318" s="1"/>
      <c r="BG318" s="1"/>
      <c r="BH318" s="1"/>
      <c r="BI318" s="1"/>
      <c r="BJ318" s="1"/>
      <c r="BK318" s="1"/>
      <c r="BL318"/>
      <c r="BN318">
        <f t="shared" si="25"/>
        <v>0</v>
      </c>
      <c r="BO318">
        <f t="shared" si="26"/>
        <v>0</v>
      </c>
      <c r="DP318"/>
      <c r="DQ318"/>
      <c r="DR318" s="2">
        <f t="shared" si="27"/>
        <v>0</v>
      </c>
      <c r="DS318" s="2">
        <f t="shared" si="28"/>
        <v>0</v>
      </c>
      <c r="DT318" s="2">
        <f t="shared" si="29"/>
        <v>0</v>
      </c>
      <c r="DU318" s="2">
        <f t="shared" si="30"/>
        <v>0</v>
      </c>
    </row>
    <row r="319" spans="1:125" s="38" customFormat="1" ht="15" customHeight="1">
      <c r="A319" s="196"/>
      <c r="B319" s="196"/>
      <c r="C319" s="286" t="s">
        <v>5653</v>
      </c>
      <c r="D319" s="479" t="str">
        <f>IF($N$10="","",IF(HLOOKUP($N$10,Presentación!$AQ$3:$BV$574,Presentación!AP298)="","",HLOOKUP($N$10,Presentación!$AQ$3:$BV$574,Presentación!AP298,0)))</f>
        <v/>
      </c>
      <c r="E319" s="480"/>
      <c r="F319" s="481"/>
      <c r="G319" s="491" t="str">
        <f>IF($N$10="","",IF(HLOOKUP($N$10,Presentación!$BZ$3:$DE$574,Presentación!AP298,0)="","",HLOOKUP($N$10,Presentación!$BZ$3:$DE$574,Presentación!AP298,0)))</f>
        <v/>
      </c>
      <c r="H319" s="492"/>
      <c r="I319" s="492"/>
      <c r="J319" s="493"/>
      <c r="K319" s="1"/>
      <c r="L319" s="1"/>
      <c r="M319" s="1"/>
      <c r="N319" s="1"/>
      <c r="O319" s="1"/>
      <c r="P319" s="1"/>
      <c r="Q319" s="1"/>
      <c r="R319" s="1"/>
      <c r="S319" s="1"/>
      <c r="T319" s="1"/>
      <c r="U319" s="1"/>
      <c r="V319" s="1"/>
      <c r="W319" s="1"/>
      <c r="X319" s="1"/>
      <c r="Y319" s="1"/>
      <c r="Z319" s="1"/>
      <c r="AA319" s="1"/>
      <c r="AB319" s="1"/>
      <c r="AC319" s="1"/>
      <c r="AD319" s="1"/>
      <c r="AE319" s="1"/>
      <c r="AF319" s="1"/>
      <c r="AG319" s="1"/>
      <c r="AH319" s="1"/>
      <c r="AI319" s="1"/>
      <c r="AJ319" s="1"/>
      <c r="AK319" s="1"/>
      <c r="AL319" s="1"/>
      <c r="AM319" s="1"/>
      <c r="AN319" s="1"/>
      <c r="AO319" s="1"/>
      <c r="AP319" s="1"/>
      <c r="AQ319" s="1"/>
      <c r="AR319" s="1"/>
      <c r="AS319" s="1"/>
      <c r="AT319" s="1"/>
      <c r="AU319" s="1"/>
      <c r="AV319" s="1"/>
      <c r="AW319" s="1"/>
      <c r="AX319" s="1"/>
      <c r="AY319" s="1"/>
      <c r="AZ319" s="1"/>
      <c r="BA319" s="1"/>
      <c r="BB319" s="1"/>
      <c r="BC319" s="1"/>
      <c r="BD319" s="1"/>
      <c r="BE319" s="1"/>
      <c r="BF319" s="1"/>
      <c r="BG319" s="1"/>
      <c r="BH319" s="1"/>
      <c r="BI319" s="1"/>
      <c r="BJ319" s="1"/>
      <c r="BK319" s="1"/>
      <c r="BL319"/>
      <c r="BN319">
        <f t="shared" si="25"/>
        <v>0</v>
      </c>
      <c r="BO319">
        <f t="shared" si="26"/>
        <v>0</v>
      </c>
      <c r="DP319"/>
      <c r="DQ319"/>
      <c r="DR319" s="2">
        <f t="shared" si="27"/>
        <v>0</v>
      </c>
      <c r="DS319" s="2">
        <f t="shared" si="28"/>
        <v>0</v>
      </c>
      <c r="DT319" s="2">
        <f t="shared" si="29"/>
        <v>0</v>
      </c>
      <c r="DU319" s="2">
        <f t="shared" si="30"/>
        <v>0</v>
      </c>
    </row>
    <row r="320" spans="1:125" s="38" customFormat="1" ht="15" customHeight="1">
      <c r="A320" s="196"/>
      <c r="B320" s="196"/>
      <c r="C320" s="286" t="s">
        <v>5654</v>
      </c>
      <c r="D320" s="479" t="str">
        <f>IF($N$10="","",IF(HLOOKUP($N$10,Presentación!$AQ$3:$BV$574,Presentación!AP299)="","",HLOOKUP($N$10,Presentación!$AQ$3:$BV$574,Presentación!AP299,0)))</f>
        <v/>
      </c>
      <c r="E320" s="480"/>
      <c r="F320" s="481"/>
      <c r="G320" s="491" t="str">
        <f>IF($N$10="","",IF(HLOOKUP($N$10,Presentación!$BZ$3:$DE$574,Presentación!AP299,0)="","",HLOOKUP($N$10,Presentación!$BZ$3:$DE$574,Presentación!AP299,0)))</f>
        <v/>
      </c>
      <c r="H320" s="492"/>
      <c r="I320" s="492"/>
      <c r="J320" s="493"/>
      <c r="K320" s="1"/>
      <c r="L320" s="1"/>
      <c r="M320" s="1"/>
      <c r="N320" s="1"/>
      <c r="O320" s="1"/>
      <c r="P320" s="1"/>
      <c r="Q320" s="1"/>
      <c r="R320" s="1"/>
      <c r="S320" s="1"/>
      <c r="T320" s="1"/>
      <c r="U320" s="1"/>
      <c r="V320" s="1"/>
      <c r="W320" s="1"/>
      <c r="X320" s="1"/>
      <c r="Y320" s="1"/>
      <c r="Z320" s="1"/>
      <c r="AA320" s="1"/>
      <c r="AB320" s="1"/>
      <c r="AC320" s="1"/>
      <c r="AD320" s="1"/>
      <c r="AE320" s="1"/>
      <c r="AF320" s="1"/>
      <c r="AG320" s="1"/>
      <c r="AH320" s="1"/>
      <c r="AI320" s="1"/>
      <c r="AJ320" s="1"/>
      <c r="AK320" s="1"/>
      <c r="AL320" s="1"/>
      <c r="AM320" s="1"/>
      <c r="AN320" s="1"/>
      <c r="AO320" s="1"/>
      <c r="AP320" s="1"/>
      <c r="AQ320" s="1"/>
      <c r="AR320" s="1"/>
      <c r="AS320" s="1"/>
      <c r="AT320" s="1"/>
      <c r="AU320" s="1"/>
      <c r="AV320" s="1"/>
      <c r="AW320" s="1"/>
      <c r="AX320" s="1"/>
      <c r="AY320" s="1"/>
      <c r="AZ320" s="1"/>
      <c r="BA320" s="1"/>
      <c r="BB320" s="1"/>
      <c r="BC320" s="1"/>
      <c r="BD320" s="1"/>
      <c r="BE320" s="1"/>
      <c r="BF320" s="1"/>
      <c r="BG320" s="1"/>
      <c r="BH320" s="1"/>
      <c r="BI320" s="1"/>
      <c r="BJ320" s="1"/>
      <c r="BK320" s="1"/>
      <c r="BL320"/>
      <c r="BN320">
        <f t="shared" si="25"/>
        <v>0</v>
      </c>
      <c r="BO320">
        <f t="shared" si="26"/>
        <v>0</v>
      </c>
      <c r="DP320"/>
      <c r="DQ320"/>
      <c r="DR320" s="2">
        <f t="shared" si="27"/>
        <v>0</v>
      </c>
      <c r="DS320" s="2">
        <f t="shared" si="28"/>
        <v>0</v>
      </c>
      <c r="DT320" s="2">
        <f t="shared" si="29"/>
        <v>0</v>
      </c>
      <c r="DU320" s="2">
        <f t="shared" si="30"/>
        <v>0</v>
      </c>
    </row>
    <row r="321" spans="1:125" s="38" customFormat="1" ht="15" customHeight="1">
      <c r="A321" s="196"/>
      <c r="B321" s="196"/>
      <c r="C321" s="286" t="s">
        <v>5655</v>
      </c>
      <c r="D321" s="479" t="str">
        <f>IF($N$10="","",IF(HLOOKUP($N$10,Presentación!$AQ$3:$BV$574,Presentación!AP300)="","",HLOOKUP($N$10,Presentación!$AQ$3:$BV$574,Presentación!AP300,0)))</f>
        <v/>
      </c>
      <c r="E321" s="480"/>
      <c r="F321" s="481"/>
      <c r="G321" s="491" t="str">
        <f>IF($N$10="","",IF(HLOOKUP($N$10,Presentación!$BZ$3:$DE$574,Presentación!AP300,0)="","",HLOOKUP($N$10,Presentación!$BZ$3:$DE$574,Presentación!AP300,0)))</f>
        <v/>
      </c>
      <c r="H321" s="492"/>
      <c r="I321" s="492"/>
      <c r="J321" s="493"/>
      <c r="K321" s="1"/>
      <c r="L321" s="1"/>
      <c r="M321" s="1"/>
      <c r="N321" s="1"/>
      <c r="O321" s="1"/>
      <c r="P321" s="1"/>
      <c r="Q321" s="1"/>
      <c r="R321" s="1"/>
      <c r="S321" s="1"/>
      <c r="T321" s="1"/>
      <c r="U321" s="1"/>
      <c r="V321" s="1"/>
      <c r="W321" s="1"/>
      <c r="X321" s="1"/>
      <c r="Y321" s="1"/>
      <c r="Z321" s="1"/>
      <c r="AA321" s="1"/>
      <c r="AB321" s="1"/>
      <c r="AC321" s="1"/>
      <c r="AD321" s="1"/>
      <c r="AE321" s="1"/>
      <c r="AF321" s="1"/>
      <c r="AG321" s="1"/>
      <c r="AH321" s="1"/>
      <c r="AI321" s="1"/>
      <c r="AJ321" s="1"/>
      <c r="AK321" s="1"/>
      <c r="AL321" s="1"/>
      <c r="AM321" s="1"/>
      <c r="AN321" s="1"/>
      <c r="AO321" s="1"/>
      <c r="AP321" s="1"/>
      <c r="AQ321" s="1"/>
      <c r="AR321" s="1"/>
      <c r="AS321" s="1"/>
      <c r="AT321" s="1"/>
      <c r="AU321" s="1"/>
      <c r="AV321" s="1"/>
      <c r="AW321" s="1"/>
      <c r="AX321" s="1"/>
      <c r="AY321" s="1"/>
      <c r="AZ321" s="1"/>
      <c r="BA321" s="1"/>
      <c r="BB321" s="1"/>
      <c r="BC321" s="1"/>
      <c r="BD321" s="1"/>
      <c r="BE321" s="1"/>
      <c r="BF321" s="1"/>
      <c r="BG321" s="1"/>
      <c r="BH321" s="1"/>
      <c r="BI321" s="1"/>
      <c r="BJ321" s="1"/>
      <c r="BK321" s="1"/>
      <c r="BL321"/>
      <c r="BN321">
        <f t="shared" si="25"/>
        <v>0</v>
      </c>
      <c r="BO321">
        <f t="shared" si="26"/>
        <v>0</v>
      </c>
      <c r="DP321"/>
      <c r="DQ321"/>
      <c r="DR321" s="2">
        <f t="shared" si="27"/>
        <v>0</v>
      </c>
      <c r="DS321" s="2">
        <f t="shared" si="28"/>
        <v>0</v>
      </c>
      <c r="DT321" s="2">
        <f t="shared" si="29"/>
        <v>0</v>
      </c>
      <c r="DU321" s="2">
        <f t="shared" si="30"/>
        <v>0</v>
      </c>
    </row>
    <row r="322" spans="1:125" s="38" customFormat="1" ht="15" customHeight="1">
      <c r="A322" s="196"/>
      <c r="B322" s="196"/>
      <c r="C322" s="286" t="s">
        <v>5656</v>
      </c>
      <c r="D322" s="479" t="str">
        <f>IF($N$10="","",IF(HLOOKUP($N$10,Presentación!$AQ$3:$BV$574,Presentación!AP301)="","",HLOOKUP($N$10,Presentación!$AQ$3:$BV$574,Presentación!AP301,0)))</f>
        <v/>
      </c>
      <c r="E322" s="480"/>
      <c r="F322" s="481"/>
      <c r="G322" s="491" t="str">
        <f>IF($N$10="","",IF(HLOOKUP($N$10,Presentación!$BZ$3:$DE$574,Presentación!AP301,0)="","",HLOOKUP($N$10,Presentación!$BZ$3:$DE$574,Presentación!AP301,0)))</f>
        <v/>
      </c>
      <c r="H322" s="492"/>
      <c r="I322" s="492"/>
      <c r="J322" s="493"/>
      <c r="K322" s="1"/>
      <c r="L322" s="1"/>
      <c r="M322" s="1"/>
      <c r="N322" s="1"/>
      <c r="O322" s="1"/>
      <c r="P322" s="1"/>
      <c r="Q322" s="1"/>
      <c r="R322" s="1"/>
      <c r="S322" s="1"/>
      <c r="T322" s="1"/>
      <c r="U322" s="1"/>
      <c r="V322" s="1"/>
      <c r="W322" s="1"/>
      <c r="X322" s="1"/>
      <c r="Y322" s="1"/>
      <c r="Z322" s="1"/>
      <c r="AA322" s="1"/>
      <c r="AB322" s="1"/>
      <c r="AC322" s="1"/>
      <c r="AD322" s="1"/>
      <c r="AE322" s="1"/>
      <c r="AF322" s="1"/>
      <c r="AG322" s="1"/>
      <c r="AH322" s="1"/>
      <c r="AI322" s="1"/>
      <c r="AJ322" s="1"/>
      <c r="AK322" s="1"/>
      <c r="AL322" s="1"/>
      <c r="AM322" s="1"/>
      <c r="AN322" s="1"/>
      <c r="AO322" s="1"/>
      <c r="AP322" s="1"/>
      <c r="AQ322" s="1"/>
      <c r="AR322" s="1"/>
      <c r="AS322" s="1"/>
      <c r="AT322" s="1"/>
      <c r="AU322" s="1"/>
      <c r="AV322" s="1"/>
      <c r="AW322" s="1"/>
      <c r="AX322" s="1"/>
      <c r="AY322" s="1"/>
      <c r="AZ322" s="1"/>
      <c r="BA322" s="1"/>
      <c r="BB322" s="1"/>
      <c r="BC322" s="1"/>
      <c r="BD322" s="1"/>
      <c r="BE322" s="1"/>
      <c r="BF322" s="1"/>
      <c r="BG322" s="1"/>
      <c r="BH322" s="1"/>
      <c r="BI322" s="1"/>
      <c r="BJ322" s="1"/>
      <c r="BK322" s="1"/>
      <c r="BL322"/>
      <c r="BN322">
        <f t="shared" si="25"/>
        <v>0</v>
      </c>
      <c r="BO322">
        <f t="shared" si="26"/>
        <v>0</v>
      </c>
      <c r="DP322"/>
      <c r="DQ322"/>
      <c r="DR322" s="2">
        <f t="shared" si="27"/>
        <v>0</v>
      </c>
      <c r="DS322" s="2">
        <f t="shared" si="28"/>
        <v>0</v>
      </c>
      <c r="DT322" s="2">
        <f t="shared" si="29"/>
        <v>0</v>
      </c>
      <c r="DU322" s="2">
        <f t="shared" si="30"/>
        <v>0</v>
      </c>
    </row>
    <row r="323" spans="1:125" s="38" customFormat="1" ht="15" customHeight="1">
      <c r="A323" s="196"/>
      <c r="B323" s="196"/>
      <c r="C323" s="286" t="s">
        <v>5657</v>
      </c>
      <c r="D323" s="479" t="str">
        <f>IF($N$10="","",IF(HLOOKUP($N$10,Presentación!$AQ$3:$BV$574,Presentación!AP302)="","",HLOOKUP($N$10,Presentación!$AQ$3:$BV$574,Presentación!AP302,0)))</f>
        <v/>
      </c>
      <c r="E323" s="480"/>
      <c r="F323" s="481"/>
      <c r="G323" s="491" t="str">
        <f>IF($N$10="","",IF(HLOOKUP($N$10,Presentación!$BZ$3:$DE$574,Presentación!AP302,0)="","",HLOOKUP($N$10,Presentación!$BZ$3:$DE$574,Presentación!AP302,0)))</f>
        <v/>
      </c>
      <c r="H323" s="492"/>
      <c r="I323" s="492"/>
      <c r="J323" s="493"/>
      <c r="K323" s="1"/>
      <c r="L323" s="1"/>
      <c r="M323" s="1"/>
      <c r="N323" s="1"/>
      <c r="O323" s="1"/>
      <c r="P323" s="1"/>
      <c r="Q323" s="1"/>
      <c r="R323" s="1"/>
      <c r="S323" s="1"/>
      <c r="T323" s="1"/>
      <c r="U323" s="1"/>
      <c r="V323" s="1"/>
      <c r="W323" s="1"/>
      <c r="X323" s="1"/>
      <c r="Y323" s="1"/>
      <c r="Z323" s="1"/>
      <c r="AA323" s="1"/>
      <c r="AB323" s="1"/>
      <c r="AC323" s="1"/>
      <c r="AD323" s="1"/>
      <c r="AE323" s="1"/>
      <c r="AF323" s="1"/>
      <c r="AG323" s="1"/>
      <c r="AH323" s="1"/>
      <c r="AI323" s="1"/>
      <c r="AJ323" s="1"/>
      <c r="AK323" s="1"/>
      <c r="AL323" s="1"/>
      <c r="AM323" s="1"/>
      <c r="AN323" s="1"/>
      <c r="AO323" s="1"/>
      <c r="AP323" s="1"/>
      <c r="AQ323" s="1"/>
      <c r="AR323" s="1"/>
      <c r="AS323" s="1"/>
      <c r="AT323" s="1"/>
      <c r="AU323" s="1"/>
      <c r="AV323" s="1"/>
      <c r="AW323" s="1"/>
      <c r="AX323" s="1"/>
      <c r="AY323" s="1"/>
      <c r="AZ323" s="1"/>
      <c r="BA323" s="1"/>
      <c r="BB323" s="1"/>
      <c r="BC323" s="1"/>
      <c r="BD323" s="1"/>
      <c r="BE323" s="1"/>
      <c r="BF323" s="1"/>
      <c r="BG323" s="1"/>
      <c r="BH323" s="1"/>
      <c r="BI323" s="1"/>
      <c r="BJ323" s="1"/>
      <c r="BK323" s="1"/>
      <c r="BL323"/>
      <c r="BN323">
        <f t="shared" si="25"/>
        <v>0</v>
      </c>
      <c r="BO323">
        <f t="shared" si="26"/>
        <v>0</v>
      </c>
      <c r="DP323"/>
      <c r="DQ323"/>
      <c r="DR323" s="2">
        <f t="shared" si="27"/>
        <v>0</v>
      </c>
      <c r="DS323" s="2">
        <f t="shared" si="28"/>
        <v>0</v>
      </c>
      <c r="DT323" s="2">
        <f t="shared" si="29"/>
        <v>0</v>
      </c>
      <c r="DU323" s="2">
        <f t="shared" si="30"/>
        <v>0</v>
      </c>
    </row>
    <row r="324" spans="1:125" s="38" customFormat="1" ht="15" customHeight="1">
      <c r="A324" s="196"/>
      <c r="B324" s="196"/>
      <c r="C324" s="286" t="s">
        <v>5658</v>
      </c>
      <c r="D324" s="479" t="str">
        <f>IF($N$10="","",IF(HLOOKUP($N$10,Presentación!$AQ$3:$BV$574,Presentación!AP303)="","",HLOOKUP($N$10,Presentación!$AQ$3:$BV$574,Presentación!AP303,0)))</f>
        <v/>
      </c>
      <c r="E324" s="480"/>
      <c r="F324" s="481"/>
      <c r="G324" s="491" t="str">
        <f>IF($N$10="","",IF(HLOOKUP($N$10,Presentación!$BZ$3:$DE$574,Presentación!AP303,0)="","",HLOOKUP($N$10,Presentación!$BZ$3:$DE$574,Presentación!AP303,0)))</f>
        <v/>
      </c>
      <c r="H324" s="492"/>
      <c r="I324" s="492"/>
      <c r="J324" s="493"/>
      <c r="K324" s="1"/>
      <c r="L324" s="1"/>
      <c r="M324" s="1"/>
      <c r="N324" s="1"/>
      <c r="O324" s="1"/>
      <c r="P324" s="1"/>
      <c r="Q324" s="1"/>
      <c r="R324" s="1"/>
      <c r="S324" s="1"/>
      <c r="T324" s="1"/>
      <c r="U324" s="1"/>
      <c r="V324" s="1"/>
      <c r="W324" s="1"/>
      <c r="X324" s="1"/>
      <c r="Y324" s="1"/>
      <c r="Z324" s="1"/>
      <c r="AA324" s="1"/>
      <c r="AB324" s="1"/>
      <c r="AC324" s="1"/>
      <c r="AD324" s="1"/>
      <c r="AE324" s="1"/>
      <c r="AF324" s="1"/>
      <c r="AG324" s="1"/>
      <c r="AH324" s="1"/>
      <c r="AI324" s="1"/>
      <c r="AJ324" s="1"/>
      <c r="AK324" s="1"/>
      <c r="AL324" s="1"/>
      <c r="AM324" s="1"/>
      <c r="AN324" s="1"/>
      <c r="AO324" s="1"/>
      <c r="AP324" s="1"/>
      <c r="AQ324" s="1"/>
      <c r="AR324" s="1"/>
      <c r="AS324" s="1"/>
      <c r="AT324" s="1"/>
      <c r="AU324" s="1"/>
      <c r="AV324" s="1"/>
      <c r="AW324" s="1"/>
      <c r="AX324" s="1"/>
      <c r="AY324" s="1"/>
      <c r="AZ324" s="1"/>
      <c r="BA324" s="1"/>
      <c r="BB324" s="1"/>
      <c r="BC324" s="1"/>
      <c r="BD324" s="1"/>
      <c r="BE324" s="1"/>
      <c r="BF324" s="1"/>
      <c r="BG324" s="1"/>
      <c r="BH324" s="1"/>
      <c r="BI324" s="1"/>
      <c r="BJ324" s="1"/>
      <c r="BK324" s="1"/>
      <c r="BL324"/>
      <c r="BN324">
        <f t="shared" si="25"/>
        <v>0</v>
      </c>
      <c r="BO324">
        <f t="shared" si="26"/>
        <v>0</v>
      </c>
      <c r="DP324"/>
      <c r="DQ324"/>
      <c r="DR324" s="2">
        <f t="shared" si="27"/>
        <v>0</v>
      </c>
      <c r="DS324" s="2">
        <f t="shared" si="28"/>
        <v>0</v>
      </c>
      <c r="DT324" s="2">
        <f t="shared" si="29"/>
        <v>0</v>
      </c>
      <c r="DU324" s="2">
        <f t="shared" si="30"/>
        <v>0</v>
      </c>
    </row>
    <row r="325" spans="1:125" s="38" customFormat="1" ht="15" customHeight="1">
      <c r="A325" s="196"/>
      <c r="B325" s="196"/>
      <c r="C325" s="286" t="s">
        <v>5659</v>
      </c>
      <c r="D325" s="479" t="str">
        <f>IF($N$10="","",IF(HLOOKUP($N$10,Presentación!$AQ$3:$BV$574,Presentación!AP304)="","",HLOOKUP($N$10,Presentación!$AQ$3:$BV$574,Presentación!AP304,0)))</f>
        <v/>
      </c>
      <c r="E325" s="480"/>
      <c r="F325" s="481"/>
      <c r="G325" s="491" t="str">
        <f>IF($N$10="","",IF(HLOOKUP($N$10,Presentación!$BZ$3:$DE$574,Presentación!AP304,0)="","",HLOOKUP($N$10,Presentación!$BZ$3:$DE$574,Presentación!AP304,0)))</f>
        <v/>
      </c>
      <c r="H325" s="492"/>
      <c r="I325" s="492"/>
      <c r="J325" s="493"/>
      <c r="K325" s="1"/>
      <c r="L325" s="1"/>
      <c r="M325" s="1"/>
      <c r="N325" s="1"/>
      <c r="O325" s="1"/>
      <c r="P325" s="1"/>
      <c r="Q325" s="1"/>
      <c r="R325" s="1"/>
      <c r="S325" s="1"/>
      <c r="T325" s="1"/>
      <c r="U325" s="1"/>
      <c r="V325" s="1"/>
      <c r="W325" s="1"/>
      <c r="X325" s="1"/>
      <c r="Y325" s="1"/>
      <c r="Z325" s="1"/>
      <c r="AA325" s="1"/>
      <c r="AB325" s="1"/>
      <c r="AC325" s="1"/>
      <c r="AD325" s="1"/>
      <c r="AE325" s="1"/>
      <c r="AF325" s="1"/>
      <c r="AG325" s="1"/>
      <c r="AH325" s="1"/>
      <c r="AI325" s="1"/>
      <c r="AJ325" s="1"/>
      <c r="AK325" s="1"/>
      <c r="AL325" s="1"/>
      <c r="AM325" s="1"/>
      <c r="AN325" s="1"/>
      <c r="AO325" s="1"/>
      <c r="AP325" s="1"/>
      <c r="AQ325" s="1"/>
      <c r="AR325" s="1"/>
      <c r="AS325" s="1"/>
      <c r="AT325" s="1"/>
      <c r="AU325" s="1"/>
      <c r="AV325" s="1"/>
      <c r="AW325" s="1"/>
      <c r="AX325" s="1"/>
      <c r="AY325" s="1"/>
      <c r="AZ325" s="1"/>
      <c r="BA325" s="1"/>
      <c r="BB325" s="1"/>
      <c r="BC325" s="1"/>
      <c r="BD325" s="1"/>
      <c r="BE325" s="1"/>
      <c r="BF325" s="1"/>
      <c r="BG325" s="1"/>
      <c r="BH325" s="1"/>
      <c r="BI325" s="1"/>
      <c r="BJ325" s="1"/>
      <c r="BK325" s="1"/>
      <c r="BL325"/>
      <c r="BN325">
        <f t="shared" si="25"/>
        <v>0</v>
      </c>
      <c r="BO325">
        <f t="shared" si="26"/>
        <v>0</v>
      </c>
      <c r="DP325"/>
      <c r="DQ325"/>
      <c r="DR325" s="2">
        <f t="shared" si="27"/>
        <v>0</v>
      </c>
      <c r="DS325" s="2">
        <f t="shared" si="28"/>
        <v>0</v>
      </c>
      <c r="DT325" s="2">
        <f t="shared" si="29"/>
        <v>0</v>
      </c>
      <c r="DU325" s="2">
        <f t="shared" si="30"/>
        <v>0</v>
      </c>
    </row>
    <row r="326" spans="1:125" s="38" customFormat="1" ht="15" customHeight="1">
      <c r="A326" s="196"/>
      <c r="B326" s="196"/>
      <c r="C326" s="286" t="s">
        <v>5660</v>
      </c>
      <c r="D326" s="479" t="str">
        <f>IF($N$10="","",IF(HLOOKUP($N$10,Presentación!$AQ$3:$BV$574,Presentación!AP305)="","",HLOOKUP($N$10,Presentación!$AQ$3:$BV$574,Presentación!AP305,0)))</f>
        <v/>
      </c>
      <c r="E326" s="480"/>
      <c r="F326" s="481"/>
      <c r="G326" s="491" t="str">
        <f>IF($N$10="","",IF(HLOOKUP($N$10,Presentación!$BZ$3:$DE$574,Presentación!AP305,0)="","",HLOOKUP($N$10,Presentación!$BZ$3:$DE$574,Presentación!AP305,0)))</f>
        <v/>
      </c>
      <c r="H326" s="492"/>
      <c r="I326" s="492"/>
      <c r="J326" s="493"/>
      <c r="K326" s="1"/>
      <c r="L326" s="1"/>
      <c r="M326" s="1"/>
      <c r="N326" s="1"/>
      <c r="O326" s="1"/>
      <c r="P326" s="1"/>
      <c r="Q326" s="1"/>
      <c r="R326" s="1"/>
      <c r="S326" s="1"/>
      <c r="T326" s="1"/>
      <c r="U326" s="1"/>
      <c r="V326" s="1"/>
      <c r="W326" s="1"/>
      <c r="X326" s="1"/>
      <c r="Y326" s="1"/>
      <c r="Z326" s="1"/>
      <c r="AA326" s="1"/>
      <c r="AB326" s="1"/>
      <c r="AC326" s="1"/>
      <c r="AD326" s="1"/>
      <c r="AE326" s="1"/>
      <c r="AF326" s="1"/>
      <c r="AG326" s="1"/>
      <c r="AH326" s="1"/>
      <c r="AI326" s="1"/>
      <c r="AJ326" s="1"/>
      <c r="AK326" s="1"/>
      <c r="AL326" s="1"/>
      <c r="AM326" s="1"/>
      <c r="AN326" s="1"/>
      <c r="AO326" s="1"/>
      <c r="AP326" s="1"/>
      <c r="AQ326" s="1"/>
      <c r="AR326" s="1"/>
      <c r="AS326" s="1"/>
      <c r="AT326" s="1"/>
      <c r="AU326" s="1"/>
      <c r="AV326" s="1"/>
      <c r="AW326" s="1"/>
      <c r="AX326" s="1"/>
      <c r="AY326" s="1"/>
      <c r="AZ326" s="1"/>
      <c r="BA326" s="1"/>
      <c r="BB326" s="1"/>
      <c r="BC326" s="1"/>
      <c r="BD326" s="1"/>
      <c r="BE326" s="1"/>
      <c r="BF326" s="1"/>
      <c r="BG326" s="1"/>
      <c r="BH326" s="1"/>
      <c r="BI326" s="1"/>
      <c r="BJ326" s="1"/>
      <c r="BK326" s="1"/>
      <c r="BL326"/>
      <c r="BN326">
        <f t="shared" si="25"/>
        <v>0</v>
      </c>
      <c r="BO326">
        <f t="shared" si="26"/>
        <v>0</v>
      </c>
      <c r="DP326"/>
      <c r="DQ326"/>
      <c r="DR326" s="2">
        <f t="shared" si="27"/>
        <v>0</v>
      </c>
      <c r="DS326" s="2">
        <f t="shared" si="28"/>
        <v>0</v>
      </c>
      <c r="DT326" s="2">
        <f t="shared" si="29"/>
        <v>0</v>
      </c>
      <c r="DU326" s="2">
        <f t="shared" si="30"/>
        <v>0</v>
      </c>
    </row>
    <row r="327" spans="1:125" s="38" customFormat="1" ht="15" customHeight="1">
      <c r="A327" s="196"/>
      <c r="B327" s="196"/>
      <c r="C327" s="286" t="s">
        <v>5661</v>
      </c>
      <c r="D327" s="479" t="str">
        <f>IF($N$10="","",IF(HLOOKUP($N$10,Presentación!$AQ$3:$BV$574,Presentación!AP306)="","",HLOOKUP($N$10,Presentación!$AQ$3:$BV$574,Presentación!AP306,0)))</f>
        <v/>
      </c>
      <c r="E327" s="480"/>
      <c r="F327" s="481"/>
      <c r="G327" s="491" t="str">
        <f>IF($N$10="","",IF(HLOOKUP($N$10,Presentación!$BZ$3:$DE$574,Presentación!AP306,0)="","",HLOOKUP($N$10,Presentación!$BZ$3:$DE$574,Presentación!AP306,0)))</f>
        <v/>
      </c>
      <c r="H327" s="492"/>
      <c r="I327" s="492"/>
      <c r="J327" s="493"/>
      <c r="K327" s="1"/>
      <c r="L327" s="1"/>
      <c r="M327" s="1"/>
      <c r="N327" s="1"/>
      <c r="O327" s="1"/>
      <c r="P327" s="1"/>
      <c r="Q327" s="1"/>
      <c r="R327" s="1"/>
      <c r="S327" s="1"/>
      <c r="T327" s="1"/>
      <c r="U327" s="1"/>
      <c r="V327" s="1"/>
      <c r="W327" s="1"/>
      <c r="X327" s="1"/>
      <c r="Y327" s="1"/>
      <c r="Z327" s="1"/>
      <c r="AA327" s="1"/>
      <c r="AB327" s="1"/>
      <c r="AC327" s="1"/>
      <c r="AD327" s="1"/>
      <c r="AE327" s="1"/>
      <c r="AF327" s="1"/>
      <c r="AG327" s="1"/>
      <c r="AH327" s="1"/>
      <c r="AI327" s="1"/>
      <c r="AJ327" s="1"/>
      <c r="AK327" s="1"/>
      <c r="AL327" s="1"/>
      <c r="AM327" s="1"/>
      <c r="AN327" s="1"/>
      <c r="AO327" s="1"/>
      <c r="AP327" s="1"/>
      <c r="AQ327" s="1"/>
      <c r="AR327" s="1"/>
      <c r="AS327" s="1"/>
      <c r="AT327" s="1"/>
      <c r="AU327" s="1"/>
      <c r="AV327" s="1"/>
      <c r="AW327" s="1"/>
      <c r="AX327" s="1"/>
      <c r="AY327" s="1"/>
      <c r="AZ327" s="1"/>
      <c r="BA327" s="1"/>
      <c r="BB327" s="1"/>
      <c r="BC327" s="1"/>
      <c r="BD327" s="1"/>
      <c r="BE327" s="1"/>
      <c r="BF327" s="1"/>
      <c r="BG327" s="1"/>
      <c r="BH327" s="1"/>
      <c r="BI327" s="1"/>
      <c r="BJ327" s="1"/>
      <c r="BK327" s="1"/>
      <c r="BL327"/>
      <c r="BN327">
        <f t="shared" si="25"/>
        <v>0</v>
      </c>
      <c r="BO327">
        <f t="shared" si="26"/>
        <v>0</v>
      </c>
      <c r="DP327"/>
      <c r="DQ327"/>
      <c r="DR327" s="2">
        <f t="shared" si="27"/>
        <v>0</v>
      </c>
      <c r="DS327" s="2">
        <f t="shared" si="28"/>
        <v>0</v>
      </c>
      <c r="DT327" s="2">
        <f t="shared" si="29"/>
        <v>0</v>
      </c>
      <c r="DU327" s="2">
        <f t="shared" si="30"/>
        <v>0</v>
      </c>
    </row>
    <row r="328" spans="1:125" s="38" customFormat="1" ht="15" customHeight="1">
      <c r="A328" s="196"/>
      <c r="B328" s="196"/>
      <c r="C328" s="286" t="s">
        <v>5662</v>
      </c>
      <c r="D328" s="479" t="str">
        <f>IF($N$10="","",IF(HLOOKUP($N$10,Presentación!$AQ$3:$BV$574,Presentación!AP307)="","",HLOOKUP($N$10,Presentación!$AQ$3:$BV$574,Presentación!AP307,0)))</f>
        <v/>
      </c>
      <c r="E328" s="480"/>
      <c r="F328" s="481"/>
      <c r="G328" s="491" t="str">
        <f>IF($N$10="","",IF(HLOOKUP($N$10,Presentación!$BZ$3:$DE$574,Presentación!AP307,0)="","",HLOOKUP($N$10,Presentación!$BZ$3:$DE$574,Presentación!AP307,0)))</f>
        <v/>
      </c>
      <c r="H328" s="492"/>
      <c r="I328" s="492"/>
      <c r="J328" s="493"/>
      <c r="K328" s="1"/>
      <c r="L328" s="1"/>
      <c r="M328" s="1"/>
      <c r="N328" s="1"/>
      <c r="O328" s="1"/>
      <c r="P328" s="1"/>
      <c r="Q328" s="1"/>
      <c r="R328" s="1"/>
      <c r="S328" s="1"/>
      <c r="T328" s="1"/>
      <c r="U328" s="1"/>
      <c r="V328" s="1"/>
      <c r="W328" s="1"/>
      <c r="X328" s="1"/>
      <c r="Y328" s="1"/>
      <c r="Z328" s="1"/>
      <c r="AA328" s="1"/>
      <c r="AB328" s="1"/>
      <c r="AC328" s="1"/>
      <c r="AD328" s="1"/>
      <c r="AE328" s="1"/>
      <c r="AF328" s="1"/>
      <c r="AG328" s="1"/>
      <c r="AH328" s="1"/>
      <c r="AI328" s="1"/>
      <c r="AJ328" s="1"/>
      <c r="AK328" s="1"/>
      <c r="AL328" s="1"/>
      <c r="AM328" s="1"/>
      <c r="AN328" s="1"/>
      <c r="AO328" s="1"/>
      <c r="AP328" s="1"/>
      <c r="AQ328" s="1"/>
      <c r="AR328" s="1"/>
      <c r="AS328" s="1"/>
      <c r="AT328" s="1"/>
      <c r="AU328" s="1"/>
      <c r="AV328" s="1"/>
      <c r="AW328" s="1"/>
      <c r="AX328" s="1"/>
      <c r="AY328" s="1"/>
      <c r="AZ328" s="1"/>
      <c r="BA328" s="1"/>
      <c r="BB328" s="1"/>
      <c r="BC328" s="1"/>
      <c r="BD328" s="1"/>
      <c r="BE328" s="1"/>
      <c r="BF328" s="1"/>
      <c r="BG328" s="1"/>
      <c r="BH328" s="1"/>
      <c r="BI328" s="1"/>
      <c r="BJ328" s="1"/>
      <c r="BK328" s="1"/>
      <c r="BL328"/>
      <c r="BN328">
        <f t="shared" si="25"/>
        <v>0</v>
      </c>
      <c r="BO328">
        <f t="shared" si="26"/>
        <v>0</v>
      </c>
      <c r="DP328"/>
      <c r="DQ328"/>
      <c r="DR328" s="2">
        <f t="shared" si="27"/>
        <v>0</v>
      </c>
      <c r="DS328" s="2">
        <f t="shared" si="28"/>
        <v>0</v>
      </c>
      <c r="DT328" s="2">
        <f t="shared" si="29"/>
        <v>0</v>
      </c>
      <c r="DU328" s="2">
        <f t="shared" si="30"/>
        <v>0</v>
      </c>
    </row>
    <row r="329" spans="1:125" s="38" customFormat="1" ht="15" customHeight="1">
      <c r="A329" s="196"/>
      <c r="B329" s="196"/>
      <c r="C329" s="286" t="s">
        <v>5663</v>
      </c>
      <c r="D329" s="479" t="str">
        <f>IF($N$10="","",IF(HLOOKUP($N$10,Presentación!$AQ$3:$BV$574,Presentación!AP308)="","",HLOOKUP($N$10,Presentación!$AQ$3:$BV$574,Presentación!AP308,0)))</f>
        <v/>
      </c>
      <c r="E329" s="480"/>
      <c r="F329" s="481"/>
      <c r="G329" s="491" t="str">
        <f>IF($N$10="","",IF(HLOOKUP($N$10,Presentación!$BZ$3:$DE$574,Presentación!AP308,0)="","",HLOOKUP($N$10,Presentación!$BZ$3:$DE$574,Presentación!AP308,0)))</f>
        <v/>
      </c>
      <c r="H329" s="492"/>
      <c r="I329" s="492"/>
      <c r="J329" s="493"/>
      <c r="K329" s="1"/>
      <c r="L329" s="1"/>
      <c r="M329" s="1"/>
      <c r="N329" s="1"/>
      <c r="O329" s="1"/>
      <c r="P329" s="1"/>
      <c r="Q329" s="1"/>
      <c r="R329" s="1"/>
      <c r="S329" s="1"/>
      <c r="T329" s="1"/>
      <c r="U329" s="1"/>
      <c r="V329" s="1"/>
      <c r="W329" s="1"/>
      <c r="X329" s="1"/>
      <c r="Y329" s="1"/>
      <c r="Z329" s="1"/>
      <c r="AA329" s="1"/>
      <c r="AB329" s="1"/>
      <c r="AC329" s="1"/>
      <c r="AD329" s="1"/>
      <c r="AE329" s="1"/>
      <c r="AF329" s="1"/>
      <c r="AG329" s="1"/>
      <c r="AH329" s="1"/>
      <c r="AI329" s="1"/>
      <c r="AJ329" s="1"/>
      <c r="AK329" s="1"/>
      <c r="AL329" s="1"/>
      <c r="AM329" s="1"/>
      <c r="AN329" s="1"/>
      <c r="AO329" s="1"/>
      <c r="AP329" s="1"/>
      <c r="AQ329" s="1"/>
      <c r="AR329" s="1"/>
      <c r="AS329" s="1"/>
      <c r="AT329" s="1"/>
      <c r="AU329" s="1"/>
      <c r="AV329" s="1"/>
      <c r="AW329" s="1"/>
      <c r="AX329" s="1"/>
      <c r="AY329" s="1"/>
      <c r="AZ329" s="1"/>
      <c r="BA329" s="1"/>
      <c r="BB329" s="1"/>
      <c r="BC329" s="1"/>
      <c r="BD329" s="1"/>
      <c r="BE329" s="1"/>
      <c r="BF329" s="1"/>
      <c r="BG329" s="1"/>
      <c r="BH329" s="1"/>
      <c r="BI329" s="1"/>
      <c r="BJ329" s="1"/>
      <c r="BK329" s="1"/>
      <c r="BL329"/>
      <c r="BN329">
        <f t="shared" si="25"/>
        <v>0</v>
      </c>
      <c r="BO329">
        <f t="shared" si="26"/>
        <v>0</v>
      </c>
      <c r="DP329"/>
      <c r="DQ329"/>
      <c r="DR329" s="2">
        <f t="shared" si="27"/>
        <v>0</v>
      </c>
      <c r="DS329" s="2">
        <f t="shared" si="28"/>
        <v>0</v>
      </c>
      <c r="DT329" s="2">
        <f t="shared" si="29"/>
        <v>0</v>
      </c>
      <c r="DU329" s="2">
        <f t="shared" si="30"/>
        <v>0</v>
      </c>
    </row>
    <row r="330" spans="1:125" s="38" customFormat="1" ht="15" customHeight="1">
      <c r="A330" s="196"/>
      <c r="B330" s="196"/>
      <c r="C330" s="286" t="s">
        <v>5664</v>
      </c>
      <c r="D330" s="479" t="str">
        <f>IF($N$10="","",IF(HLOOKUP($N$10,Presentación!$AQ$3:$BV$574,Presentación!AP309)="","",HLOOKUP($N$10,Presentación!$AQ$3:$BV$574,Presentación!AP309,0)))</f>
        <v/>
      </c>
      <c r="E330" s="480"/>
      <c r="F330" s="481"/>
      <c r="G330" s="491" t="str">
        <f>IF($N$10="","",IF(HLOOKUP($N$10,Presentación!$BZ$3:$DE$574,Presentación!AP309,0)="","",HLOOKUP($N$10,Presentación!$BZ$3:$DE$574,Presentación!AP309,0)))</f>
        <v/>
      </c>
      <c r="H330" s="492"/>
      <c r="I330" s="492"/>
      <c r="J330" s="493"/>
      <c r="K330" s="1"/>
      <c r="L330" s="1"/>
      <c r="M330" s="1"/>
      <c r="N330" s="1"/>
      <c r="O330" s="1"/>
      <c r="P330" s="1"/>
      <c r="Q330" s="1"/>
      <c r="R330" s="1"/>
      <c r="S330" s="1"/>
      <c r="T330" s="1"/>
      <c r="U330" s="1"/>
      <c r="V330" s="1"/>
      <c r="W330" s="1"/>
      <c r="X330" s="1"/>
      <c r="Y330" s="1"/>
      <c r="Z330" s="1"/>
      <c r="AA330" s="1"/>
      <c r="AB330" s="1"/>
      <c r="AC330" s="1"/>
      <c r="AD330" s="1"/>
      <c r="AE330" s="1"/>
      <c r="AF330" s="1"/>
      <c r="AG330" s="1"/>
      <c r="AH330" s="1"/>
      <c r="AI330" s="1"/>
      <c r="AJ330" s="1"/>
      <c r="AK330" s="1"/>
      <c r="AL330" s="1"/>
      <c r="AM330" s="1"/>
      <c r="AN330" s="1"/>
      <c r="AO330" s="1"/>
      <c r="AP330" s="1"/>
      <c r="AQ330" s="1"/>
      <c r="AR330" s="1"/>
      <c r="AS330" s="1"/>
      <c r="AT330" s="1"/>
      <c r="AU330" s="1"/>
      <c r="AV330" s="1"/>
      <c r="AW330" s="1"/>
      <c r="AX330" s="1"/>
      <c r="AY330" s="1"/>
      <c r="AZ330" s="1"/>
      <c r="BA330" s="1"/>
      <c r="BB330" s="1"/>
      <c r="BC330" s="1"/>
      <c r="BD330" s="1"/>
      <c r="BE330" s="1"/>
      <c r="BF330" s="1"/>
      <c r="BG330" s="1"/>
      <c r="BH330" s="1"/>
      <c r="BI330" s="1"/>
      <c r="BJ330" s="1"/>
      <c r="BK330" s="1"/>
      <c r="BL330"/>
      <c r="BN330">
        <f t="shared" si="25"/>
        <v>0</v>
      </c>
      <c r="BO330">
        <f t="shared" si="26"/>
        <v>0</v>
      </c>
      <c r="DP330"/>
      <c r="DQ330"/>
      <c r="DR330" s="2">
        <f t="shared" si="27"/>
        <v>0</v>
      </c>
      <c r="DS330" s="2">
        <f t="shared" si="28"/>
        <v>0</v>
      </c>
      <c r="DT330" s="2">
        <f t="shared" si="29"/>
        <v>0</v>
      </c>
      <c r="DU330" s="2">
        <f t="shared" si="30"/>
        <v>0</v>
      </c>
    </row>
    <row r="331" spans="1:125" s="38" customFormat="1" ht="15" customHeight="1">
      <c r="A331" s="196"/>
      <c r="B331" s="196"/>
      <c r="C331" s="286" t="s">
        <v>5665</v>
      </c>
      <c r="D331" s="479" t="str">
        <f>IF($N$10="","",IF(HLOOKUP($N$10,Presentación!$AQ$3:$BV$574,Presentación!AP310)="","",HLOOKUP($N$10,Presentación!$AQ$3:$BV$574,Presentación!AP310,0)))</f>
        <v/>
      </c>
      <c r="E331" s="480"/>
      <c r="F331" s="481"/>
      <c r="G331" s="491" t="str">
        <f>IF($N$10="","",IF(HLOOKUP($N$10,Presentación!$BZ$3:$DE$574,Presentación!AP310,0)="","",HLOOKUP($N$10,Presentación!$BZ$3:$DE$574,Presentación!AP310,0)))</f>
        <v/>
      </c>
      <c r="H331" s="492"/>
      <c r="I331" s="492"/>
      <c r="J331" s="493"/>
      <c r="K331" s="1"/>
      <c r="L331" s="1"/>
      <c r="M331" s="1"/>
      <c r="N331" s="1"/>
      <c r="O331" s="1"/>
      <c r="P331" s="1"/>
      <c r="Q331" s="1"/>
      <c r="R331" s="1"/>
      <c r="S331" s="1"/>
      <c r="T331" s="1"/>
      <c r="U331" s="1"/>
      <c r="V331" s="1"/>
      <c r="W331" s="1"/>
      <c r="X331" s="1"/>
      <c r="Y331" s="1"/>
      <c r="Z331" s="1"/>
      <c r="AA331" s="1"/>
      <c r="AB331" s="1"/>
      <c r="AC331" s="1"/>
      <c r="AD331" s="1"/>
      <c r="AE331" s="1"/>
      <c r="AF331" s="1"/>
      <c r="AG331" s="1"/>
      <c r="AH331" s="1"/>
      <c r="AI331" s="1"/>
      <c r="AJ331" s="1"/>
      <c r="AK331" s="1"/>
      <c r="AL331" s="1"/>
      <c r="AM331" s="1"/>
      <c r="AN331" s="1"/>
      <c r="AO331" s="1"/>
      <c r="AP331" s="1"/>
      <c r="AQ331" s="1"/>
      <c r="AR331" s="1"/>
      <c r="AS331" s="1"/>
      <c r="AT331" s="1"/>
      <c r="AU331" s="1"/>
      <c r="AV331" s="1"/>
      <c r="AW331" s="1"/>
      <c r="AX331" s="1"/>
      <c r="AY331" s="1"/>
      <c r="AZ331" s="1"/>
      <c r="BA331" s="1"/>
      <c r="BB331" s="1"/>
      <c r="BC331" s="1"/>
      <c r="BD331" s="1"/>
      <c r="BE331" s="1"/>
      <c r="BF331" s="1"/>
      <c r="BG331" s="1"/>
      <c r="BH331" s="1"/>
      <c r="BI331" s="1"/>
      <c r="BJ331" s="1"/>
      <c r="BK331" s="1"/>
      <c r="BL331"/>
      <c r="BN331">
        <f t="shared" si="25"/>
        <v>0</v>
      </c>
      <c r="BO331">
        <f t="shared" si="26"/>
        <v>0</v>
      </c>
      <c r="DP331"/>
      <c r="DQ331"/>
      <c r="DR331" s="2">
        <f t="shared" si="27"/>
        <v>0</v>
      </c>
      <c r="DS331" s="2">
        <f t="shared" si="28"/>
        <v>0</v>
      </c>
      <c r="DT331" s="2">
        <f t="shared" si="29"/>
        <v>0</v>
      </c>
      <c r="DU331" s="2">
        <f t="shared" si="30"/>
        <v>0</v>
      </c>
    </row>
    <row r="332" spans="1:125" s="38" customFormat="1" ht="15" customHeight="1">
      <c r="A332" s="196"/>
      <c r="B332" s="196"/>
      <c r="C332" s="286" t="s">
        <v>5666</v>
      </c>
      <c r="D332" s="479" t="str">
        <f>IF($N$10="","",IF(HLOOKUP($N$10,Presentación!$AQ$3:$BV$574,Presentación!AP311)="","",HLOOKUP($N$10,Presentación!$AQ$3:$BV$574,Presentación!AP311,0)))</f>
        <v/>
      </c>
      <c r="E332" s="480"/>
      <c r="F332" s="481"/>
      <c r="G332" s="491" t="str">
        <f>IF($N$10="","",IF(HLOOKUP($N$10,Presentación!$BZ$3:$DE$574,Presentación!AP311,0)="","",HLOOKUP($N$10,Presentación!$BZ$3:$DE$574,Presentación!AP311,0)))</f>
        <v/>
      </c>
      <c r="H332" s="492"/>
      <c r="I332" s="492"/>
      <c r="J332" s="493"/>
      <c r="K332" s="1"/>
      <c r="L332" s="1"/>
      <c r="M332" s="1"/>
      <c r="N332" s="1"/>
      <c r="O332" s="1"/>
      <c r="P332" s="1"/>
      <c r="Q332" s="1"/>
      <c r="R332" s="1"/>
      <c r="S332" s="1"/>
      <c r="T332" s="1"/>
      <c r="U332" s="1"/>
      <c r="V332" s="1"/>
      <c r="W332" s="1"/>
      <c r="X332" s="1"/>
      <c r="Y332" s="1"/>
      <c r="Z332" s="1"/>
      <c r="AA332" s="1"/>
      <c r="AB332" s="1"/>
      <c r="AC332" s="1"/>
      <c r="AD332" s="1"/>
      <c r="AE332" s="1"/>
      <c r="AF332" s="1"/>
      <c r="AG332" s="1"/>
      <c r="AH332" s="1"/>
      <c r="AI332" s="1"/>
      <c r="AJ332" s="1"/>
      <c r="AK332" s="1"/>
      <c r="AL332" s="1"/>
      <c r="AM332" s="1"/>
      <c r="AN332" s="1"/>
      <c r="AO332" s="1"/>
      <c r="AP332" s="1"/>
      <c r="AQ332" s="1"/>
      <c r="AR332" s="1"/>
      <c r="AS332" s="1"/>
      <c r="AT332" s="1"/>
      <c r="AU332" s="1"/>
      <c r="AV332" s="1"/>
      <c r="AW332" s="1"/>
      <c r="AX332" s="1"/>
      <c r="AY332" s="1"/>
      <c r="AZ332" s="1"/>
      <c r="BA332" s="1"/>
      <c r="BB332" s="1"/>
      <c r="BC332" s="1"/>
      <c r="BD332" s="1"/>
      <c r="BE332" s="1"/>
      <c r="BF332" s="1"/>
      <c r="BG332" s="1"/>
      <c r="BH332" s="1"/>
      <c r="BI332" s="1"/>
      <c r="BJ332" s="1"/>
      <c r="BK332" s="1"/>
      <c r="BL332"/>
      <c r="BN332">
        <f t="shared" si="25"/>
        <v>0</v>
      </c>
      <c r="BO332">
        <f t="shared" si="26"/>
        <v>0</v>
      </c>
      <c r="DP332"/>
      <c r="DQ332"/>
      <c r="DR332" s="2">
        <f t="shared" si="27"/>
        <v>0</v>
      </c>
      <c r="DS332" s="2">
        <f t="shared" si="28"/>
        <v>0</v>
      </c>
      <c r="DT332" s="2">
        <f t="shared" si="29"/>
        <v>0</v>
      </c>
      <c r="DU332" s="2">
        <f t="shared" si="30"/>
        <v>0</v>
      </c>
    </row>
    <row r="333" spans="1:125" s="38" customFormat="1" ht="15" customHeight="1">
      <c r="A333" s="196"/>
      <c r="B333" s="196"/>
      <c r="C333" s="286" t="s">
        <v>5667</v>
      </c>
      <c r="D333" s="479" t="str">
        <f>IF($N$10="","",IF(HLOOKUP($N$10,Presentación!$AQ$3:$BV$574,Presentación!AP312)="","",HLOOKUP($N$10,Presentación!$AQ$3:$BV$574,Presentación!AP312,0)))</f>
        <v/>
      </c>
      <c r="E333" s="480"/>
      <c r="F333" s="481"/>
      <c r="G333" s="491" t="str">
        <f>IF($N$10="","",IF(HLOOKUP($N$10,Presentación!$BZ$3:$DE$574,Presentación!AP312,0)="","",HLOOKUP($N$10,Presentación!$BZ$3:$DE$574,Presentación!AP312,0)))</f>
        <v/>
      </c>
      <c r="H333" s="492"/>
      <c r="I333" s="492"/>
      <c r="J333" s="493"/>
      <c r="K333" s="1"/>
      <c r="L333" s="1"/>
      <c r="M333" s="1"/>
      <c r="N333" s="1"/>
      <c r="O333" s="1"/>
      <c r="P333" s="1"/>
      <c r="Q333" s="1"/>
      <c r="R333" s="1"/>
      <c r="S333" s="1"/>
      <c r="T333" s="1"/>
      <c r="U333" s="1"/>
      <c r="V333" s="1"/>
      <c r="W333" s="1"/>
      <c r="X333" s="1"/>
      <c r="Y333" s="1"/>
      <c r="Z333" s="1"/>
      <c r="AA333" s="1"/>
      <c r="AB333" s="1"/>
      <c r="AC333" s="1"/>
      <c r="AD333" s="1"/>
      <c r="AE333" s="1"/>
      <c r="AF333" s="1"/>
      <c r="AG333" s="1"/>
      <c r="AH333" s="1"/>
      <c r="AI333" s="1"/>
      <c r="AJ333" s="1"/>
      <c r="AK333" s="1"/>
      <c r="AL333" s="1"/>
      <c r="AM333" s="1"/>
      <c r="AN333" s="1"/>
      <c r="AO333" s="1"/>
      <c r="AP333" s="1"/>
      <c r="AQ333" s="1"/>
      <c r="AR333" s="1"/>
      <c r="AS333" s="1"/>
      <c r="AT333" s="1"/>
      <c r="AU333" s="1"/>
      <c r="AV333" s="1"/>
      <c r="AW333" s="1"/>
      <c r="AX333" s="1"/>
      <c r="AY333" s="1"/>
      <c r="AZ333" s="1"/>
      <c r="BA333" s="1"/>
      <c r="BB333" s="1"/>
      <c r="BC333" s="1"/>
      <c r="BD333" s="1"/>
      <c r="BE333" s="1"/>
      <c r="BF333" s="1"/>
      <c r="BG333" s="1"/>
      <c r="BH333" s="1"/>
      <c r="BI333" s="1"/>
      <c r="BJ333" s="1"/>
      <c r="BK333" s="1"/>
      <c r="BL333"/>
      <c r="BN333">
        <f t="shared" si="25"/>
        <v>0</v>
      </c>
      <c r="BO333">
        <f t="shared" si="26"/>
        <v>0</v>
      </c>
      <c r="DP333"/>
      <c r="DQ333"/>
      <c r="DR333" s="2">
        <f t="shared" si="27"/>
        <v>0</v>
      </c>
      <c r="DS333" s="2">
        <f t="shared" si="28"/>
        <v>0</v>
      </c>
      <c r="DT333" s="2">
        <f t="shared" si="29"/>
        <v>0</v>
      </c>
      <c r="DU333" s="2">
        <f t="shared" si="30"/>
        <v>0</v>
      </c>
    </row>
    <row r="334" spans="1:125" s="38" customFormat="1" ht="15" customHeight="1">
      <c r="A334" s="196"/>
      <c r="B334" s="196"/>
      <c r="C334" s="286" t="s">
        <v>5668</v>
      </c>
      <c r="D334" s="479" t="str">
        <f>IF($N$10="","",IF(HLOOKUP($N$10,Presentación!$AQ$3:$BV$574,Presentación!AP313)="","",HLOOKUP($N$10,Presentación!$AQ$3:$BV$574,Presentación!AP313,0)))</f>
        <v/>
      </c>
      <c r="E334" s="480"/>
      <c r="F334" s="481"/>
      <c r="G334" s="491" t="str">
        <f>IF($N$10="","",IF(HLOOKUP($N$10,Presentación!$BZ$3:$DE$574,Presentación!AP313,0)="","",HLOOKUP($N$10,Presentación!$BZ$3:$DE$574,Presentación!AP313,0)))</f>
        <v/>
      </c>
      <c r="H334" s="492"/>
      <c r="I334" s="492"/>
      <c r="J334" s="493"/>
      <c r="K334" s="1"/>
      <c r="L334" s="1"/>
      <c r="M334" s="1"/>
      <c r="N334" s="1"/>
      <c r="O334" s="1"/>
      <c r="P334" s="1"/>
      <c r="Q334" s="1"/>
      <c r="R334" s="1"/>
      <c r="S334" s="1"/>
      <c r="T334" s="1"/>
      <c r="U334" s="1"/>
      <c r="V334" s="1"/>
      <c r="W334" s="1"/>
      <c r="X334" s="1"/>
      <c r="Y334" s="1"/>
      <c r="Z334" s="1"/>
      <c r="AA334" s="1"/>
      <c r="AB334" s="1"/>
      <c r="AC334" s="1"/>
      <c r="AD334" s="1"/>
      <c r="AE334" s="1"/>
      <c r="AF334" s="1"/>
      <c r="AG334" s="1"/>
      <c r="AH334" s="1"/>
      <c r="AI334" s="1"/>
      <c r="AJ334" s="1"/>
      <c r="AK334" s="1"/>
      <c r="AL334" s="1"/>
      <c r="AM334" s="1"/>
      <c r="AN334" s="1"/>
      <c r="AO334" s="1"/>
      <c r="AP334" s="1"/>
      <c r="AQ334" s="1"/>
      <c r="AR334" s="1"/>
      <c r="AS334" s="1"/>
      <c r="AT334" s="1"/>
      <c r="AU334" s="1"/>
      <c r="AV334" s="1"/>
      <c r="AW334" s="1"/>
      <c r="AX334" s="1"/>
      <c r="AY334" s="1"/>
      <c r="AZ334" s="1"/>
      <c r="BA334" s="1"/>
      <c r="BB334" s="1"/>
      <c r="BC334" s="1"/>
      <c r="BD334" s="1"/>
      <c r="BE334" s="1"/>
      <c r="BF334" s="1"/>
      <c r="BG334" s="1"/>
      <c r="BH334" s="1"/>
      <c r="BI334" s="1"/>
      <c r="BJ334" s="1"/>
      <c r="BK334" s="1"/>
      <c r="BL334"/>
      <c r="BN334">
        <f t="shared" si="25"/>
        <v>0</v>
      </c>
      <c r="BO334">
        <f t="shared" si="26"/>
        <v>0</v>
      </c>
      <c r="DP334"/>
      <c r="DQ334"/>
      <c r="DR334" s="2">
        <f t="shared" si="27"/>
        <v>0</v>
      </c>
      <c r="DS334" s="2">
        <f t="shared" si="28"/>
        <v>0</v>
      </c>
      <c r="DT334" s="2">
        <f t="shared" si="29"/>
        <v>0</v>
      </c>
      <c r="DU334" s="2">
        <f t="shared" si="30"/>
        <v>0</v>
      </c>
    </row>
    <row r="335" spans="1:125" s="38" customFormat="1" ht="15" customHeight="1">
      <c r="A335" s="196"/>
      <c r="B335" s="196"/>
      <c r="C335" s="286" t="s">
        <v>5669</v>
      </c>
      <c r="D335" s="479" t="str">
        <f>IF($N$10="","",IF(HLOOKUP($N$10,Presentación!$AQ$3:$BV$574,Presentación!AP314)="","",HLOOKUP($N$10,Presentación!$AQ$3:$BV$574,Presentación!AP314,0)))</f>
        <v/>
      </c>
      <c r="E335" s="480"/>
      <c r="F335" s="481"/>
      <c r="G335" s="491" t="str">
        <f>IF($N$10="","",IF(HLOOKUP($N$10,Presentación!$BZ$3:$DE$574,Presentación!AP314,0)="","",HLOOKUP($N$10,Presentación!$BZ$3:$DE$574,Presentación!AP314,0)))</f>
        <v/>
      </c>
      <c r="H335" s="492"/>
      <c r="I335" s="492"/>
      <c r="J335" s="493"/>
      <c r="K335" s="1"/>
      <c r="L335" s="1"/>
      <c r="M335" s="1"/>
      <c r="N335" s="1"/>
      <c r="O335" s="1"/>
      <c r="P335" s="1"/>
      <c r="Q335" s="1"/>
      <c r="R335" s="1"/>
      <c r="S335" s="1"/>
      <c r="T335" s="1"/>
      <c r="U335" s="1"/>
      <c r="V335" s="1"/>
      <c r="W335" s="1"/>
      <c r="X335" s="1"/>
      <c r="Y335" s="1"/>
      <c r="Z335" s="1"/>
      <c r="AA335" s="1"/>
      <c r="AB335" s="1"/>
      <c r="AC335" s="1"/>
      <c r="AD335" s="1"/>
      <c r="AE335" s="1"/>
      <c r="AF335" s="1"/>
      <c r="AG335" s="1"/>
      <c r="AH335" s="1"/>
      <c r="AI335" s="1"/>
      <c r="AJ335" s="1"/>
      <c r="AK335" s="1"/>
      <c r="AL335" s="1"/>
      <c r="AM335" s="1"/>
      <c r="AN335" s="1"/>
      <c r="AO335" s="1"/>
      <c r="AP335" s="1"/>
      <c r="AQ335" s="1"/>
      <c r="AR335" s="1"/>
      <c r="AS335" s="1"/>
      <c r="AT335" s="1"/>
      <c r="AU335" s="1"/>
      <c r="AV335" s="1"/>
      <c r="AW335" s="1"/>
      <c r="AX335" s="1"/>
      <c r="AY335" s="1"/>
      <c r="AZ335" s="1"/>
      <c r="BA335" s="1"/>
      <c r="BB335" s="1"/>
      <c r="BC335" s="1"/>
      <c r="BD335" s="1"/>
      <c r="BE335" s="1"/>
      <c r="BF335" s="1"/>
      <c r="BG335" s="1"/>
      <c r="BH335" s="1"/>
      <c r="BI335" s="1"/>
      <c r="BJ335" s="1"/>
      <c r="BK335" s="1"/>
      <c r="BL335"/>
      <c r="BN335">
        <f t="shared" si="25"/>
        <v>0</v>
      </c>
      <c r="BO335">
        <f t="shared" si="26"/>
        <v>0</v>
      </c>
      <c r="DP335"/>
      <c r="DQ335"/>
      <c r="DR335" s="2">
        <f t="shared" si="27"/>
        <v>0</v>
      </c>
      <c r="DS335" s="2">
        <f t="shared" si="28"/>
        <v>0</v>
      </c>
      <c r="DT335" s="2">
        <f t="shared" si="29"/>
        <v>0</v>
      </c>
      <c r="DU335" s="2">
        <f t="shared" si="30"/>
        <v>0</v>
      </c>
    </row>
    <row r="336" spans="1:125" s="38" customFormat="1" ht="15" customHeight="1">
      <c r="A336" s="196"/>
      <c r="B336" s="196"/>
      <c r="C336" s="286" t="s">
        <v>5670</v>
      </c>
      <c r="D336" s="479" t="str">
        <f>IF($N$10="","",IF(HLOOKUP($N$10,Presentación!$AQ$3:$BV$574,Presentación!AP315)="","",HLOOKUP($N$10,Presentación!$AQ$3:$BV$574,Presentación!AP315,0)))</f>
        <v/>
      </c>
      <c r="E336" s="480"/>
      <c r="F336" s="481"/>
      <c r="G336" s="491" t="str">
        <f>IF($N$10="","",IF(HLOOKUP($N$10,Presentación!$BZ$3:$DE$574,Presentación!AP315,0)="","",HLOOKUP($N$10,Presentación!$BZ$3:$DE$574,Presentación!AP315,0)))</f>
        <v/>
      </c>
      <c r="H336" s="492"/>
      <c r="I336" s="492"/>
      <c r="J336" s="493"/>
      <c r="K336" s="1"/>
      <c r="L336" s="1"/>
      <c r="M336" s="1"/>
      <c r="N336" s="1"/>
      <c r="O336" s="1"/>
      <c r="P336" s="1"/>
      <c r="Q336" s="1"/>
      <c r="R336" s="1"/>
      <c r="S336" s="1"/>
      <c r="T336" s="1"/>
      <c r="U336" s="1"/>
      <c r="V336" s="1"/>
      <c r="W336" s="1"/>
      <c r="X336" s="1"/>
      <c r="Y336" s="1"/>
      <c r="Z336" s="1"/>
      <c r="AA336" s="1"/>
      <c r="AB336" s="1"/>
      <c r="AC336" s="1"/>
      <c r="AD336" s="1"/>
      <c r="AE336" s="1"/>
      <c r="AF336" s="1"/>
      <c r="AG336" s="1"/>
      <c r="AH336" s="1"/>
      <c r="AI336" s="1"/>
      <c r="AJ336" s="1"/>
      <c r="AK336" s="1"/>
      <c r="AL336" s="1"/>
      <c r="AM336" s="1"/>
      <c r="AN336" s="1"/>
      <c r="AO336" s="1"/>
      <c r="AP336" s="1"/>
      <c r="AQ336" s="1"/>
      <c r="AR336" s="1"/>
      <c r="AS336" s="1"/>
      <c r="AT336" s="1"/>
      <c r="AU336" s="1"/>
      <c r="AV336" s="1"/>
      <c r="AW336" s="1"/>
      <c r="AX336" s="1"/>
      <c r="AY336" s="1"/>
      <c r="AZ336" s="1"/>
      <c r="BA336" s="1"/>
      <c r="BB336" s="1"/>
      <c r="BC336" s="1"/>
      <c r="BD336" s="1"/>
      <c r="BE336" s="1"/>
      <c r="BF336" s="1"/>
      <c r="BG336" s="1"/>
      <c r="BH336" s="1"/>
      <c r="BI336" s="1"/>
      <c r="BJ336" s="1"/>
      <c r="BK336" s="1"/>
      <c r="BL336"/>
      <c r="BN336">
        <f t="shared" si="25"/>
        <v>0</v>
      </c>
      <c r="BO336">
        <f t="shared" si="26"/>
        <v>0</v>
      </c>
      <c r="DP336"/>
      <c r="DQ336"/>
      <c r="DR336" s="2">
        <f t="shared" si="27"/>
        <v>0</v>
      </c>
      <c r="DS336" s="2">
        <f t="shared" si="28"/>
        <v>0</v>
      </c>
      <c r="DT336" s="2">
        <f t="shared" si="29"/>
        <v>0</v>
      </c>
      <c r="DU336" s="2">
        <f t="shared" si="30"/>
        <v>0</v>
      </c>
    </row>
    <row r="337" spans="1:125" s="38" customFormat="1" ht="15" customHeight="1">
      <c r="A337" s="196"/>
      <c r="B337" s="196"/>
      <c r="C337" s="286" t="s">
        <v>5671</v>
      </c>
      <c r="D337" s="479" t="str">
        <f>IF($N$10="","",IF(HLOOKUP($N$10,Presentación!$AQ$3:$BV$574,Presentación!AP316)="","",HLOOKUP($N$10,Presentación!$AQ$3:$BV$574,Presentación!AP316,0)))</f>
        <v/>
      </c>
      <c r="E337" s="480"/>
      <c r="F337" s="481"/>
      <c r="G337" s="491" t="str">
        <f>IF($N$10="","",IF(HLOOKUP($N$10,Presentación!$BZ$3:$DE$574,Presentación!AP316,0)="","",HLOOKUP($N$10,Presentación!$BZ$3:$DE$574,Presentación!AP316,0)))</f>
        <v/>
      </c>
      <c r="H337" s="492"/>
      <c r="I337" s="492"/>
      <c r="J337" s="493"/>
      <c r="K337" s="1"/>
      <c r="L337" s="1"/>
      <c r="M337" s="1"/>
      <c r="N337" s="1"/>
      <c r="O337" s="1"/>
      <c r="P337" s="1"/>
      <c r="Q337" s="1"/>
      <c r="R337" s="1"/>
      <c r="S337" s="1"/>
      <c r="T337" s="1"/>
      <c r="U337" s="1"/>
      <c r="V337" s="1"/>
      <c r="W337" s="1"/>
      <c r="X337" s="1"/>
      <c r="Y337" s="1"/>
      <c r="Z337" s="1"/>
      <c r="AA337" s="1"/>
      <c r="AB337" s="1"/>
      <c r="AC337" s="1"/>
      <c r="AD337" s="1"/>
      <c r="AE337" s="1"/>
      <c r="AF337" s="1"/>
      <c r="AG337" s="1"/>
      <c r="AH337" s="1"/>
      <c r="AI337" s="1"/>
      <c r="AJ337" s="1"/>
      <c r="AK337" s="1"/>
      <c r="AL337" s="1"/>
      <c r="AM337" s="1"/>
      <c r="AN337" s="1"/>
      <c r="AO337" s="1"/>
      <c r="AP337" s="1"/>
      <c r="AQ337" s="1"/>
      <c r="AR337" s="1"/>
      <c r="AS337" s="1"/>
      <c r="AT337" s="1"/>
      <c r="AU337" s="1"/>
      <c r="AV337" s="1"/>
      <c r="AW337" s="1"/>
      <c r="AX337" s="1"/>
      <c r="AY337" s="1"/>
      <c r="AZ337" s="1"/>
      <c r="BA337" s="1"/>
      <c r="BB337" s="1"/>
      <c r="BC337" s="1"/>
      <c r="BD337" s="1"/>
      <c r="BE337" s="1"/>
      <c r="BF337" s="1"/>
      <c r="BG337" s="1"/>
      <c r="BH337" s="1"/>
      <c r="BI337" s="1"/>
      <c r="BJ337" s="1"/>
      <c r="BK337" s="1"/>
      <c r="BL337"/>
      <c r="BN337">
        <f t="shared" si="25"/>
        <v>0</v>
      </c>
      <c r="BO337">
        <f t="shared" si="26"/>
        <v>0</v>
      </c>
      <c r="DP337"/>
      <c r="DQ337"/>
      <c r="DR337" s="2">
        <f t="shared" si="27"/>
        <v>0</v>
      </c>
      <c r="DS337" s="2">
        <f t="shared" si="28"/>
        <v>0</v>
      </c>
      <c r="DT337" s="2">
        <f t="shared" si="29"/>
        <v>0</v>
      </c>
      <c r="DU337" s="2">
        <f t="shared" si="30"/>
        <v>0</v>
      </c>
    </row>
    <row r="338" spans="1:125" s="38" customFormat="1" ht="15" customHeight="1">
      <c r="A338" s="196"/>
      <c r="B338" s="196"/>
      <c r="C338" s="286" t="s">
        <v>5672</v>
      </c>
      <c r="D338" s="479" t="str">
        <f>IF($N$10="","",IF(HLOOKUP($N$10,Presentación!$AQ$3:$BV$574,Presentación!AP317)="","",HLOOKUP($N$10,Presentación!$AQ$3:$BV$574,Presentación!AP317,0)))</f>
        <v/>
      </c>
      <c r="E338" s="480"/>
      <c r="F338" s="481"/>
      <c r="G338" s="491" t="str">
        <f>IF($N$10="","",IF(HLOOKUP($N$10,Presentación!$BZ$3:$DE$574,Presentación!AP317,0)="","",HLOOKUP($N$10,Presentación!$BZ$3:$DE$574,Presentación!AP317,0)))</f>
        <v/>
      </c>
      <c r="H338" s="492"/>
      <c r="I338" s="492"/>
      <c r="J338" s="493"/>
      <c r="K338" s="1"/>
      <c r="L338" s="1"/>
      <c r="M338" s="1"/>
      <c r="N338" s="1"/>
      <c r="O338" s="1"/>
      <c r="P338" s="1"/>
      <c r="Q338" s="1"/>
      <c r="R338" s="1"/>
      <c r="S338" s="1"/>
      <c r="T338" s="1"/>
      <c r="U338" s="1"/>
      <c r="V338" s="1"/>
      <c r="W338" s="1"/>
      <c r="X338" s="1"/>
      <c r="Y338" s="1"/>
      <c r="Z338" s="1"/>
      <c r="AA338" s="1"/>
      <c r="AB338" s="1"/>
      <c r="AC338" s="1"/>
      <c r="AD338" s="1"/>
      <c r="AE338" s="1"/>
      <c r="AF338" s="1"/>
      <c r="AG338" s="1"/>
      <c r="AH338" s="1"/>
      <c r="AI338" s="1"/>
      <c r="AJ338" s="1"/>
      <c r="AK338" s="1"/>
      <c r="AL338" s="1"/>
      <c r="AM338" s="1"/>
      <c r="AN338" s="1"/>
      <c r="AO338" s="1"/>
      <c r="AP338" s="1"/>
      <c r="AQ338" s="1"/>
      <c r="AR338" s="1"/>
      <c r="AS338" s="1"/>
      <c r="AT338" s="1"/>
      <c r="AU338" s="1"/>
      <c r="AV338" s="1"/>
      <c r="AW338" s="1"/>
      <c r="AX338" s="1"/>
      <c r="AY338" s="1"/>
      <c r="AZ338" s="1"/>
      <c r="BA338" s="1"/>
      <c r="BB338" s="1"/>
      <c r="BC338" s="1"/>
      <c r="BD338" s="1"/>
      <c r="BE338" s="1"/>
      <c r="BF338" s="1"/>
      <c r="BG338" s="1"/>
      <c r="BH338" s="1"/>
      <c r="BI338" s="1"/>
      <c r="BJ338" s="1"/>
      <c r="BK338" s="1"/>
      <c r="BL338"/>
      <c r="BN338">
        <f t="shared" si="25"/>
        <v>0</v>
      </c>
      <c r="BO338">
        <f t="shared" si="26"/>
        <v>0</v>
      </c>
      <c r="DP338"/>
      <c r="DQ338"/>
      <c r="DR338" s="2">
        <f t="shared" si="27"/>
        <v>0</v>
      </c>
      <c r="DS338" s="2">
        <f t="shared" si="28"/>
        <v>0</v>
      </c>
      <c r="DT338" s="2">
        <f t="shared" si="29"/>
        <v>0</v>
      </c>
      <c r="DU338" s="2">
        <f t="shared" si="30"/>
        <v>0</v>
      </c>
    </row>
    <row r="339" spans="1:125" s="38" customFormat="1" ht="15" customHeight="1">
      <c r="A339" s="196"/>
      <c r="B339" s="196"/>
      <c r="C339" s="286" t="s">
        <v>5673</v>
      </c>
      <c r="D339" s="479" t="str">
        <f>IF($N$10="","",IF(HLOOKUP($N$10,Presentación!$AQ$3:$BV$574,Presentación!AP318)="","",HLOOKUP($N$10,Presentación!$AQ$3:$BV$574,Presentación!AP318,0)))</f>
        <v/>
      </c>
      <c r="E339" s="480"/>
      <c r="F339" s="481"/>
      <c r="G339" s="491" t="str">
        <f>IF($N$10="","",IF(HLOOKUP($N$10,Presentación!$BZ$3:$DE$574,Presentación!AP318,0)="","",HLOOKUP($N$10,Presentación!$BZ$3:$DE$574,Presentación!AP318,0)))</f>
        <v/>
      </c>
      <c r="H339" s="492"/>
      <c r="I339" s="492"/>
      <c r="J339" s="493"/>
      <c r="K339" s="1"/>
      <c r="L339" s="1"/>
      <c r="M339" s="1"/>
      <c r="N339" s="1"/>
      <c r="O339" s="1"/>
      <c r="P339" s="1"/>
      <c r="Q339" s="1"/>
      <c r="R339" s="1"/>
      <c r="S339" s="1"/>
      <c r="T339" s="1"/>
      <c r="U339" s="1"/>
      <c r="V339" s="1"/>
      <c r="W339" s="1"/>
      <c r="X339" s="1"/>
      <c r="Y339" s="1"/>
      <c r="Z339" s="1"/>
      <c r="AA339" s="1"/>
      <c r="AB339" s="1"/>
      <c r="AC339" s="1"/>
      <c r="AD339" s="1"/>
      <c r="AE339" s="1"/>
      <c r="AF339" s="1"/>
      <c r="AG339" s="1"/>
      <c r="AH339" s="1"/>
      <c r="AI339" s="1"/>
      <c r="AJ339" s="1"/>
      <c r="AK339" s="1"/>
      <c r="AL339" s="1"/>
      <c r="AM339" s="1"/>
      <c r="AN339" s="1"/>
      <c r="AO339" s="1"/>
      <c r="AP339" s="1"/>
      <c r="AQ339" s="1"/>
      <c r="AR339" s="1"/>
      <c r="AS339" s="1"/>
      <c r="AT339" s="1"/>
      <c r="AU339" s="1"/>
      <c r="AV339" s="1"/>
      <c r="AW339" s="1"/>
      <c r="AX339" s="1"/>
      <c r="AY339" s="1"/>
      <c r="AZ339" s="1"/>
      <c r="BA339" s="1"/>
      <c r="BB339" s="1"/>
      <c r="BC339" s="1"/>
      <c r="BD339" s="1"/>
      <c r="BE339" s="1"/>
      <c r="BF339" s="1"/>
      <c r="BG339" s="1"/>
      <c r="BH339" s="1"/>
      <c r="BI339" s="1"/>
      <c r="BJ339" s="1"/>
      <c r="BK339" s="1"/>
      <c r="BL339"/>
      <c r="BN339">
        <f t="shared" si="25"/>
        <v>0</v>
      </c>
      <c r="BO339">
        <f t="shared" si="26"/>
        <v>0</v>
      </c>
      <c r="DP339"/>
      <c r="DQ339"/>
      <c r="DR339" s="2">
        <f t="shared" si="27"/>
        <v>0</v>
      </c>
      <c r="DS339" s="2">
        <f t="shared" si="28"/>
        <v>0</v>
      </c>
      <c r="DT339" s="2">
        <f t="shared" si="29"/>
        <v>0</v>
      </c>
      <c r="DU339" s="2">
        <f t="shared" si="30"/>
        <v>0</v>
      </c>
    </row>
    <row r="340" spans="1:125" s="38" customFormat="1" ht="15" customHeight="1">
      <c r="A340" s="196"/>
      <c r="B340" s="196"/>
      <c r="C340" s="286" t="s">
        <v>5674</v>
      </c>
      <c r="D340" s="479" t="str">
        <f>IF($N$10="","",IF(HLOOKUP($N$10,Presentación!$AQ$3:$BV$574,Presentación!AP319)="","",HLOOKUP($N$10,Presentación!$AQ$3:$BV$574,Presentación!AP319,0)))</f>
        <v/>
      </c>
      <c r="E340" s="480"/>
      <c r="F340" s="481"/>
      <c r="G340" s="491" t="str">
        <f>IF($N$10="","",IF(HLOOKUP($N$10,Presentación!$BZ$3:$DE$574,Presentación!AP319,0)="","",HLOOKUP($N$10,Presentación!$BZ$3:$DE$574,Presentación!AP319,0)))</f>
        <v/>
      </c>
      <c r="H340" s="492"/>
      <c r="I340" s="492"/>
      <c r="J340" s="493"/>
      <c r="K340" s="1"/>
      <c r="L340" s="1"/>
      <c r="M340" s="1"/>
      <c r="N340" s="1"/>
      <c r="O340" s="1"/>
      <c r="P340" s="1"/>
      <c r="Q340" s="1"/>
      <c r="R340" s="1"/>
      <c r="S340" s="1"/>
      <c r="T340" s="1"/>
      <c r="U340" s="1"/>
      <c r="V340" s="1"/>
      <c r="W340" s="1"/>
      <c r="X340" s="1"/>
      <c r="Y340" s="1"/>
      <c r="Z340" s="1"/>
      <c r="AA340" s="1"/>
      <c r="AB340" s="1"/>
      <c r="AC340" s="1"/>
      <c r="AD340" s="1"/>
      <c r="AE340" s="1"/>
      <c r="AF340" s="1"/>
      <c r="AG340" s="1"/>
      <c r="AH340" s="1"/>
      <c r="AI340" s="1"/>
      <c r="AJ340" s="1"/>
      <c r="AK340" s="1"/>
      <c r="AL340" s="1"/>
      <c r="AM340" s="1"/>
      <c r="AN340" s="1"/>
      <c r="AO340" s="1"/>
      <c r="AP340" s="1"/>
      <c r="AQ340" s="1"/>
      <c r="AR340" s="1"/>
      <c r="AS340" s="1"/>
      <c r="AT340" s="1"/>
      <c r="AU340" s="1"/>
      <c r="AV340" s="1"/>
      <c r="AW340" s="1"/>
      <c r="AX340" s="1"/>
      <c r="AY340" s="1"/>
      <c r="AZ340" s="1"/>
      <c r="BA340" s="1"/>
      <c r="BB340" s="1"/>
      <c r="BC340" s="1"/>
      <c r="BD340" s="1"/>
      <c r="BE340" s="1"/>
      <c r="BF340" s="1"/>
      <c r="BG340" s="1"/>
      <c r="BH340" s="1"/>
      <c r="BI340" s="1"/>
      <c r="BJ340" s="1"/>
      <c r="BK340" s="1"/>
      <c r="BL340"/>
      <c r="BN340">
        <f t="shared" si="25"/>
        <v>0</v>
      </c>
      <c r="BO340">
        <f t="shared" si="26"/>
        <v>0</v>
      </c>
      <c r="DP340"/>
      <c r="DQ340"/>
      <c r="DR340" s="2">
        <f t="shared" si="27"/>
        <v>0</v>
      </c>
      <c r="DS340" s="2">
        <f t="shared" si="28"/>
        <v>0</v>
      </c>
      <c r="DT340" s="2">
        <f t="shared" si="29"/>
        <v>0</v>
      </c>
      <c r="DU340" s="2">
        <f t="shared" si="30"/>
        <v>0</v>
      </c>
    </row>
    <row r="341" spans="1:125" s="38" customFormat="1" ht="15" customHeight="1">
      <c r="A341" s="196"/>
      <c r="B341" s="196"/>
      <c r="C341" s="286" t="s">
        <v>5675</v>
      </c>
      <c r="D341" s="479" t="str">
        <f>IF($N$10="","",IF(HLOOKUP($N$10,Presentación!$AQ$3:$BV$574,Presentación!AP320)="","",HLOOKUP($N$10,Presentación!$AQ$3:$BV$574,Presentación!AP320,0)))</f>
        <v/>
      </c>
      <c r="E341" s="480"/>
      <c r="F341" s="481"/>
      <c r="G341" s="491" t="str">
        <f>IF($N$10="","",IF(HLOOKUP($N$10,Presentación!$BZ$3:$DE$574,Presentación!AP320,0)="","",HLOOKUP($N$10,Presentación!$BZ$3:$DE$574,Presentación!AP320,0)))</f>
        <v/>
      </c>
      <c r="H341" s="492"/>
      <c r="I341" s="492"/>
      <c r="J341" s="493"/>
      <c r="K341" s="1"/>
      <c r="L341" s="1"/>
      <c r="M341" s="1"/>
      <c r="N341" s="1"/>
      <c r="O341" s="1"/>
      <c r="P341" s="1"/>
      <c r="Q341" s="1"/>
      <c r="R341" s="1"/>
      <c r="S341" s="1"/>
      <c r="T341" s="1"/>
      <c r="U341" s="1"/>
      <c r="V341" s="1"/>
      <c r="W341" s="1"/>
      <c r="X341" s="1"/>
      <c r="Y341" s="1"/>
      <c r="Z341" s="1"/>
      <c r="AA341" s="1"/>
      <c r="AB341" s="1"/>
      <c r="AC341" s="1"/>
      <c r="AD341" s="1"/>
      <c r="AE341" s="1"/>
      <c r="AF341" s="1"/>
      <c r="AG341" s="1"/>
      <c r="AH341" s="1"/>
      <c r="AI341" s="1"/>
      <c r="AJ341" s="1"/>
      <c r="AK341" s="1"/>
      <c r="AL341" s="1"/>
      <c r="AM341" s="1"/>
      <c r="AN341" s="1"/>
      <c r="AO341" s="1"/>
      <c r="AP341" s="1"/>
      <c r="AQ341" s="1"/>
      <c r="AR341" s="1"/>
      <c r="AS341" s="1"/>
      <c r="AT341" s="1"/>
      <c r="AU341" s="1"/>
      <c r="AV341" s="1"/>
      <c r="AW341" s="1"/>
      <c r="AX341" s="1"/>
      <c r="AY341" s="1"/>
      <c r="AZ341" s="1"/>
      <c r="BA341" s="1"/>
      <c r="BB341" s="1"/>
      <c r="BC341" s="1"/>
      <c r="BD341" s="1"/>
      <c r="BE341" s="1"/>
      <c r="BF341" s="1"/>
      <c r="BG341" s="1"/>
      <c r="BH341" s="1"/>
      <c r="BI341" s="1"/>
      <c r="BJ341" s="1"/>
      <c r="BK341" s="1"/>
      <c r="BL341"/>
      <c r="BN341">
        <f t="shared" si="25"/>
        <v>0</v>
      </c>
      <c r="BO341">
        <f t="shared" si="26"/>
        <v>0</v>
      </c>
      <c r="DP341"/>
      <c r="DQ341"/>
      <c r="DR341" s="2">
        <f t="shared" si="27"/>
        <v>0</v>
      </c>
      <c r="DS341" s="2">
        <f t="shared" si="28"/>
        <v>0</v>
      </c>
      <c r="DT341" s="2">
        <f t="shared" si="29"/>
        <v>0</v>
      </c>
      <c r="DU341" s="2">
        <f t="shared" si="30"/>
        <v>0</v>
      </c>
    </row>
    <row r="342" spans="1:125" s="38" customFormat="1" ht="15" customHeight="1">
      <c r="A342" s="196"/>
      <c r="B342" s="196"/>
      <c r="C342" s="286" t="s">
        <v>5676</v>
      </c>
      <c r="D342" s="479" t="str">
        <f>IF($N$10="","",IF(HLOOKUP($N$10,Presentación!$AQ$3:$BV$574,Presentación!AP321)="","",HLOOKUP($N$10,Presentación!$AQ$3:$BV$574,Presentación!AP321,0)))</f>
        <v/>
      </c>
      <c r="E342" s="480"/>
      <c r="F342" s="481"/>
      <c r="G342" s="491" t="str">
        <f>IF($N$10="","",IF(HLOOKUP($N$10,Presentación!$BZ$3:$DE$574,Presentación!AP321,0)="","",HLOOKUP($N$10,Presentación!$BZ$3:$DE$574,Presentación!AP321,0)))</f>
        <v/>
      </c>
      <c r="H342" s="492"/>
      <c r="I342" s="492"/>
      <c r="J342" s="493"/>
      <c r="K342" s="1"/>
      <c r="L342" s="1"/>
      <c r="M342" s="1"/>
      <c r="N342" s="1"/>
      <c r="O342" s="1"/>
      <c r="P342" s="1"/>
      <c r="Q342" s="1"/>
      <c r="R342" s="1"/>
      <c r="S342" s="1"/>
      <c r="T342" s="1"/>
      <c r="U342" s="1"/>
      <c r="V342" s="1"/>
      <c r="W342" s="1"/>
      <c r="X342" s="1"/>
      <c r="Y342" s="1"/>
      <c r="Z342" s="1"/>
      <c r="AA342" s="1"/>
      <c r="AB342" s="1"/>
      <c r="AC342" s="1"/>
      <c r="AD342" s="1"/>
      <c r="AE342" s="1"/>
      <c r="AF342" s="1"/>
      <c r="AG342" s="1"/>
      <c r="AH342" s="1"/>
      <c r="AI342" s="1"/>
      <c r="AJ342" s="1"/>
      <c r="AK342" s="1"/>
      <c r="AL342" s="1"/>
      <c r="AM342" s="1"/>
      <c r="AN342" s="1"/>
      <c r="AO342" s="1"/>
      <c r="AP342" s="1"/>
      <c r="AQ342" s="1"/>
      <c r="AR342" s="1"/>
      <c r="AS342" s="1"/>
      <c r="AT342" s="1"/>
      <c r="AU342" s="1"/>
      <c r="AV342" s="1"/>
      <c r="AW342" s="1"/>
      <c r="AX342" s="1"/>
      <c r="AY342" s="1"/>
      <c r="AZ342" s="1"/>
      <c r="BA342" s="1"/>
      <c r="BB342" s="1"/>
      <c r="BC342" s="1"/>
      <c r="BD342" s="1"/>
      <c r="BE342" s="1"/>
      <c r="BF342" s="1"/>
      <c r="BG342" s="1"/>
      <c r="BH342" s="1"/>
      <c r="BI342" s="1"/>
      <c r="BJ342" s="1"/>
      <c r="BK342" s="1"/>
      <c r="BL342"/>
      <c r="BN342">
        <f t="shared" si="25"/>
        <v>0</v>
      </c>
      <c r="BO342">
        <f t="shared" si="26"/>
        <v>0</v>
      </c>
      <c r="DP342"/>
      <c r="DQ342"/>
      <c r="DR342" s="2">
        <f t="shared" si="27"/>
        <v>0</v>
      </c>
      <c r="DS342" s="2">
        <f t="shared" si="28"/>
        <v>0</v>
      </c>
      <c r="DT342" s="2">
        <f t="shared" si="29"/>
        <v>0</v>
      </c>
      <c r="DU342" s="2">
        <f t="shared" si="30"/>
        <v>0</v>
      </c>
    </row>
    <row r="343" spans="1:125" s="38" customFormat="1" ht="15" customHeight="1">
      <c r="A343" s="196"/>
      <c r="B343" s="196"/>
      <c r="C343" s="286" t="s">
        <v>5677</v>
      </c>
      <c r="D343" s="479" t="str">
        <f>IF($N$10="","",IF(HLOOKUP($N$10,Presentación!$AQ$3:$BV$574,Presentación!AP322)="","",HLOOKUP($N$10,Presentación!$AQ$3:$BV$574,Presentación!AP322,0)))</f>
        <v/>
      </c>
      <c r="E343" s="480"/>
      <c r="F343" s="481"/>
      <c r="G343" s="491" t="str">
        <f>IF($N$10="","",IF(HLOOKUP($N$10,Presentación!$BZ$3:$DE$574,Presentación!AP322,0)="","",HLOOKUP($N$10,Presentación!$BZ$3:$DE$574,Presentación!AP322,0)))</f>
        <v/>
      </c>
      <c r="H343" s="492"/>
      <c r="I343" s="492"/>
      <c r="J343" s="493"/>
      <c r="K343" s="1"/>
      <c r="L343" s="1"/>
      <c r="M343" s="1"/>
      <c r="N343" s="1"/>
      <c r="O343" s="1"/>
      <c r="P343" s="1"/>
      <c r="Q343" s="1"/>
      <c r="R343" s="1"/>
      <c r="S343" s="1"/>
      <c r="T343" s="1"/>
      <c r="U343" s="1"/>
      <c r="V343" s="1"/>
      <c r="W343" s="1"/>
      <c r="X343" s="1"/>
      <c r="Y343" s="1"/>
      <c r="Z343" s="1"/>
      <c r="AA343" s="1"/>
      <c r="AB343" s="1"/>
      <c r="AC343" s="1"/>
      <c r="AD343" s="1"/>
      <c r="AE343" s="1"/>
      <c r="AF343" s="1"/>
      <c r="AG343" s="1"/>
      <c r="AH343" s="1"/>
      <c r="AI343" s="1"/>
      <c r="AJ343" s="1"/>
      <c r="AK343" s="1"/>
      <c r="AL343" s="1"/>
      <c r="AM343" s="1"/>
      <c r="AN343" s="1"/>
      <c r="AO343" s="1"/>
      <c r="AP343" s="1"/>
      <c r="AQ343" s="1"/>
      <c r="AR343" s="1"/>
      <c r="AS343" s="1"/>
      <c r="AT343" s="1"/>
      <c r="AU343" s="1"/>
      <c r="AV343" s="1"/>
      <c r="AW343" s="1"/>
      <c r="AX343" s="1"/>
      <c r="AY343" s="1"/>
      <c r="AZ343" s="1"/>
      <c r="BA343" s="1"/>
      <c r="BB343" s="1"/>
      <c r="BC343" s="1"/>
      <c r="BD343" s="1"/>
      <c r="BE343" s="1"/>
      <c r="BF343" s="1"/>
      <c r="BG343" s="1"/>
      <c r="BH343" s="1"/>
      <c r="BI343" s="1"/>
      <c r="BJ343" s="1"/>
      <c r="BK343" s="1"/>
      <c r="BL343"/>
      <c r="BN343">
        <f t="shared" si="25"/>
        <v>0</v>
      </c>
      <c r="BO343">
        <f t="shared" si="26"/>
        <v>0</v>
      </c>
      <c r="DP343"/>
      <c r="DQ343"/>
      <c r="DR343" s="2">
        <f t="shared" si="27"/>
        <v>0</v>
      </c>
      <c r="DS343" s="2">
        <f t="shared" si="28"/>
        <v>0</v>
      </c>
      <c r="DT343" s="2">
        <f t="shared" si="29"/>
        <v>0</v>
      </c>
      <c r="DU343" s="2">
        <f t="shared" si="30"/>
        <v>0</v>
      </c>
    </row>
    <row r="344" spans="1:125" s="38" customFormat="1" ht="15" customHeight="1">
      <c r="A344" s="196"/>
      <c r="B344" s="196"/>
      <c r="C344" s="286" t="s">
        <v>5678</v>
      </c>
      <c r="D344" s="479" t="str">
        <f>IF($N$10="","",IF(HLOOKUP($N$10,Presentación!$AQ$3:$BV$574,Presentación!AP323)="","",HLOOKUP($N$10,Presentación!$AQ$3:$BV$574,Presentación!AP323,0)))</f>
        <v/>
      </c>
      <c r="E344" s="480"/>
      <c r="F344" s="481"/>
      <c r="G344" s="491" t="str">
        <f>IF($N$10="","",IF(HLOOKUP($N$10,Presentación!$BZ$3:$DE$574,Presentación!AP323,0)="","",HLOOKUP($N$10,Presentación!$BZ$3:$DE$574,Presentación!AP323,0)))</f>
        <v/>
      </c>
      <c r="H344" s="492"/>
      <c r="I344" s="492"/>
      <c r="J344" s="493"/>
      <c r="K344" s="1"/>
      <c r="L344" s="1"/>
      <c r="M344" s="1"/>
      <c r="N344" s="1"/>
      <c r="O344" s="1"/>
      <c r="P344" s="1"/>
      <c r="Q344" s="1"/>
      <c r="R344" s="1"/>
      <c r="S344" s="1"/>
      <c r="T344" s="1"/>
      <c r="U344" s="1"/>
      <c r="V344" s="1"/>
      <c r="W344" s="1"/>
      <c r="X344" s="1"/>
      <c r="Y344" s="1"/>
      <c r="Z344" s="1"/>
      <c r="AA344" s="1"/>
      <c r="AB344" s="1"/>
      <c r="AC344" s="1"/>
      <c r="AD344" s="1"/>
      <c r="AE344" s="1"/>
      <c r="AF344" s="1"/>
      <c r="AG344" s="1"/>
      <c r="AH344" s="1"/>
      <c r="AI344" s="1"/>
      <c r="AJ344" s="1"/>
      <c r="AK344" s="1"/>
      <c r="AL344" s="1"/>
      <c r="AM344" s="1"/>
      <c r="AN344" s="1"/>
      <c r="AO344" s="1"/>
      <c r="AP344" s="1"/>
      <c r="AQ344" s="1"/>
      <c r="AR344" s="1"/>
      <c r="AS344" s="1"/>
      <c r="AT344" s="1"/>
      <c r="AU344" s="1"/>
      <c r="AV344" s="1"/>
      <c r="AW344" s="1"/>
      <c r="AX344" s="1"/>
      <c r="AY344" s="1"/>
      <c r="AZ344" s="1"/>
      <c r="BA344" s="1"/>
      <c r="BB344" s="1"/>
      <c r="BC344" s="1"/>
      <c r="BD344" s="1"/>
      <c r="BE344" s="1"/>
      <c r="BF344" s="1"/>
      <c r="BG344" s="1"/>
      <c r="BH344" s="1"/>
      <c r="BI344" s="1"/>
      <c r="BJ344" s="1"/>
      <c r="BK344" s="1"/>
      <c r="BL344"/>
      <c r="BN344">
        <f t="shared" si="25"/>
        <v>0</v>
      </c>
      <c r="BO344">
        <f t="shared" si="26"/>
        <v>0</v>
      </c>
      <c r="DP344"/>
      <c r="DQ344"/>
      <c r="DR344" s="2">
        <f t="shared" si="27"/>
        <v>0</v>
      </c>
      <c r="DS344" s="2">
        <f t="shared" si="28"/>
        <v>0</v>
      </c>
      <c r="DT344" s="2">
        <f t="shared" si="29"/>
        <v>0</v>
      </c>
      <c r="DU344" s="2">
        <f t="shared" si="30"/>
        <v>0</v>
      </c>
    </row>
    <row r="345" spans="1:125" s="38" customFormat="1" ht="15" customHeight="1">
      <c r="A345" s="196"/>
      <c r="B345" s="196"/>
      <c r="C345" s="286" t="s">
        <v>5679</v>
      </c>
      <c r="D345" s="479" t="str">
        <f>IF($N$10="","",IF(HLOOKUP($N$10,Presentación!$AQ$3:$BV$574,Presentación!AP324)="","",HLOOKUP($N$10,Presentación!$AQ$3:$BV$574,Presentación!AP324,0)))</f>
        <v/>
      </c>
      <c r="E345" s="480"/>
      <c r="F345" s="481"/>
      <c r="G345" s="491" t="str">
        <f>IF($N$10="","",IF(HLOOKUP($N$10,Presentación!$BZ$3:$DE$574,Presentación!AP324,0)="","",HLOOKUP($N$10,Presentación!$BZ$3:$DE$574,Presentación!AP324,0)))</f>
        <v/>
      </c>
      <c r="H345" s="492"/>
      <c r="I345" s="492"/>
      <c r="J345" s="493"/>
      <c r="K345" s="1"/>
      <c r="L345" s="1"/>
      <c r="M345" s="1"/>
      <c r="N345" s="1"/>
      <c r="O345" s="1"/>
      <c r="P345" s="1"/>
      <c r="Q345" s="1"/>
      <c r="R345" s="1"/>
      <c r="S345" s="1"/>
      <c r="T345" s="1"/>
      <c r="U345" s="1"/>
      <c r="V345" s="1"/>
      <c r="W345" s="1"/>
      <c r="X345" s="1"/>
      <c r="Y345" s="1"/>
      <c r="Z345" s="1"/>
      <c r="AA345" s="1"/>
      <c r="AB345" s="1"/>
      <c r="AC345" s="1"/>
      <c r="AD345" s="1"/>
      <c r="AE345" s="1"/>
      <c r="AF345" s="1"/>
      <c r="AG345" s="1"/>
      <c r="AH345" s="1"/>
      <c r="AI345" s="1"/>
      <c r="AJ345" s="1"/>
      <c r="AK345" s="1"/>
      <c r="AL345" s="1"/>
      <c r="AM345" s="1"/>
      <c r="AN345" s="1"/>
      <c r="AO345" s="1"/>
      <c r="AP345" s="1"/>
      <c r="AQ345" s="1"/>
      <c r="AR345" s="1"/>
      <c r="AS345" s="1"/>
      <c r="AT345" s="1"/>
      <c r="AU345" s="1"/>
      <c r="AV345" s="1"/>
      <c r="AW345" s="1"/>
      <c r="AX345" s="1"/>
      <c r="AY345" s="1"/>
      <c r="AZ345" s="1"/>
      <c r="BA345" s="1"/>
      <c r="BB345" s="1"/>
      <c r="BC345" s="1"/>
      <c r="BD345" s="1"/>
      <c r="BE345" s="1"/>
      <c r="BF345" s="1"/>
      <c r="BG345" s="1"/>
      <c r="BH345" s="1"/>
      <c r="BI345" s="1"/>
      <c r="BJ345" s="1"/>
      <c r="BK345" s="1"/>
      <c r="BL345"/>
      <c r="BN345">
        <f t="shared" ref="BN345:BN408" si="31">IF(D346&lt;&gt;"",IF(OR(COUNTA(K346:BK346)=0,COUNTA(K346:BK346)&gt;=(53-$DN$21)),0,1),0)</f>
        <v>0</v>
      </c>
      <c r="BO345">
        <f t="shared" ref="BO345:BO408" si="32">IF(D346="",IF(COUNTA(K346:BK346)=0,0,1),0)</f>
        <v>0</v>
      </c>
      <c r="DP345"/>
      <c r="DQ345"/>
      <c r="DR345" s="2">
        <f t="shared" ref="DR345:DR408" si="33">K345</f>
        <v>0</v>
      </c>
      <c r="DS345" s="2">
        <f t="shared" ref="DS345:DS408" si="34">COUNTIF(L345:BK345,"NS")</f>
        <v>0</v>
      </c>
      <c r="DT345" s="2">
        <f t="shared" ref="DT345:DT408" si="35">SUM(L345:BK345)</f>
        <v>0</v>
      </c>
      <c r="DU345" s="2">
        <f t="shared" si="30"/>
        <v>0</v>
      </c>
    </row>
    <row r="346" spans="1:125" s="38" customFormat="1" ht="15" customHeight="1">
      <c r="A346" s="196"/>
      <c r="B346" s="196"/>
      <c r="C346" s="286" t="s">
        <v>5680</v>
      </c>
      <c r="D346" s="479" t="str">
        <f>IF($N$10="","",IF(HLOOKUP($N$10,Presentación!$AQ$3:$BV$574,Presentación!AP325)="","",HLOOKUP($N$10,Presentación!$AQ$3:$BV$574,Presentación!AP325,0)))</f>
        <v/>
      </c>
      <c r="E346" s="480"/>
      <c r="F346" s="481"/>
      <c r="G346" s="491" t="str">
        <f>IF($N$10="","",IF(HLOOKUP($N$10,Presentación!$BZ$3:$DE$574,Presentación!AP325,0)="","",HLOOKUP($N$10,Presentación!$BZ$3:$DE$574,Presentación!AP325,0)))</f>
        <v/>
      </c>
      <c r="H346" s="492"/>
      <c r="I346" s="492"/>
      <c r="J346" s="493"/>
      <c r="K346" s="1"/>
      <c r="L346" s="1"/>
      <c r="M346" s="1"/>
      <c r="N346" s="1"/>
      <c r="O346" s="1"/>
      <c r="P346" s="1"/>
      <c r="Q346" s="1"/>
      <c r="R346" s="1"/>
      <c r="S346" s="1"/>
      <c r="T346" s="1"/>
      <c r="U346" s="1"/>
      <c r="V346" s="1"/>
      <c r="W346" s="1"/>
      <c r="X346" s="1"/>
      <c r="Y346" s="1"/>
      <c r="Z346" s="1"/>
      <c r="AA346" s="1"/>
      <c r="AB346" s="1"/>
      <c r="AC346" s="1"/>
      <c r="AD346" s="1"/>
      <c r="AE346" s="1"/>
      <c r="AF346" s="1"/>
      <c r="AG346" s="1"/>
      <c r="AH346" s="1"/>
      <c r="AI346" s="1"/>
      <c r="AJ346" s="1"/>
      <c r="AK346" s="1"/>
      <c r="AL346" s="1"/>
      <c r="AM346" s="1"/>
      <c r="AN346" s="1"/>
      <c r="AO346" s="1"/>
      <c r="AP346" s="1"/>
      <c r="AQ346" s="1"/>
      <c r="AR346" s="1"/>
      <c r="AS346" s="1"/>
      <c r="AT346" s="1"/>
      <c r="AU346" s="1"/>
      <c r="AV346" s="1"/>
      <c r="AW346" s="1"/>
      <c r="AX346" s="1"/>
      <c r="AY346" s="1"/>
      <c r="AZ346" s="1"/>
      <c r="BA346" s="1"/>
      <c r="BB346" s="1"/>
      <c r="BC346" s="1"/>
      <c r="BD346" s="1"/>
      <c r="BE346" s="1"/>
      <c r="BF346" s="1"/>
      <c r="BG346" s="1"/>
      <c r="BH346" s="1"/>
      <c r="BI346" s="1"/>
      <c r="BJ346" s="1"/>
      <c r="BK346" s="1"/>
      <c r="BL346"/>
      <c r="BN346">
        <f t="shared" si="31"/>
        <v>0</v>
      </c>
      <c r="BO346">
        <f t="shared" si="32"/>
        <v>0</v>
      </c>
      <c r="DP346"/>
      <c r="DQ346"/>
      <c r="DR346" s="2">
        <f t="shared" si="33"/>
        <v>0</v>
      </c>
      <c r="DS346" s="2">
        <f t="shared" si="34"/>
        <v>0</v>
      </c>
      <c r="DT346" s="2">
        <f t="shared" si="35"/>
        <v>0</v>
      </c>
      <c r="DU346" s="2">
        <f t="shared" ref="DU346:DU409" si="36">IF(OR(AND(DR346=0, DS346&gt;0),AND(DR346="NS", DT346&gt;0), AND(DR346="NS", DS346=0, DT346=0)), 1, IF(OR(AND(DR346&gt;0, DS346&gt;1,DR346&gt;DT346), AND(DR346="NS", DS346=2), AND(DR346="NS", DT346=0, DS346&gt;0), DR346=DT346), 0, 1))</f>
        <v>0</v>
      </c>
    </row>
    <row r="347" spans="1:125" s="38" customFormat="1" ht="15" customHeight="1">
      <c r="A347" s="196"/>
      <c r="B347" s="196"/>
      <c r="C347" s="286" t="s">
        <v>5681</v>
      </c>
      <c r="D347" s="479" t="str">
        <f>IF($N$10="","",IF(HLOOKUP($N$10,Presentación!$AQ$3:$BV$574,Presentación!AP326)="","",HLOOKUP($N$10,Presentación!$AQ$3:$BV$574,Presentación!AP326,0)))</f>
        <v/>
      </c>
      <c r="E347" s="480"/>
      <c r="F347" s="481"/>
      <c r="G347" s="491" t="str">
        <f>IF($N$10="","",IF(HLOOKUP($N$10,Presentación!$BZ$3:$DE$574,Presentación!AP326,0)="","",HLOOKUP($N$10,Presentación!$BZ$3:$DE$574,Presentación!AP326,0)))</f>
        <v/>
      </c>
      <c r="H347" s="492"/>
      <c r="I347" s="492"/>
      <c r="J347" s="493"/>
      <c r="K347" s="1"/>
      <c r="L347" s="1"/>
      <c r="M347" s="1"/>
      <c r="N347" s="1"/>
      <c r="O347" s="1"/>
      <c r="P347" s="1"/>
      <c r="Q347" s="1"/>
      <c r="R347" s="1"/>
      <c r="S347" s="1"/>
      <c r="T347" s="1"/>
      <c r="U347" s="1"/>
      <c r="V347" s="1"/>
      <c r="W347" s="1"/>
      <c r="X347" s="1"/>
      <c r="Y347" s="1"/>
      <c r="Z347" s="1"/>
      <c r="AA347" s="1"/>
      <c r="AB347" s="1"/>
      <c r="AC347" s="1"/>
      <c r="AD347" s="1"/>
      <c r="AE347" s="1"/>
      <c r="AF347" s="1"/>
      <c r="AG347" s="1"/>
      <c r="AH347" s="1"/>
      <c r="AI347" s="1"/>
      <c r="AJ347" s="1"/>
      <c r="AK347" s="1"/>
      <c r="AL347" s="1"/>
      <c r="AM347" s="1"/>
      <c r="AN347" s="1"/>
      <c r="AO347" s="1"/>
      <c r="AP347" s="1"/>
      <c r="AQ347" s="1"/>
      <c r="AR347" s="1"/>
      <c r="AS347" s="1"/>
      <c r="AT347" s="1"/>
      <c r="AU347" s="1"/>
      <c r="AV347" s="1"/>
      <c r="AW347" s="1"/>
      <c r="AX347" s="1"/>
      <c r="AY347" s="1"/>
      <c r="AZ347" s="1"/>
      <c r="BA347" s="1"/>
      <c r="BB347" s="1"/>
      <c r="BC347" s="1"/>
      <c r="BD347" s="1"/>
      <c r="BE347" s="1"/>
      <c r="BF347" s="1"/>
      <c r="BG347" s="1"/>
      <c r="BH347" s="1"/>
      <c r="BI347" s="1"/>
      <c r="BJ347" s="1"/>
      <c r="BK347" s="1"/>
      <c r="BL347"/>
      <c r="BN347">
        <f t="shared" si="31"/>
        <v>0</v>
      </c>
      <c r="BO347">
        <f t="shared" si="32"/>
        <v>0</v>
      </c>
      <c r="DP347"/>
      <c r="DQ347"/>
      <c r="DR347" s="2">
        <f t="shared" si="33"/>
        <v>0</v>
      </c>
      <c r="DS347" s="2">
        <f t="shared" si="34"/>
        <v>0</v>
      </c>
      <c r="DT347" s="2">
        <f t="shared" si="35"/>
        <v>0</v>
      </c>
      <c r="DU347" s="2">
        <f t="shared" si="36"/>
        <v>0</v>
      </c>
    </row>
    <row r="348" spans="1:125" s="38" customFormat="1" ht="15" customHeight="1">
      <c r="A348" s="196"/>
      <c r="B348" s="196"/>
      <c r="C348" s="286" t="s">
        <v>5682</v>
      </c>
      <c r="D348" s="479" t="str">
        <f>IF($N$10="","",IF(HLOOKUP($N$10,Presentación!$AQ$3:$BV$574,Presentación!AP327)="","",HLOOKUP($N$10,Presentación!$AQ$3:$BV$574,Presentación!AP327,0)))</f>
        <v/>
      </c>
      <c r="E348" s="480"/>
      <c r="F348" s="481"/>
      <c r="G348" s="491" t="str">
        <f>IF($N$10="","",IF(HLOOKUP($N$10,Presentación!$BZ$3:$DE$574,Presentación!AP327,0)="","",HLOOKUP($N$10,Presentación!$BZ$3:$DE$574,Presentación!AP327,0)))</f>
        <v/>
      </c>
      <c r="H348" s="492"/>
      <c r="I348" s="492"/>
      <c r="J348" s="493"/>
      <c r="K348" s="1"/>
      <c r="L348" s="1"/>
      <c r="M348" s="1"/>
      <c r="N348" s="1"/>
      <c r="O348" s="1"/>
      <c r="P348" s="1"/>
      <c r="Q348" s="1"/>
      <c r="R348" s="1"/>
      <c r="S348" s="1"/>
      <c r="T348" s="1"/>
      <c r="U348" s="1"/>
      <c r="V348" s="1"/>
      <c r="W348" s="1"/>
      <c r="X348" s="1"/>
      <c r="Y348" s="1"/>
      <c r="Z348" s="1"/>
      <c r="AA348" s="1"/>
      <c r="AB348" s="1"/>
      <c r="AC348" s="1"/>
      <c r="AD348" s="1"/>
      <c r="AE348" s="1"/>
      <c r="AF348" s="1"/>
      <c r="AG348" s="1"/>
      <c r="AH348" s="1"/>
      <c r="AI348" s="1"/>
      <c r="AJ348" s="1"/>
      <c r="AK348" s="1"/>
      <c r="AL348" s="1"/>
      <c r="AM348" s="1"/>
      <c r="AN348" s="1"/>
      <c r="AO348" s="1"/>
      <c r="AP348" s="1"/>
      <c r="AQ348" s="1"/>
      <c r="AR348" s="1"/>
      <c r="AS348" s="1"/>
      <c r="AT348" s="1"/>
      <c r="AU348" s="1"/>
      <c r="AV348" s="1"/>
      <c r="AW348" s="1"/>
      <c r="AX348" s="1"/>
      <c r="AY348" s="1"/>
      <c r="AZ348" s="1"/>
      <c r="BA348" s="1"/>
      <c r="BB348" s="1"/>
      <c r="BC348" s="1"/>
      <c r="BD348" s="1"/>
      <c r="BE348" s="1"/>
      <c r="BF348" s="1"/>
      <c r="BG348" s="1"/>
      <c r="BH348" s="1"/>
      <c r="BI348" s="1"/>
      <c r="BJ348" s="1"/>
      <c r="BK348" s="1"/>
      <c r="BL348"/>
      <c r="BN348">
        <f t="shared" si="31"/>
        <v>0</v>
      </c>
      <c r="BO348">
        <f t="shared" si="32"/>
        <v>0</v>
      </c>
      <c r="DP348"/>
      <c r="DQ348"/>
      <c r="DR348" s="2">
        <f t="shared" si="33"/>
        <v>0</v>
      </c>
      <c r="DS348" s="2">
        <f t="shared" si="34"/>
        <v>0</v>
      </c>
      <c r="DT348" s="2">
        <f t="shared" si="35"/>
        <v>0</v>
      </c>
      <c r="DU348" s="2">
        <f t="shared" si="36"/>
        <v>0</v>
      </c>
    </row>
    <row r="349" spans="1:125" s="38" customFormat="1" ht="15" customHeight="1">
      <c r="A349" s="196"/>
      <c r="B349" s="196"/>
      <c r="C349" s="286" t="s">
        <v>5683</v>
      </c>
      <c r="D349" s="479" t="str">
        <f>IF($N$10="","",IF(HLOOKUP($N$10,Presentación!$AQ$3:$BV$574,Presentación!AP328)="","",HLOOKUP($N$10,Presentación!$AQ$3:$BV$574,Presentación!AP328,0)))</f>
        <v/>
      </c>
      <c r="E349" s="480"/>
      <c r="F349" s="481"/>
      <c r="G349" s="491" t="str">
        <f>IF($N$10="","",IF(HLOOKUP($N$10,Presentación!$BZ$3:$DE$574,Presentación!AP328,0)="","",HLOOKUP($N$10,Presentación!$BZ$3:$DE$574,Presentación!AP328,0)))</f>
        <v/>
      </c>
      <c r="H349" s="492"/>
      <c r="I349" s="492"/>
      <c r="J349" s="493"/>
      <c r="K349" s="1"/>
      <c r="L349" s="1"/>
      <c r="M349" s="1"/>
      <c r="N349" s="1"/>
      <c r="O349" s="1"/>
      <c r="P349" s="1"/>
      <c r="Q349" s="1"/>
      <c r="R349" s="1"/>
      <c r="S349" s="1"/>
      <c r="T349" s="1"/>
      <c r="U349" s="1"/>
      <c r="V349" s="1"/>
      <c r="W349" s="1"/>
      <c r="X349" s="1"/>
      <c r="Y349" s="1"/>
      <c r="Z349" s="1"/>
      <c r="AA349" s="1"/>
      <c r="AB349" s="1"/>
      <c r="AC349" s="1"/>
      <c r="AD349" s="1"/>
      <c r="AE349" s="1"/>
      <c r="AF349" s="1"/>
      <c r="AG349" s="1"/>
      <c r="AH349" s="1"/>
      <c r="AI349" s="1"/>
      <c r="AJ349" s="1"/>
      <c r="AK349" s="1"/>
      <c r="AL349" s="1"/>
      <c r="AM349" s="1"/>
      <c r="AN349" s="1"/>
      <c r="AO349" s="1"/>
      <c r="AP349" s="1"/>
      <c r="AQ349" s="1"/>
      <c r="AR349" s="1"/>
      <c r="AS349" s="1"/>
      <c r="AT349" s="1"/>
      <c r="AU349" s="1"/>
      <c r="AV349" s="1"/>
      <c r="AW349" s="1"/>
      <c r="AX349" s="1"/>
      <c r="AY349" s="1"/>
      <c r="AZ349" s="1"/>
      <c r="BA349" s="1"/>
      <c r="BB349" s="1"/>
      <c r="BC349" s="1"/>
      <c r="BD349" s="1"/>
      <c r="BE349" s="1"/>
      <c r="BF349" s="1"/>
      <c r="BG349" s="1"/>
      <c r="BH349" s="1"/>
      <c r="BI349" s="1"/>
      <c r="BJ349" s="1"/>
      <c r="BK349" s="1"/>
      <c r="BL349"/>
      <c r="BN349">
        <f t="shared" si="31"/>
        <v>0</v>
      </c>
      <c r="BO349">
        <f t="shared" si="32"/>
        <v>0</v>
      </c>
      <c r="DP349"/>
      <c r="DQ349"/>
      <c r="DR349" s="2">
        <f t="shared" si="33"/>
        <v>0</v>
      </c>
      <c r="DS349" s="2">
        <f t="shared" si="34"/>
        <v>0</v>
      </c>
      <c r="DT349" s="2">
        <f t="shared" si="35"/>
        <v>0</v>
      </c>
      <c r="DU349" s="2">
        <f t="shared" si="36"/>
        <v>0</v>
      </c>
    </row>
    <row r="350" spans="1:125" s="38" customFormat="1" ht="15" customHeight="1">
      <c r="A350" s="196"/>
      <c r="B350" s="196"/>
      <c r="C350" s="286" t="s">
        <v>5684</v>
      </c>
      <c r="D350" s="479" t="str">
        <f>IF($N$10="","",IF(HLOOKUP($N$10,Presentación!$AQ$3:$BV$574,Presentación!AP329)="","",HLOOKUP($N$10,Presentación!$AQ$3:$BV$574,Presentación!AP329,0)))</f>
        <v/>
      </c>
      <c r="E350" s="480"/>
      <c r="F350" s="481"/>
      <c r="G350" s="491" t="str">
        <f>IF($N$10="","",IF(HLOOKUP($N$10,Presentación!$BZ$3:$DE$574,Presentación!AP329,0)="","",HLOOKUP($N$10,Presentación!$BZ$3:$DE$574,Presentación!AP329,0)))</f>
        <v/>
      </c>
      <c r="H350" s="492"/>
      <c r="I350" s="492"/>
      <c r="J350" s="493"/>
      <c r="K350" s="1"/>
      <c r="L350" s="1"/>
      <c r="M350" s="1"/>
      <c r="N350" s="1"/>
      <c r="O350" s="1"/>
      <c r="P350" s="1"/>
      <c r="Q350" s="1"/>
      <c r="R350" s="1"/>
      <c r="S350" s="1"/>
      <c r="T350" s="1"/>
      <c r="U350" s="1"/>
      <c r="V350" s="1"/>
      <c r="W350" s="1"/>
      <c r="X350" s="1"/>
      <c r="Y350" s="1"/>
      <c r="Z350" s="1"/>
      <c r="AA350" s="1"/>
      <c r="AB350" s="1"/>
      <c r="AC350" s="1"/>
      <c r="AD350" s="1"/>
      <c r="AE350" s="1"/>
      <c r="AF350" s="1"/>
      <c r="AG350" s="1"/>
      <c r="AH350" s="1"/>
      <c r="AI350" s="1"/>
      <c r="AJ350" s="1"/>
      <c r="AK350" s="1"/>
      <c r="AL350" s="1"/>
      <c r="AM350" s="1"/>
      <c r="AN350" s="1"/>
      <c r="AO350" s="1"/>
      <c r="AP350" s="1"/>
      <c r="AQ350" s="1"/>
      <c r="AR350" s="1"/>
      <c r="AS350" s="1"/>
      <c r="AT350" s="1"/>
      <c r="AU350" s="1"/>
      <c r="AV350" s="1"/>
      <c r="AW350" s="1"/>
      <c r="AX350" s="1"/>
      <c r="AY350" s="1"/>
      <c r="AZ350" s="1"/>
      <c r="BA350" s="1"/>
      <c r="BB350" s="1"/>
      <c r="BC350" s="1"/>
      <c r="BD350" s="1"/>
      <c r="BE350" s="1"/>
      <c r="BF350" s="1"/>
      <c r="BG350" s="1"/>
      <c r="BH350" s="1"/>
      <c r="BI350" s="1"/>
      <c r="BJ350" s="1"/>
      <c r="BK350" s="1"/>
      <c r="BL350"/>
      <c r="BN350">
        <f t="shared" si="31"/>
        <v>0</v>
      </c>
      <c r="BO350">
        <f t="shared" si="32"/>
        <v>0</v>
      </c>
      <c r="DP350"/>
      <c r="DQ350"/>
      <c r="DR350" s="2">
        <f t="shared" si="33"/>
        <v>0</v>
      </c>
      <c r="DS350" s="2">
        <f t="shared" si="34"/>
        <v>0</v>
      </c>
      <c r="DT350" s="2">
        <f t="shared" si="35"/>
        <v>0</v>
      </c>
      <c r="DU350" s="2">
        <f t="shared" si="36"/>
        <v>0</v>
      </c>
    </row>
    <row r="351" spans="1:125" s="38" customFormat="1" ht="15" customHeight="1">
      <c r="A351" s="196"/>
      <c r="B351" s="196"/>
      <c r="C351" s="286" t="s">
        <v>5685</v>
      </c>
      <c r="D351" s="479" t="str">
        <f>IF($N$10="","",IF(HLOOKUP($N$10,Presentación!$AQ$3:$BV$574,Presentación!AP330)="","",HLOOKUP($N$10,Presentación!$AQ$3:$BV$574,Presentación!AP330,0)))</f>
        <v/>
      </c>
      <c r="E351" s="480"/>
      <c r="F351" s="481"/>
      <c r="G351" s="491" t="str">
        <f>IF($N$10="","",IF(HLOOKUP($N$10,Presentación!$BZ$3:$DE$574,Presentación!AP330,0)="","",HLOOKUP($N$10,Presentación!$BZ$3:$DE$574,Presentación!AP330,0)))</f>
        <v/>
      </c>
      <c r="H351" s="492"/>
      <c r="I351" s="492"/>
      <c r="J351" s="493"/>
      <c r="K351" s="1"/>
      <c r="L351" s="1"/>
      <c r="M351" s="1"/>
      <c r="N351" s="1"/>
      <c r="O351" s="1"/>
      <c r="P351" s="1"/>
      <c r="Q351" s="1"/>
      <c r="R351" s="1"/>
      <c r="S351" s="1"/>
      <c r="T351" s="1"/>
      <c r="U351" s="1"/>
      <c r="V351" s="1"/>
      <c r="W351" s="1"/>
      <c r="X351" s="1"/>
      <c r="Y351" s="1"/>
      <c r="Z351" s="1"/>
      <c r="AA351" s="1"/>
      <c r="AB351" s="1"/>
      <c r="AC351" s="1"/>
      <c r="AD351" s="1"/>
      <c r="AE351" s="1"/>
      <c r="AF351" s="1"/>
      <c r="AG351" s="1"/>
      <c r="AH351" s="1"/>
      <c r="AI351" s="1"/>
      <c r="AJ351" s="1"/>
      <c r="AK351" s="1"/>
      <c r="AL351" s="1"/>
      <c r="AM351" s="1"/>
      <c r="AN351" s="1"/>
      <c r="AO351" s="1"/>
      <c r="AP351" s="1"/>
      <c r="AQ351" s="1"/>
      <c r="AR351" s="1"/>
      <c r="AS351" s="1"/>
      <c r="AT351" s="1"/>
      <c r="AU351" s="1"/>
      <c r="AV351" s="1"/>
      <c r="AW351" s="1"/>
      <c r="AX351" s="1"/>
      <c r="AY351" s="1"/>
      <c r="AZ351" s="1"/>
      <c r="BA351" s="1"/>
      <c r="BB351" s="1"/>
      <c r="BC351" s="1"/>
      <c r="BD351" s="1"/>
      <c r="BE351" s="1"/>
      <c r="BF351" s="1"/>
      <c r="BG351" s="1"/>
      <c r="BH351" s="1"/>
      <c r="BI351" s="1"/>
      <c r="BJ351" s="1"/>
      <c r="BK351" s="1"/>
      <c r="BL351"/>
      <c r="BN351">
        <f t="shared" si="31"/>
        <v>0</v>
      </c>
      <c r="BO351">
        <f t="shared" si="32"/>
        <v>0</v>
      </c>
      <c r="DP351"/>
      <c r="DQ351"/>
      <c r="DR351" s="2">
        <f t="shared" si="33"/>
        <v>0</v>
      </c>
      <c r="DS351" s="2">
        <f t="shared" si="34"/>
        <v>0</v>
      </c>
      <c r="DT351" s="2">
        <f t="shared" si="35"/>
        <v>0</v>
      </c>
      <c r="DU351" s="2">
        <f t="shared" si="36"/>
        <v>0</v>
      </c>
    </row>
    <row r="352" spans="1:125" s="38" customFormat="1" ht="15" customHeight="1">
      <c r="A352" s="196"/>
      <c r="B352" s="196"/>
      <c r="C352" s="286" t="s">
        <v>5686</v>
      </c>
      <c r="D352" s="479" t="str">
        <f>IF($N$10="","",IF(HLOOKUP($N$10,Presentación!$AQ$3:$BV$574,Presentación!AP331)="","",HLOOKUP($N$10,Presentación!$AQ$3:$BV$574,Presentación!AP331,0)))</f>
        <v/>
      </c>
      <c r="E352" s="480"/>
      <c r="F352" s="481"/>
      <c r="G352" s="491" t="str">
        <f>IF($N$10="","",IF(HLOOKUP($N$10,Presentación!$BZ$3:$DE$574,Presentación!AP331,0)="","",HLOOKUP($N$10,Presentación!$BZ$3:$DE$574,Presentación!AP331,0)))</f>
        <v/>
      </c>
      <c r="H352" s="492"/>
      <c r="I352" s="492"/>
      <c r="J352" s="493"/>
      <c r="K352" s="1"/>
      <c r="L352" s="1"/>
      <c r="M352" s="1"/>
      <c r="N352" s="1"/>
      <c r="O352" s="1"/>
      <c r="P352" s="1"/>
      <c r="Q352" s="1"/>
      <c r="R352" s="1"/>
      <c r="S352" s="1"/>
      <c r="T352" s="1"/>
      <c r="U352" s="1"/>
      <c r="V352" s="1"/>
      <c r="W352" s="1"/>
      <c r="X352" s="1"/>
      <c r="Y352" s="1"/>
      <c r="Z352" s="1"/>
      <c r="AA352" s="1"/>
      <c r="AB352" s="1"/>
      <c r="AC352" s="1"/>
      <c r="AD352" s="1"/>
      <c r="AE352" s="1"/>
      <c r="AF352" s="1"/>
      <c r="AG352" s="1"/>
      <c r="AH352" s="1"/>
      <c r="AI352" s="1"/>
      <c r="AJ352" s="1"/>
      <c r="AK352" s="1"/>
      <c r="AL352" s="1"/>
      <c r="AM352" s="1"/>
      <c r="AN352" s="1"/>
      <c r="AO352" s="1"/>
      <c r="AP352" s="1"/>
      <c r="AQ352" s="1"/>
      <c r="AR352" s="1"/>
      <c r="AS352" s="1"/>
      <c r="AT352" s="1"/>
      <c r="AU352" s="1"/>
      <c r="AV352" s="1"/>
      <c r="AW352" s="1"/>
      <c r="AX352" s="1"/>
      <c r="AY352" s="1"/>
      <c r="AZ352" s="1"/>
      <c r="BA352" s="1"/>
      <c r="BB352" s="1"/>
      <c r="BC352" s="1"/>
      <c r="BD352" s="1"/>
      <c r="BE352" s="1"/>
      <c r="BF352" s="1"/>
      <c r="BG352" s="1"/>
      <c r="BH352" s="1"/>
      <c r="BI352" s="1"/>
      <c r="BJ352" s="1"/>
      <c r="BK352" s="1"/>
      <c r="BL352"/>
      <c r="BN352">
        <f t="shared" si="31"/>
        <v>0</v>
      </c>
      <c r="BO352">
        <f t="shared" si="32"/>
        <v>0</v>
      </c>
      <c r="DP352"/>
      <c r="DQ352"/>
      <c r="DR352" s="2">
        <f t="shared" si="33"/>
        <v>0</v>
      </c>
      <c r="DS352" s="2">
        <f t="shared" si="34"/>
        <v>0</v>
      </c>
      <c r="DT352" s="2">
        <f t="shared" si="35"/>
        <v>0</v>
      </c>
      <c r="DU352" s="2">
        <f t="shared" si="36"/>
        <v>0</v>
      </c>
    </row>
    <row r="353" spans="1:125" s="38" customFormat="1" ht="15" customHeight="1">
      <c r="A353" s="196"/>
      <c r="B353" s="196"/>
      <c r="C353" s="286" t="s">
        <v>5687</v>
      </c>
      <c r="D353" s="479" t="str">
        <f>IF($N$10="","",IF(HLOOKUP($N$10,Presentación!$AQ$3:$BV$574,Presentación!AP332)="","",HLOOKUP($N$10,Presentación!$AQ$3:$BV$574,Presentación!AP332,0)))</f>
        <v/>
      </c>
      <c r="E353" s="480"/>
      <c r="F353" s="481"/>
      <c r="G353" s="491" t="str">
        <f>IF($N$10="","",IF(HLOOKUP($N$10,Presentación!$BZ$3:$DE$574,Presentación!AP332,0)="","",HLOOKUP($N$10,Presentación!$BZ$3:$DE$574,Presentación!AP332,0)))</f>
        <v/>
      </c>
      <c r="H353" s="492"/>
      <c r="I353" s="492"/>
      <c r="J353" s="493"/>
      <c r="K353" s="1"/>
      <c r="L353" s="1"/>
      <c r="M353" s="1"/>
      <c r="N353" s="1"/>
      <c r="O353" s="1"/>
      <c r="P353" s="1"/>
      <c r="Q353" s="1"/>
      <c r="R353" s="1"/>
      <c r="S353" s="1"/>
      <c r="T353" s="1"/>
      <c r="U353" s="1"/>
      <c r="V353" s="1"/>
      <c r="W353" s="1"/>
      <c r="X353" s="1"/>
      <c r="Y353" s="1"/>
      <c r="Z353" s="1"/>
      <c r="AA353" s="1"/>
      <c r="AB353" s="1"/>
      <c r="AC353" s="1"/>
      <c r="AD353" s="1"/>
      <c r="AE353" s="1"/>
      <c r="AF353" s="1"/>
      <c r="AG353" s="1"/>
      <c r="AH353" s="1"/>
      <c r="AI353" s="1"/>
      <c r="AJ353" s="1"/>
      <c r="AK353" s="1"/>
      <c r="AL353" s="1"/>
      <c r="AM353" s="1"/>
      <c r="AN353" s="1"/>
      <c r="AO353" s="1"/>
      <c r="AP353" s="1"/>
      <c r="AQ353" s="1"/>
      <c r="AR353" s="1"/>
      <c r="AS353" s="1"/>
      <c r="AT353" s="1"/>
      <c r="AU353" s="1"/>
      <c r="AV353" s="1"/>
      <c r="AW353" s="1"/>
      <c r="AX353" s="1"/>
      <c r="AY353" s="1"/>
      <c r="AZ353" s="1"/>
      <c r="BA353" s="1"/>
      <c r="BB353" s="1"/>
      <c r="BC353" s="1"/>
      <c r="BD353" s="1"/>
      <c r="BE353" s="1"/>
      <c r="BF353" s="1"/>
      <c r="BG353" s="1"/>
      <c r="BH353" s="1"/>
      <c r="BI353" s="1"/>
      <c r="BJ353" s="1"/>
      <c r="BK353" s="1"/>
      <c r="BL353"/>
      <c r="BN353">
        <f t="shared" si="31"/>
        <v>0</v>
      </c>
      <c r="BO353">
        <f t="shared" si="32"/>
        <v>0</v>
      </c>
      <c r="DP353"/>
      <c r="DQ353"/>
      <c r="DR353" s="2">
        <f t="shared" si="33"/>
        <v>0</v>
      </c>
      <c r="DS353" s="2">
        <f t="shared" si="34"/>
        <v>0</v>
      </c>
      <c r="DT353" s="2">
        <f t="shared" si="35"/>
        <v>0</v>
      </c>
      <c r="DU353" s="2">
        <f t="shared" si="36"/>
        <v>0</v>
      </c>
    </row>
    <row r="354" spans="1:125" s="38" customFormat="1" ht="15" customHeight="1">
      <c r="A354" s="196"/>
      <c r="B354" s="196"/>
      <c r="C354" s="286" t="s">
        <v>5688</v>
      </c>
      <c r="D354" s="479" t="str">
        <f>IF($N$10="","",IF(HLOOKUP($N$10,Presentación!$AQ$3:$BV$574,Presentación!AP333)="","",HLOOKUP($N$10,Presentación!$AQ$3:$BV$574,Presentación!AP333,0)))</f>
        <v/>
      </c>
      <c r="E354" s="480"/>
      <c r="F354" s="481"/>
      <c r="G354" s="491" t="str">
        <f>IF($N$10="","",IF(HLOOKUP($N$10,Presentación!$BZ$3:$DE$574,Presentación!AP333,0)="","",HLOOKUP($N$10,Presentación!$BZ$3:$DE$574,Presentación!AP333,0)))</f>
        <v/>
      </c>
      <c r="H354" s="492"/>
      <c r="I354" s="492"/>
      <c r="J354" s="493"/>
      <c r="K354" s="1"/>
      <c r="L354" s="1"/>
      <c r="M354" s="1"/>
      <c r="N354" s="1"/>
      <c r="O354" s="1"/>
      <c r="P354" s="1"/>
      <c r="Q354" s="1"/>
      <c r="R354" s="1"/>
      <c r="S354" s="1"/>
      <c r="T354" s="1"/>
      <c r="U354" s="1"/>
      <c r="V354" s="1"/>
      <c r="W354" s="1"/>
      <c r="X354" s="1"/>
      <c r="Y354" s="1"/>
      <c r="Z354" s="1"/>
      <c r="AA354" s="1"/>
      <c r="AB354" s="1"/>
      <c r="AC354" s="1"/>
      <c r="AD354" s="1"/>
      <c r="AE354" s="1"/>
      <c r="AF354" s="1"/>
      <c r="AG354" s="1"/>
      <c r="AH354" s="1"/>
      <c r="AI354" s="1"/>
      <c r="AJ354" s="1"/>
      <c r="AK354" s="1"/>
      <c r="AL354" s="1"/>
      <c r="AM354" s="1"/>
      <c r="AN354" s="1"/>
      <c r="AO354" s="1"/>
      <c r="AP354" s="1"/>
      <c r="AQ354" s="1"/>
      <c r="AR354" s="1"/>
      <c r="AS354" s="1"/>
      <c r="AT354" s="1"/>
      <c r="AU354" s="1"/>
      <c r="AV354" s="1"/>
      <c r="AW354" s="1"/>
      <c r="AX354" s="1"/>
      <c r="AY354" s="1"/>
      <c r="AZ354" s="1"/>
      <c r="BA354" s="1"/>
      <c r="BB354" s="1"/>
      <c r="BC354" s="1"/>
      <c r="BD354" s="1"/>
      <c r="BE354" s="1"/>
      <c r="BF354" s="1"/>
      <c r="BG354" s="1"/>
      <c r="BH354" s="1"/>
      <c r="BI354" s="1"/>
      <c r="BJ354" s="1"/>
      <c r="BK354" s="1"/>
      <c r="BL354"/>
      <c r="BN354">
        <f t="shared" si="31"/>
        <v>0</v>
      </c>
      <c r="BO354">
        <f t="shared" si="32"/>
        <v>0</v>
      </c>
      <c r="DP354"/>
      <c r="DQ354"/>
      <c r="DR354" s="2">
        <f t="shared" si="33"/>
        <v>0</v>
      </c>
      <c r="DS354" s="2">
        <f t="shared" si="34"/>
        <v>0</v>
      </c>
      <c r="DT354" s="2">
        <f t="shared" si="35"/>
        <v>0</v>
      </c>
      <c r="DU354" s="2">
        <f t="shared" si="36"/>
        <v>0</v>
      </c>
    </row>
    <row r="355" spans="1:125" s="38" customFormat="1" ht="15" customHeight="1">
      <c r="A355" s="196"/>
      <c r="B355" s="196"/>
      <c r="C355" s="286" t="s">
        <v>5689</v>
      </c>
      <c r="D355" s="479" t="str">
        <f>IF($N$10="","",IF(HLOOKUP($N$10,Presentación!$AQ$3:$BV$574,Presentación!AP334)="","",HLOOKUP($N$10,Presentación!$AQ$3:$BV$574,Presentación!AP334,0)))</f>
        <v/>
      </c>
      <c r="E355" s="480"/>
      <c r="F355" s="481"/>
      <c r="G355" s="491" t="str">
        <f>IF($N$10="","",IF(HLOOKUP($N$10,Presentación!$BZ$3:$DE$574,Presentación!AP334,0)="","",HLOOKUP($N$10,Presentación!$BZ$3:$DE$574,Presentación!AP334,0)))</f>
        <v/>
      </c>
      <c r="H355" s="492"/>
      <c r="I355" s="492"/>
      <c r="J355" s="493"/>
      <c r="K355" s="1"/>
      <c r="L355" s="1"/>
      <c r="M355" s="1"/>
      <c r="N355" s="1"/>
      <c r="O355" s="1"/>
      <c r="P355" s="1"/>
      <c r="Q355" s="1"/>
      <c r="R355" s="1"/>
      <c r="S355" s="1"/>
      <c r="T355" s="1"/>
      <c r="U355" s="1"/>
      <c r="V355" s="1"/>
      <c r="W355" s="1"/>
      <c r="X355" s="1"/>
      <c r="Y355" s="1"/>
      <c r="Z355" s="1"/>
      <c r="AA355" s="1"/>
      <c r="AB355" s="1"/>
      <c r="AC355" s="1"/>
      <c r="AD355" s="1"/>
      <c r="AE355" s="1"/>
      <c r="AF355" s="1"/>
      <c r="AG355" s="1"/>
      <c r="AH355" s="1"/>
      <c r="AI355" s="1"/>
      <c r="AJ355" s="1"/>
      <c r="AK355" s="1"/>
      <c r="AL355" s="1"/>
      <c r="AM355" s="1"/>
      <c r="AN355" s="1"/>
      <c r="AO355" s="1"/>
      <c r="AP355" s="1"/>
      <c r="AQ355" s="1"/>
      <c r="AR355" s="1"/>
      <c r="AS355" s="1"/>
      <c r="AT355" s="1"/>
      <c r="AU355" s="1"/>
      <c r="AV355" s="1"/>
      <c r="AW355" s="1"/>
      <c r="AX355" s="1"/>
      <c r="AY355" s="1"/>
      <c r="AZ355" s="1"/>
      <c r="BA355" s="1"/>
      <c r="BB355" s="1"/>
      <c r="BC355" s="1"/>
      <c r="BD355" s="1"/>
      <c r="BE355" s="1"/>
      <c r="BF355" s="1"/>
      <c r="BG355" s="1"/>
      <c r="BH355" s="1"/>
      <c r="BI355" s="1"/>
      <c r="BJ355" s="1"/>
      <c r="BK355" s="1"/>
      <c r="BL355"/>
      <c r="BN355">
        <f t="shared" si="31"/>
        <v>0</v>
      </c>
      <c r="BO355">
        <f t="shared" si="32"/>
        <v>0</v>
      </c>
      <c r="DP355"/>
      <c r="DQ355"/>
      <c r="DR355" s="2">
        <f t="shared" si="33"/>
        <v>0</v>
      </c>
      <c r="DS355" s="2">
        <f t="shared" si="34"/>
        <v>0</v>
      </c>
      <c r="DT355" s="2">
        <f t="shared" si="35"/>
        <v>0</v>
      </c>
      <c r="DU355" s="2">
        <f t="shared" si="36"/>
        <v>0</v>
      </c>
    </row>
    <row r="356" spans="1:125" s="38" customFormat="1" ht="15" customHeight="1">
      <c r="A356" s="196"/>
      <c r="B356" s="196"/>
      <c r="C356" s="286" t="s">
        <v>5690</v>
      </c>
      <c r="D356" s="479" t="str">
        <f>IF($N$10="","",IF(HLOOKUP($N$10,Presentación!$AQ$3:$BV$574,Presentación!AP335)="","",HLOOKUP($N$10,Presentación!$AQ$3:$BV$574,Presentación!AP335,0)))</f>
        <v/>
      </c>
      <c r="E356" s="480"/>
      <c r="F356" s="481"/>
      <c r="G356" s="491" t="str">
        <f>IF($N$10="","",IF(HLOOKUP($N$10,Presentación!$BZ$3:$DE$574,Presentación!AP335,0)="","",HLOOKUP($N$10,Presentación!$BZ$3:$DE$574,Presentación!AP335,0)))</f>
        <v/>
      </c>
      <c r="H356" s="492"/>
      <c r="I356" s="492"/>
      <c r="J356" s="493"/>
      <c r="K356" s="1"/>
      <c r="L356" s="1"/>
      <c r="M356" s="1"/>
      <c r="N356" s="1"/>
      <c r="O356" s="1"/>
      <c r="P356" s="1"/>
      <c r="Q356" s="1"/>
      <c r="R356" s="1"/>
      <c r="S356" s="1"/>
      <c r="T356" s="1"/>
      <c r="U356" s="1"/>
      <c r="V356" s="1"/>
      <c r="W356" s="1"/>
      <c r="X356" s="1"/>
      <c r="Y356" s="1"/>
      <c r="Z356" s="1"/>
      <c r="AA356" s="1"/>
      <c r="AB356" s="1"/>
      <c r="AC356" s="1"/>
      <c r="AD356" s="1"/>
      <c r="AE356" s="1"/>
      <c r="AF356" s="1"/>
      <c r="AG356" s="1"/>
      <c r="AH356" s="1"/>
      <c r="AI356" s="1"/>
      <c r="AJ356" s="1"/>
      <c r="AK356" s="1"/>
      <c r="AL356" s="1"/>
      <c r="AM356" s="1"/>
      <c r="AN356" s="1"/>
      <c r="AO356" s="1"/>
      <c r="AP356" s="1"/>
      <c r="AQ356" s="1"/>
      <c r="AR356" s="1"/>
      <c r="AS356" s="1"/>
      <c r="AT356" s="1"/>
      <c r="AU356" s="1"/>
      <c r="AV356" s="1"/>
      <c r="AW356" s="1"/>
      <c r="AX356" s="1"/>
      <c r="AY356" s="1"/>
      <c r="AZ356" s="1"/>
      <c r="BA356" s="1"/>
      <c r="BB356" s="1"/>
      <c r="BC356" s="1"/>
      <c r="BD356" s="1"/>
      <c r="BE356" s="1"/>
      <c r="BF356" s="1"/>
      <c r="BG356" s="1"/>
      <c r="BH356" s="1"/>
      <c r="BI356" s="1"/>
      <c r="BJ356" s="1"/>
      <c r="BK356" s="1"/>
      <c r="BL356"/>
      <c r="BN356">
        <f t="shared" si="31"/>
        <v>0</v>
      </c>
      <c r="BO356">
        <f t="shared" si="32"/>
        <v>0</v>
      </c>
      <c r="DP356"/>
      <c r="DQ356"/>
      <c r="DR356" s="2">
        <f t="shared" si="33"/>
        <v>0</v>
      </c>
      <c r="DS356" s="2">
        <f t="shared" si="34"/>
        <v>0</v>
      </c>
      <c r="DT356" s="2">
        <f t="shared" si="35"/>
        <v>0</v>
      </c>
      <c r="DU356" s="2">
        <f t="shared" si="36"/>
        <v>0</v>
      </c>
    </row>
    <row r="357" spans="1:125" s="38" customFormat="1" ht="15" customHeight="1">
      <c r="A357" s="196"/>
      <c r="B357" s="196"/>
      <c r="C357" s="286" t="s">
        <v>5691</v>
      </c>
      <c r="D357" s="479" t="str">
        <f>IF($N$10="","",IF(HLOOKUP($N$10,Presentación!$AQ$3:$BV$574,Presentación!AP336)="","",HLOOKUP($N$10,Presentación!$AQ$3:$BV$574,Presentación!AP336,0)))</f>
        <v/>
      </c>
      <c r="E357" s="480"/>
      <c r="F357" s="481"/>
      <c r="G357" s="491" t="str">
        <f>IF($N$10="","",IF(HLOOKUP($N$10,Presentación!$BZ$3:$DE$574,Presentación!AP336,0)="","",HLOOKUP($N$10,Presentación!$BZ$3:$DE$574,Presentación!AP336,0)))</f>
        <v/>
      </c>
      <c r="H357" s="492"/>
      <c r="I357" s="492"/>
      <c r="J357" s="493"/>
      <c r="K357" s="1"/>
      <c r="L357" s="1"/>
      <c r="M357" s="1"/>
      <c r="N357" s="1"/>
      <c r="O357" s="1"/>
      <c r="P357" s="1"/>
      <c r="Q357" s="1"/>
      <c r="R357" s="1"/>
      <c r="S357" s="1"/>
      <c r="T357" s="1"/>
      <c r="U357" s="1"/>
      <c r="V357" s="1"/>
      <c r="W357" s="1"/>
      <c r="X357" s="1"/>
      <c r="Y357" s="1"/>
      <c r="Z357" s="1"/>
      <c r="AA357" s="1"/>
      <c r="AB357" s="1"/>
      <c r="AC357" s="1"/>
      <c r="AD357" s="1"/>
      <c r="AE357" s="1"/>
      <c r="AF357" s="1"/>
      <c r="AG357" s="1"/>
      <c r="AH357" s="1"/>
      <c r="AI357" s="1"/>
      <c r="AJ357" s="1"/>
      <c r="AK357" s="1"/>
      <c r="AL357" s="1"/>
      <c r="AM357" s="1"/>
      <c r="AN357" s="1"/>
      <c r="AO357" s="1"/>
      <c r="AP357" s="1"/>
      <c r="AQ357" s="1"/>
      <c r="AR357" s="1"/>
      <c r="AS357" s="1"/>
      <c r="AT357" s="1"/>
      <c r="AU357" s="1"/>
      <c r="AV357" s="1"/>
      <c r="AW357" s="1"/>
      <c r="AX357" s="1"/>
      <c r="AY357" s="1"/>
      <c r="AZ357" s="1"/>
      <c r="BA357" s="1"/>
      <c r="BB357" s="1"/>
      <c r="BC357" s="1"/>
      <c r="BD357" s="1"/>
      <c r="BE357" s="1"/>
      <c r="BF357" s="1"/>
      <c r="BG357" s="1"/>
      <c r="BH357" s="1"/>
      <c r="BI357" s="1"/>
      <c r="BJ357" s="1"/>
      <c r="BK357" s="1"/>
      <c r="BL357"/>
      <c r="BN357">
        <f t="shared" si="31"/>
        <v>0</v>
      </c>
      <c r="BO357">
        <f t="shared" si="32"/>
        <v>0</v>
      </c>
      <c r="DP357"/>
      <c r="DQ357"/>
      <c r="DR357" s="2">
        <f t="shared" si="33"/>
        <v>0</v>
      </c>
      <c r="DS357" s="2">
        <f t="shared" si="34"/>
        <v>0</v>
      </c>
      <c r="DT357" s="2">
        <f t="shared" si="35"/>
        <v>0</v>
      </c>
      <c r="DU357" s="2">
        <f t="shared" si="36"/>
        <v>0</v>
      </c>
    </row>
    <row r="358" spans="1:125" s="38" customFormat="1" ht="15" customHeight="1">
      <c r="A358" s="196"/>
      <c r="B358" s="196"/>
      <c r="C358" s="286" t="s">
        <v>5692</v>
      </c>
      <c r="D358" s="479" t="str">
        <f>IF($N$10="","",IF(HLOOKUP($N$10,Presentación!$AQ$3:$BV$574,Presentación!AP337)="","",HLOOKUP($N$10,Presentación!$AQ$3:$BV$574,Presentación!AP337,0)))</f>
        <v/>
      </c>
      <c r="E358" s="480"/>
      <c r="F358" s="481"/>
      <c r="G358" s="491" t="str">
        <f>IF($N$10="","",IF(HLOOKUP($N$10,Presentación!$BZ$3:$DE$574,Presentación!AP337,0)="","",HLOOKUP($N$10,Presentación!$BZ$3:$DE$574,Presentación!AP337,0)))</f>
        <v/>
      </c>
      <c r="H358" s="492"/>
      <c r="I358" s="492"/>
      <c r="J358" s="493"/>
      <c r="K358" s="1"/>
      <c r="L358" s="1"/>
      <c r="M358" s="1"/>
      <c r="N358" s="1"/>
      <c r="O358" s="1"/>
      <c r="P358" s="1"/>
      <c r="Q358" s="1"/>
      <c r="R358" s="1"/>
      <c r="S358" s="1"/>
      <c r="T358" s="1"/>
      <c r="U358" s="1"/>
      <c r="V358" s="1"/>
      <c r="W358" s="1"/>
      <c r="X358" s="1"/>
      <c r="Y358" s="1"/>
      <c r="Z358" s="1"/>
      <c r="AA358" s="1"/>
      <c r="AB358" s="1"/>
      <c r="AC358" s="1"/>
      <c r="AD358" s="1"/>
      <c r="AE358" s="1"/>
      <c r="AF358" s="1"/>
      <c r="AG358" s="1"/>
      <c r="AH358" s="1"/>
      <c r="AI358" s="1"/>
      <c r="AJ358" s="1"/>
      <c r="AK358" s="1"/>
      <c r="AL358" s="1"/>
      <c r="AM358" s="1"/>
      <c r="AN358" s="1"/>
      <c r="AO358" s="1"/>
      <c r="AP358" s="1"/>
      <c r="AQ358" s="1"/>
      <c r="AR358" s="1"/>
      <c r="AS358" s="1"/>
      <c r="AT358" s="1"/>
      <c r="AU358" s="1"/>
      <c r="AV358" s="1"/>
      <c r="AW358" s="1"/>
      <c r="AX358" s="1"/>
      <c r="AY358" s="1"/>
      <c r="AZ358" s="1"/>
      <c r="BA358" s="1"/>
      <c r="BB358" s="1"/>
      <c r="BC358" s="1"/>
      <c r="BD358" s="1"/>
      <c r="BE358" s="1"/>
      <c r="BF358" s="1"/>
      <c r="BG358" s="1"/>
      <c r="BH358" s="1"/>
      <c r="BI358" s="1"/>
      <c r="BJ358" s="1"/>
      <c r="BK358" s="1"/>
      <c r="BL358"/>
      <c r="BN358">
        <f t="shared" si="31"/>
        <v>0</v>
      </c>
      <c r="BO358">
        <f t="shared" si="32"/>
        <v>0</v>
      </c>
      <c r="DP358"/>
      <c r="DQ358"/>
      <c r="DR358" s="2">
        <f t="shared" si="33"/>
        <v>0</v>
      </c>
      <c r="DS358" s="2">
        <f t="shared" si="34"/>
        <v>0</v>
      </c>
      <c r="DT358" s="2">
        <f t="shared" si="35"/>
        <v>0</v>
      </c>
      <c r="DU358" s="2">
        <f t="shared" si="36"/>
        <v>0</v>
      </c>
    </row>
    <row r="359" spans="1:125" s="38" customFormat="1" ht="15" customHeight="1">
      <c r="A359" s="196"/>
      <c r="B359" s="196"/>
      <c r="C359" s="286" t="s">
        <v>5693</v>
      </c>
      <c r="D359" s="479" t="str">
        <f>IF($N$10="","",IF(HLOOKUP($N$10,Presentación!$AQ$3:$BV$574,Presentación!AP338)="","",HLOOKUP($N$10,Presentación!$AQ$3:$BV$574,Presentación!AP338,0)))</f>
        <v/>
      </c>
      <c r="E359" s="480"/>
      <c r="F359" s="481"/>
      <c r="G359" s="491" t="str">
        <f>IF($N$10="","",IF(HLOOKUP($N$10,Presentación!$BZ$3:$DE$574,Presentación!AP338,0)="","",HLOOKUP($N$10,Presentación!$BZ$3:$DE$574,Presentación!AP338,0)))</f>
        <v/>
      </c>
      <c r="H359" s="492"/>
      <c r="I359" s="492"/>
      <c r="J359" s="493"/>
      <c r="K359" s="1"/>
      <c r="L359" s="1"/>
      <c r="M359" s="1"/>
      <c r="N359" s="1"/>
      <c r="O359" s="1"/>
      <c r="P359" s="1"/>
      <c r="Q359" s="1"/>
      <c r="R359" s="1"/>
      <c r="S359" s="1"/>
      <c r="T359" s="1"/>
      <c r="U359" s="1"/>
      <c r="V359" s="1"/>
      <c r="W359" s="1"/>
      <c r="X359" s="1"/>
      <c r="Y359" s="1"/>
      <c r="Z359" s="1"/>
      <c r="AA359" s="1"/>
      <c r="AB359" s="1"/>
      <c r="AC359" s="1"/>
      <c r="AD359" s="1"/>
      <c r="AE359" s="1"/>
      <c r="AF359" s="1"/>
      <c r="AG359" s="1"/>
      <c r="AH359" s="1"/>
      <c r="AI359" s="1"/>
      <c r="AJ359" s="1"/>
      <c r="AK359" s="1"/>
      <c r="AL359" s="1"/>
      <c r="AM359" s="1"/>
      <c r="AN359" s="1"/>
      <c r="AO359" s="1"/>
      <c r="AP359" s="1"/>
      <c r="AQ359" s="1"/>
      <c r="AR359" s="1"/>
      <c r="AS359" s="1"/>
      <c r="AT359" s="1"/>
      <c r="AU359" s="1"/>
      <c r="AV359" s="1"/>
      <c r="AW359" s="1"/>
      <c r="AX359" s="1"/>
      <c r="AY359" s="1"/>
      <c r="AZ359" s="1"/>
      <c r="BA359" s="1"/>
      <c r="BB359" s="1"/>
      <c r="BC359" s="1"/>
      <c r="BD359" s="1"/>
      <c r="BE359" s="1"/>
      <c r="BF359" s="1"/>
      <c r="BG359" s="1"/>
      <c r="BH359" s="1"/>
      <c r="BI359" s="1"/>
      <c r="BJ359" s="1"/>
      <c r="BK359" s="1"/>
      <c r="BL359"/>
      <c r="BN359">
        <f t="shared" si="31"/>
        <v>0</v>
      </c>
      <c r="BO359">
        <f t="shared" si="32"/>
        <v>0</v>
      </c>
      <c r="DP359"/>
      <c r="DQ359"/>
      <c r="DR359" s="2">
        <f t="shared" si="33"/>
        <v>0</v>
      </c>
      <c r="DS359" s="2">
        <f t="shared" si="34"/>
        <v>0</v>
      </c>
      <c r="DT359" s="2">
        <f t="shared" si="35"/>
        <v>0</v>
      </c>
      <c r="DU359" s="2">
        <f t="shared" si="36"/>
        <v>0</v>
      </c>
    </row>
    <row r="360" spans="1:125" s="38" customFormat="1" ht="15" customHeight="1">
      <c r="A360" s="196"/>
      <c r="B360" s="196"/>
      <c r="C360" s="286" t="s">
        <v>5694</v>
      </c>
      <c r="D360" s="479" t="str">
        <f>IF($N$10="","",IF(HLOOKUP($N$10,Presentación!$AQ$3:$BV$574,Presentación!AP339)="","",HLOOKUP($N$10,Presentación!$AQ$3:$BV$574,Presentación!AP339,0)))</f>
        <v/>
      </c>
      <c r="E360" s="480"/>
      <c r="F360" s="481"/>
      <c r="G360" s="491" t="str">
        <f>IF($N$10="","",IF(HLOOKUP($N$10,Presentación!$BZ$3:$DE$574,Presentación!AP339,0)="","",HLOOKUP($N$10,Presentación!$BZ$3:$DE$574,Presentación!AP339,0)))</f>
        <v/>
      </c>
      <c r="H360" s="492"/>
      <c r="I360" s="492"/>
      <c r="J360" s="493"/>
      <c r="K360" s="1"/>
      <c r="L360" s="1"/>
      <c r="M360" s="1"/>
      <c r="N360" s="1"/>
      <c r="O360" s="1"/>
      <c r="P360" s="1"/>
      <c r="Q360" s="1"/>
      <c r="R360" s="1"/>
      <c r="S360" s="1"/>
      <c r="T360" s="1"/>
      <c r="U360" s="1"/>
      <c r="V360" s="1"/>
      <c r="W360" s="1"/>
      <c r="X360" s="1"/>
      <c r="Y360" s="1"/>
      <c r="Z360" s="1"/>
      <c r="AA360" s="1"/>
      <c r="AB360" s="1"/>
      <c r="AC360" s="1"/>
      <c r="AD360" s="1"/>
      <c r="AE360" s="1"/>
      <c r="AF360" s="1"/>
      <c r="AG360" s="1"/>
      <c r="AH360" s="1"/>
      <c r="AI360" s="1"/>
      <c r="AJ360" s="1"/>
      <c r="AK360" s="1"/>
      <c r="AL360" s="1"/>
      <c r="AM360" s="1"/>
      <c r="AN360" s="1"/>
      <c r="AO360" s="1"/>
      <c r="AP360" s="1"/>
      <c r="AQ360" s="1"/>
      <c r="AR360" s="1"/>
      <c r="AS360" s="1"/>
      <c r="AT360" s="1"/>
      <c r="AU360" s="1"/>
      <c r="AV360" s="1"/>
      <c r="AW360" s="1"/>
      <c r="AX360" s="1"/>
      <c r="AY360" s="1"/>
      <c r="AZ360" s="1"/>
      <c r="BA360" s="1"/>
      <c r="BB360" s="1"/>
      <c r="BC360" s="1"/>
      <c r="BD360" s="1"/>
      <c r="BE360" s="1"/>
      <c r="BF360" s="1"/>
      <c r="BG360" s="1"/>
      <c r="BH360" s="1"/>
      <c r="BI360" s="1"/>
      <c r="BJ360" s="1"/>
      <c r="BK360" s="1"/>
      <c r="BL360"/>
      <c r="BN360">
        <f t="shared" si="31"/>
        <v>0</v>
      </c>
      <c r="BO360">
        <f t="shared" si="32"/>
        <v>0</v>
      </c>
      <c r="DP360"/>
      <c r="DQ360"/>
      <c r="DR360" s="2">
        <f t="shared" si="33"/>
        <v>0</v>
      </c>
      <c r="DS360" s="2">
        <f t="shared" si="34"/>
        <v>0</v>
      </c>
      <c r="DT360" s="2">
        <f t="shared" si="35"/>
        <v>0</v>
      </c>
      <c r="DU360" s="2">
        <f t="shared" si="36"/>
        <v>0</v>
      </c>
    </row>
    <row r="361" spans="1:125" s="38" customFormat="1" ht="15" customHeight="1">
      <c r="A361" s="196"/>
      <c r="B361" s="196"/>
      <c r="C361" s="286" t="s">
        <v>5695</v>
      </c>
      <c r="D361" s="479" t="str">
        <f>IF($N$10="","",IF(HLOOKUP($N$10,Presentación!$AQ$3:$BV$574,Presentación!AP340)="","",HLOOKUP($N$10,Presentación!$AQ$3:$BV$574,Presentación!AP340,0)))</f>
        <v/>
      </c>
      <c r="E361" s="480"/>
      <c r="F361" s="481"/>
      <c r="G361" s="491" t="str">
        <f>IF($N$10="","",IF(HLOOKUP($N$10,Presentación!$BZ$3:$DE$574,Presentación!AP340,0)="","",HLOOKUP($N$10,Presentación!$BZ$3:$DE$574,Presentación!AP340,0)))</f>
        <v/>
      </c>
      <c r="H361" s="492"/>
      <c r="I361" s="492"/>
      <c r="J361" s="493"/>
      <c r="K361" s="1"/>
      <c r="L361" s="1"/>
      <c r="M361" s="1"/>
      <c r="N361" s="1"/>
      <c r="O361" s="1"/>
      <c r="P361" s="1"/>
      <c r="Q361" s="1"/>
      <c r="R361" s="1"/>
      <c r="S361" s="1"/>
      <c r="T361" s="1"/>
      <c r="U361" s="1"/>
      <c r="V361" s="1"/>
      <c r="W361" s="1"/>
      <c r="X361" s="1"/>
      <c r="Y361" s="1"/>
      <c r="Z361" s="1"/>
      <c r="AA361" s="1"/>
      <c r="AB361" s="1"/>
      <c r="AC361" s="1"/>
      <c r="AD361" s="1"/>
      <c r="AE361" s="1"/>
      <c r="AF361" s="1"/>
      <c r="AG361" s="1"/>
      <c r="AH361" s="1"/>
      <c r="AI361" s="1"/>
      <c r="AJ361" s="1"/>
      <c r="AK361" s="1"/>
      <c r="AL361" s="1"/>
      <c r="AM361" s="1"/>
      <c r="AN361" s="1"/>
      <c r="AO361" s="1"/>
      <c r="AP361" s="1"/>
      <c r="AQ361" s="1"/>
      <c r="AR361" s="1"/>
      <c r="AS361" s="1"/>
      <c r="AT361" s="1"/>
      <c r="AU361" s="1"/>
      <c r="AV361" s="1"/>
      <c r="AW361" s="1"/>
      <c r="AX361" s="1"/>
      <c r="AY361" s="1"/>
      <c r="AZ361" s="1"/>
      <c r="BA361" s="1"/>
      <c r="BB361" s="1"/>
      <c r="BC361" s="1"/>
      <c r="BD361" s="1"/>
      <c r="BE361" s="1"/>
      <c r="BF361" s="1"/>
      <c r="BG361" s="1"/>
      <c r="BH361" s="1"/>
      <c r="BI361" s="1"/>
      <c r="BJ361" s="1"/>
      <c r="BK361" s="1"/>
      <c r="BL361"/>
      <c r="BN361">
        <f t="shared" si="31"/>
        <v>0</v>
      </c>
      <c r="BO361">
        <f t="shared" si="32"/>
        <v>0</v>
      </c>
      <c r="DP361"/>
      <c r="DQ361"/>
      <c r="DR361" s="2">
        <f t="shared" si="33"/>
        <v>0</v>
      </c>
      <c r="DS361" s="2">
        <f t="shared" si="34"/>
        <v>0</v>
      </c>
      <c r="DT361" s="2">
        <f t="shared" si="35"/>
        <v>0</v>
      </c>
      <c r="DU361" s="2">
        <f t="shared" si="36"/>
        <v>0</v>
      </c>
    </row>
    <row r="362" spans="1:125" s="38" customFormat="1" ht="15" customHeight="1">
      <c r="A362" s="196"/>
      <c r="B362" s="196"/>
      <c r="C362" s="286" t="s">
        <v>5696</v>
      </c>
      <c r="D362" s="479" t="str">
        <f>IF($N$10="","",IF(HLOOKUP($N$10,Presentación!$AQ$3:$BV$574,Presentación!AP341)="","",HLOOKUP($N$10,Presentación!$AQ$3:$BV$574,Presentación!AP341,0)))</f>
        <v/>
      </c>
      <c r="E362" s="480"/>
      <c r="F362" s="481"/>
      <c r="G362" s="491" t="str">
        <f>IF($N$10="","",IF(HLOOKUP($N$10,Presentación!$BZ$3:$DE$574,Presentación!AP341,0)="","",HLOOKUP($N$10,Presentación!$BZ$3:$DE$574,Presentación!AP341,0)))</f>
        <v/>
      </c>
      <c r="H362" s="492"/>
      <c r="I362" s="492"/>
      <c r="J362" s="493"/>
      <c r="K362" s="1"/>
      <c r="L362" s="1"/>
      <c r="M362" s="1"/>
      <c r="N362" s="1"/>
      <c r="O362" s="1"/>
      <c r="P362" s="1"/>
      <c r="Q362" s="1"/>
      <c r="R362" s="1"/>
      <c r="S362" s="1"/>
      <c r="T362" s="1"/>
      <c r="U362" s="1"/>
      <c r="V362" s="1"/>
      <c r="W362" s="1"/>
      <c r="X362" s="1"/>
      <c r="Y362" s="1"/>
      <c r="Z362" s="1"/>
      <c r="AA362" s="1"/>
      <c r="AB362" s="1"/>
      <c r="AC362" s="1"/>
      <c r="AD362" s="1"/>
      <c r="AE362" s="1"/>
      <c r="AF362" s="1"/>
      <c r="AG362" s="1"/>
      <c r="AH362" s="1"/>
      <c r="AI362" s="1"/>
      <c r="AJ362" s="1"/>
      <c r="AK362" s="1"/>
      <c r="AL362" s="1"/>
      <c r="AM362" s="1"/>
      <c r="AN362" s="1"/>
      <c r="AO362" s="1"/>
      <c r="AP362" s="1"/>
      <c r="AQ362" s="1"/>
      <c r="AR362" s="1"/>
      <c r="AS362" s="1"/>
      <c r="AT362" s="1"/>
      <c r="AU362" s="1"/>
      <c r="AV362" s="1"/>
      <c r="AW362" s="1"/>
      <c r="AX362" s="1"/>
      <c r="AY362" s="1"/>
      <c r="AZ362" s="1"/>
      <c r="BA362" s="1"/>
      <c r="BB362" s="1"/>
      <c r="BC362" s="1"/>
      <c r="BD362" s="1"/>
      <c r="BE362" s="1"/>
      <c r="BF362" s="1"/>
      <c r="BG362" s="1"/>
      <c r="BH362" s="1"/>
      <c r="BI362" s="1"/>
      <c r="BJ362" s="1"/>
      <c r="BK362" s="1"/>
      <c r="BL362"/>
      <c r="BN362">
        <f t="shared" si="31"/>
        <v>0</v>
      </c>
      <c r="BO362">
        <f t="shared" si="32"/>
        <v>0</v>
      </c>
      <c r="DP362"/>
      <c r="DQ362"/>
      <c r="DR362" s="2">
        <f t="shared" si="33"/>
        <v>0</v>
      </c>
      <c r="DS362" s="2">
        <f t="shared" si="34"/>
        <v>0</v>
      </c>
      <c r="DT362" s="2">
        <f t="shared" si="35"/>
        <v>0</v>
      </c>
      <c r="DU362" s="2">
        <f t="shared" si="36"/>
        <v>0</v>
      </c>
    </row>
    <row r="363" spans="1:125" s="38" customFormat="1" ht="15" customHeight="1">
      <c r="A363" s="196"/>
      <c r="B363" s="196"/>
      <c r="C363" s="286" t="s">
        <v>5697</v>
      </c>
      <c r="D363" s="479" t="str">
        <f>IF($N$10="","",IF(HLOOKUP($N$10,Presentación!$AQ$3:$BV$574,Presentación!AP342)="","",HLOOKUP($N$10,Presentación!$AQ$3:$BV$574,Presentación!AP342,0)))</f>
        <v/>
      </c>
      <c r="E363" s="480"/>
      <c r="F363" s="481"/>
      <c r="G363" s="491" t="str">
        <f>IF($N$10="","",IF(HLOOKUP($N$10,Presentación!$BZ$3:$DE$574,Presentación!AP342,0)="","",HLOOKUP($N$10,Presentación!$BZ$3:$DE$574,Presentación!AP342,0)))</f>
        <v/>
      </c>
      <c r="H363" s="492"/>
      <c r="I363" s="492"/>
      <c r="J363" s="493"/>
      <c r="K363" s="1"/>
      <c r="L363" s="1"/>
      <c r="M363" s="1"/>
      <c r="N363" s="1"/>
      <c r="O363" s="1"/>
      <c r="P363" s="1"/>
      <c r="Q363" s="1"/>
      <c r="R363" s="1"/>
      <c r="S363" s="1"/>
      <c r="T363" s="1"/>
      <c r="U363" s="1"/>
      <c r="V363" s="1"/>
      <c r="W363" s="1"/>
      <c r="X363" s="1"/>
      <c r="Y363" s="1"/>
      <c r="Z363" s="1"/>
      <c r="AA363" s="1"/>
      <c r="AB363" s="1"/>
      <c r="AC363" s="1"/>
      <c r="AD363" s="1"/>
      <c r="AE363" s="1"/>
      <c r="AF363" s="1"/>
      <c r="AG363" s="1"/>
      <c r="AH363" s="1"/>
      <c r="AI363" s="1"/>
      <c r="AJ363" s="1"/>
      <c r="AK363" s="1"/>
      <c r="AL363" s="1"/>
      <c r="AM363" s="1"/>
      <c r="AN363" s="1"/>
      <c r="AO363" s="1"/>
      <c r="AP363" s="1"/>
      <c r="AQ363" s="1"/>
      <c r="AR363" s="1"/>
      <c r="AS363" s="1"/>
      <c r="AT363" s="1"/>
      <c r="AU363" s="1"/>
      <c r="AV363" s="1"/>
      <c r="AW363" s="1"/>
      <c r="AX363" s="1"/>
      <c r="AY363" s="1"/>
      <c r="AZ363" s="1"/>
      <c r="BA363" s="1"/>
      <c r="BB363" s="1"/>
      <c r="BC363" s="1"/>
      <c r="BD363" s="1"/>
      <c r="BE363" s="1"/>
      <c r="BF363" s="1"/>
      <c r="BG363" s="1"/>
      <c r="BH363" s="1"/>
      <c r="BI363" s="1"/>
      <c r="BJ363" s="1"/>
      <c r="BK363" s="1"/>
      <c r="BL363"/>
      <c r="BN363">
        <f t="shared" si="31"/>
        <v>0</v>
      </c>
      <c r="BO363">
        <f t="shared" si="32"/>
        <v>0</v>
      </c>
      <c r="DP363"/>
      <c r="DQ363"/>
      <c r="DR363" s="2">
        <f t="shared" si="33"/>
        <v>0</v>
      </c>
      <c r="DS363" s="2">
        <f t="shared" si="34"/>
        <v>0</v>
      </c>
      <c r="DT363" s="2">
        <f t="shared" si="35"/>
        <v>0</v>
      </c>
      <c r="DU363" s="2">
        <f t="shared" si="36"/>
        <v>0</v>
      </c>
    </row>
    <row r="364" spans="1:125" s="38" customFormat="1" ht="15" customHeight="1">
      <c r="A364" s="196"/>
      <c r="B364" s="196"/>
      <c r="C364" s="286" t="s">
        <v>5698</v>
      </c>
      <c r="D364" s="479" t="str">
        <f>IF($N$10="","",IF(HLOOKUP($N$10,Presentación!$AQ$3:$BV$574,Presentación!AP343)="","",HLOOKUP($N$10,Presentación!$AQ$3:$BV$574,Presentación!AP343,0)))</f>
        <v/>
      </c>
      <c r="E364" s="480"/>
      <c r="F364" s="481"/>
      <c r="G364" s="491" t="str">
        <f>IF($N$10="","",IF(HLOOKUP($N$10,Presentación!$BZ$3:$DE$574,Presentación!AP343,0)="","",HLOOKUP($N$10,Presentación!$BZ$3:$DE$574,Presentación!AP343,0)))</f>
        <v/>
      </c>
      <c r="H364" s="492"/>
      <c r="I364" s="492"/>
      <c r="J364" s="493"/>
      <c r="K364" s="1"/>
      <c r="L364" s="1"/>
      <c r="M364" s="1"/>
      <c r="N364" s="1"/>
      <c r="O364" s="1"/>
      <c r="P364" s="1"/>
      <c r="Q364" s="1"/>
      <c r="R364" s="1"/>
      <c r="S364" s="1"/>
      <c r="T364" s="1"/>
      <c r="U364" s="1"/>
      <c r="V364" s="1"/>
      <c r="W364" s="1"/>
      <c r="X364" s="1"/>
      <c r="Y364" s="1"/>
      <c r="Z364" s="1"/>
      <c r="AA364" s="1"/>
      <c r="AB364" s="1"/>
      <c r="AC364" s="1"/>
      <c r="AD364" s="1"/>
      <c r="AE364" s="1"/>
      <c r="AF364" s="1"/>
      <c r="AG364" s="1"/>
      <c r="AH364" s="1"/>
      <c r="AI364" s="1"/>
      <c r="AJ364" s="1"/>
      <c r="AK364" s="1"/>
      <c r="AL364" s="1"/>
      <c r="AM364" s="1"/>
      <c r="AN364" s="1"/>
      <c r="AO364" s="1"/>
      <c r="AP364" s="1"/>
      <c r="AQ364" s="1"/>
      <c r="AR364" s="1"/>
      <c r="AS364" s="1"/>
      <c r="AT364" s="1"/>
      <c r="AU364" s="1"/>
      <c r="AV364" s="1"/>
      <c r="AW364" s="1"/>
      <c r="AX364" s="1"/>
      <c r="AY364" s="1"/>
      <c r="AZ364" s="1"/>
      <c r="BA364" s="1"/>
      <c r="BB364" s="1"/>
      <c r="BC364" s="1"/>
      <c r="BD364" s="1"/>
      <c r="BE364" s="1"/>
      <c r="BF364" s="1"/>
      <c r="BG364" s="1"/>
      <c r="BH364" s="1"/>
      <c r="BI364" s="1"/>
      <c r="BJ364" s="1"/>
      <c r="BK364" s="1"/>
      <c r="BL364"/>
      <c r="BN364">
        <f t="shared" si="31"/>
        <v>0</v>
      </c>
      <c r="BO364">
        <f t="shared" si="32"/>
        <v>0</v>
      </c>
      <c r="DP364"/>
      <c r="DQ364"/>
      <c r="DR364" s="2">
        <f t="shared" si="33"/>
        <v>0</v>
      </c>
      <c r="DS364" s="2">
        <f t="shared" si="34"/>
        <v>0</v>
      </c>
      <c r="DT364" s="2">
        <f t="shared" si="35"/>
        <v>0</v>
      </c>
      <c r="DU364" s="2">
        <f t="shared" si="36"/>
        <v>0</v>
      </c>
    </row>
    <row r="365" spans="1:125" s="38" customFormat="1" ht="15" customHeight="1">
      <c r="A365" s="196"/>
      <c r="B365" s="196"/>
      <c r="C365" s="286" t="s">
        <v>5699</v>
      </c>
      <c r="D365" s="479" t="str">
        <f>IF($N$10="","",IF(HLOOKUP($N$10,Presentación!$AQ$3:$BV$574,Presentación!AP344)="","",HLOOKUP($N$10,Presentación!$AQ$3:$BV$574,Presentación!AP344,0)))</f>
        <v/>
      </c>
      <c r="E365" s="480"/>
      <c r="F365" s="481"/>
      <c r="G365" s="491" t="str">
        <f>IF($N$10="","",IF(HLOOKUP($N$10,Presentación!$BZ$3:$DE$574,Presentación!AP344,0)="","",HLOOKUP($N$10,Presentación!$BZ$3:$DE$574,Presentación!AP344,0)))</f>
        <v/>
      </c>
      <c r="H365" s="492"/>
      <c r="I365" s="492"/>
      <c r="J365" s="493"/>
      <c r="K365" s="1"/>
      <c r="L365" s="1"/>
      <c r="M365" s="1"/>
      <c r="N365" s="1"/>
      <c r="O365" s="1"/>
      <c r="P365" s="1"/>
      <c r="Q365" s="1"/>
      <c r="R365" s="1"/>
      <c r="S365" s="1"/>
      <c r="T365" s="1"/>
      <c r="U365" s="1"/>
      <c r="V365" s="1"/>
      <c r="W365" s="1"/>
      <c r="X365" s="1"/>
      <c r="Y365" s="1"/>
      <c r="Z365" s="1"/>
      <c r="AA365" s="1"/>
      <c r="AB365" s="1"/>
      <c r="AC365" s="1"/>
      <c r="AD365" s="1"/>
      <c r="AE365" s="1"/>
      <c r="AF365" s="1"/>
      <c r="AG365" s="1"/>
      <c r="AH365" s="1"/>
      <c r="AI365" s="1"/>
      <c r="AJ365" s="1"/>
      <c r="AK365" s="1"/>
      <c r="AL365" s="1"/>
      <c r="AM365" s="1"/>
      <c r="AN365" s="1"/>
      <c r="AO365" s="1"/>
      <c r="AP365" s="1"/>
      <c r="AQ365" s="1"/>
      <c r="AR365" s="1"/>
      <c r="AS365" s="1"/>
      <c r="AT365" s="1"/>
      <c r="AU365" s="1"/>
      <c r="AV365" s="1"/>
      <c r="AW365" s="1"/>
      <c r="AX365" s="1"/>
      <c r="AY365" s="1"/>
      <c r="AZ365" s="1"/>
      <c r="BA365" s="1"/>
      <c r="BB365" s="1"/>
      <c r="BC365" s="1"/>
      <c r="BD365" s="1"/>
      <c r="BE365" s="1"/>
      <c r="BF365" s="1"/>
      <c r="BG365" s="1"/>
      <c r="BH365" s="1"/>
      <c r="BI365" s="1"/>
      <c r="BJ365" s="1"/>
      <c r="BK365" s="1"/>
      <c r="BL365"/>
      <c r="BN365">
        <f t="shared" si="31"/>
        <v>0</v>
      </c>
      <c r="BO365">
        <f t="shared" si="32"/>
        <v>0</v>
      </c>
      <c r="DP365"/>
      <c r="DQ365"/>
      <c r="DR365" s="2">
        <f t="shared" si="33"/>
        <v>0</v>
      </c>
      <c r="DS365" s="2">
        <f t="shared" si="34"/>
        <v>0</v>
      </c>
      <c r="DT365" s="2">
        <f t="shared" si="35"/>
        <v>0</v>
      </c>
      <c r="DU365" s="2">
        <f t="shared" si="36"/>
        <v>0</v>
      </c>
    </row>
    <row r="366" spans="1:125" s="38" customFormat="1" ht="15" customHeight="1">
      <c r="A366" s="196"/>
      <c r="B366" s="196"/>
      <c r="C366" s="286" t="s">
        <v>5700</v>
      </c>
      <c r="D366" s="479" t="str">
        <f>IF($N$10="","",IF(HLOOKUP($N$10,Presentación!$AQ$3:$BV$574,Presentación!AP345)="","",HLOOKUP($N$10,Presentación!$AQ$3:$BV$574,Presentación!AP345,0)))</f>
        <v/>
      </c>
      <c r="E366" s="480"/>
      <c r="F366" s="481"/>
      <c r="G366" s="491" t="str">
        <f>IF($N$10="","",IF(HLOOKUP($N$10,Presentación!$BZ$3:$DE$574,Presentación!AP345,0)="","",HLOOKUP($N$10,Presentación!$BZ$3:$DE$574,Presentación!AP345,0)))</f>
        <v/>
      </c>
      <c r="H366" s="492"/>
      <c r="I366" s="492"/>
      <c r="J366" s="493"/>
      <c r="K366" s="1"/>
      <c r="L366" s="1"/>
      <c r="M366" s="1"/>
      <c r="N366" s="1"/>
      <c r="O366" s="1"/>
      <c r="P366" s="1"/>
      <c r="Q366" s="1"/>
      <c r="R366" s="1"/>
      <c r="S366" s="1"/>
      <c r="T366" s="1"/>
      <c r="U366" s="1"/>
      <c r="V366" s="1"/>
      <c r="W366" s="1"/>
      <c r="X366" s="1"/>
      <c r="Y366" s="1"/>
      <c r="Z366" s="1"/>
      <c r="AA366" s="1"/>
      <c r="AB366" s="1"/>
      <c r="AC366" s="1"/>
      <c r="AD366" s="1"/>
      <c r="AE366" s="1"/>
      <c r="AF366" s="1"/>
      <c r="AG366" s="1"/>
      <c r="AH366" s="1"/>
      <c r="AI366" s="1"/>
      <c r="AJ366" s="1"/>
      <c r="AK366" s="1"/>
      <c r="AL366" s="1"/>
      <c r="AM366" s="1"/>
      <c r="AN366" s="1"/>
      <c r="AO366" s="1"/>
      <c r="AP366" s="1"/>
      <c r="AQ366" s="1"/>
      <c r="AR366" s="1"/>
      <c r="AS366" s="1"/>
      <c r="AT366" s="1"/>
      <c r="AU366" s="1"/>
      <c r="AV366" s="1"/>
      <c r="AW366" s="1"/>
      <c r="AX366" s="1"/>
      <c r="AY366" s="1"/>
      <c r="AZ366" s="1"/>
      <c r="BA366" s="1"/>
      <c r="BB366" s="1"/>
      <c r="BC366" s="1"/>
      <c r="BD366" s="1"/>
      <c r="BE366" s="1"/>
      <c r="BF366" s="1"/>
      <c r="BG366" s="1"/>
      <c r="BH366" s="1"/>
      <c r="BI366" s="1"/>
      <c r="BJ366" s="1"/>
      <c r="BK366" s="1"/>
      <c r="BL366"/>
      <c r="BN366">
        <f t="shared" si="31"/>
        <v>0</v>
      </c>
      <c r="BO366">
        <f t="shared" si="32"/>
        <v>0</v>
      </c>
      <c r="DP366"/>
      <c r="DQ366"/>
      <c r="DR366" s="2">
        <f t="shared" si="33"/>
        <v>0</v>
      </c>
      <c r="DS366" s="2">
        <f t="shared" si="34"/>
        <v>0</v>
      </c>
      <c r="DT366" s="2">
        <f t="shared" si="35"/>
        <v>0</v>
      </c>
      <c r="DU366" s="2">
        <f t="shared" si="36"/>
        <v>0</v>
      </c>
    </row>
    <row r="367" spans="1:125" s="38" customFormat="1" ht="15" customHeight="1">
      <c r="A367" s="196"/>
      <c r="B367" s="196"/>
      <c r="C367" s="286" t="s">
        <v>5701</v>
      </c>
      <c r="D367" s="479" t="str">
        <f>IF($N$10="","",IF(HLOOKUP($N$10,Presentación!$AQ$3:$BV$574,Presentación!AP346)="","",HLOOKUP($N$10,Presentación!$AQ$3:$BV$574,Presentación!AP346,0)))</f>
        <v/>
      </c>
      <c r="E367" s="480"/>
      <c r="F367" s="481"/>
      <c r="G367" s="491" t="str">
        <f>IF($N$10="","",IF(HLOOKUP($N$10,Presentación!$BZ$3:$DE$574,Presentación!AP346,0)="","",HLOOKUP($N$10,Presentación!$BZ$3:$DE$574,Presentación!AP346,0)))</f>
        <v/>
      </c>
      <c r="H367" s="492"/>
      <c r="I367" s="492"/>
      <c r="J367" s="493"/>
      <c r="K367" s="1"/>
      <c r="L367" s="1"/>
      <c r="M367" s="1"/>
      <c r="N367" s="1"/>
      <c r="O367" s="1"/>
      <c r="P367" s="1"/>
      <c r="Q367" s="1"/>
      <c r="R367" s="1"/>
      <c r="S367" s="1"/>
      <c r="T367" s="1"/>
      <c r="U367" s="1"/>
      <c r="V367" s="1"/>
      <c r="W367" s="1"/>
      <c r="X367" s="1"/>
      <c r="Y367" s="1"/>
      <c r="Z367" s="1"/>
      <c r="AA367" s="1"/>
      <c r="AB367" s="1"/>
      <c r="AC367" s="1"/>
      <c r="AD367" s="1"/>
      <c r="AE367" s="1"/>
      <c r="AF367" s="1"/>
      <c r="AG367" s="1"/>
      <c r="AH367" s="1"/>
      <c r="AI367" s="1"/>
      <c r="AJ367" s="1"/>
      <c r="AK367" s="1"/>
      <c r="AL367" s="1"/>
      <c r="AM367" s="1"/>
      <c r="AN367" s="1"/>
      <c r="AO367" s="1"/>
      <c r="AP367" s="1"/>
      <c r="AQ367" s="1"/>
      <c r="AR367" s="1"/>
      <c r="AS367" s="1"/>
      <c r="AT367" s="1"/>
      <c r="AU367" s="1"/>
      <c r="AV367" s="1"/>
      <c r="AW367" s="1"/>
      <c r="AX367" s="1"/>
      <c r="AY367" s="1"/>
      <c r="AZ367" s="1"/>
      <c r="BA367" s="1"/>
      <c r="BB367" s="1"/>
      <c r="BC367" s="1"/>
      <c r="BD367" s="1"/>
      <c r="BE367" s="1"/>
      <c r="BF367" s="1"/>
      <c r="BG367" s="1"/>
      <c r="BH367" s="1"/>
      <c r="BI367" s="1"/>
      <c r="BJ367" s="1"/>
      <c r="BK367" s="1"/>
      <c r="BL367"/>
      <c r="BN367">
        <f t="shared" si="31"/>
        <v>0</v>
      </c>
      <c r="BO367">
        <f t="shared" si="32"/>
        <v>0</v>
      </c>
      <c r="DP367"/>
      <c r="DQ367"/>
      <c r="DR367" s="2">
        <f t="shared" si="33"/>
        <v>0</v>
      </c>
      <c r="DS367" s="2">
        <f t="shared" si="34"/>
        <v>0</v>
      </c>
      <c r="DT367" s="2">
        <f t="shared" si="35"/>
        <v>0</v>
      </c>
      <c r="DU367" s="2">
        <f t="shared" si="36"/>
        <v>0</v>
      </c>
    </row>
    <row r="368" spans="1:125" s="38" customFormat="1" ht="15" customHeight="1">
      <c r="A368" s="196"/>
      <c r="B368" s="196"/>
      <c r="C368" s="286" t="s">
        <v>5702</v>
      </c>
      <c r="D368" s="479" t="str">
        <f>IF($N$10="","",IF(HLOOKUP($N$10,Presentación!$AQ$3:$BV$574,Presentación!AP347)="","",HLOOKUP($N$10,Presentación!$AQ$3:$BV$574,Presentación!AP347,0)))</f>
        <v/>
      </c>
      <c r="E368" s="480"/>
      <c r="F368" s="481"/>
      <c r="G368" s="491" t="str">
        <f>IF($N$10="","",IF(HLOOKUP($N$10,Presentación!$BZ$3:$DE$574,Presentación!AP347,0)="","",HLOOKUP($N$10,Presentación!$BZ$3:$DE$574,Presentación!AP347,0)))</f>
        <v/>
      </c>
      <c r="H368" s="492"/>
      <c r="I368" s="492"/>
      <c r="J368" s="493"/>
      <c r="K368" s="1"/>
      <c r="L368" s="1"/>
      <c r="M368" s="1"/>
      <c r="N368" s="1"/>
      <c r="O368" s="1"/>
      <c r="P368" s="1"/>
      <c r="Q368" s="1"/>
      <c r="R368" s="1"/>
      <c r="S368" s="1"/>
      <c r="T368" s="1"/>
      <c r="U368" s="1"/>
      <c r="V368" s="1"/>
      <c r="W368" s="1"/>
      <c r="X368" s="1"/>
      <c r="Y368" s="1"/>
      <c r="Z368" s="1"/>
      <c r="AA368" s="1"/>
      <c r="AB368" s="1"/>
      <c r="AC368" s="1"/>
      <c r="AD368" s="1"/>
      <c r="AE368" s="1"/>
      <c r="AF368" s="1"/>
      <c r="AG368" s="1"/>
      <c r="AH368" s="1"/>
      <c r="AI368" s="1"/>
      <c r="AJ368" s="1"/>
      <c r="AK368" s="1"/>
      <c r="AL368" s="1"/>
      <c r="AM368" s="1"/>
      <c r="AN368" s="1"/>
      <c r="AO368" s="1"/>
      <c r="AP368" s="1"/>
      <c r="AQ368" s="1"/>
      <c r="AR368" s="1"/>
      <c r="AS368" s="1"/>
      <c r="AT368" s="1"/>
      <c r="AU368" s="1"/>
      <c r="AV368" s="1"/>
      <c r="AW368" s="1"/>
      <c r="AX368" s="1"/>
      <c r="AY368" s="1"/>
      <c r="AZ368" s="1"/>
      <c r="BA368" s="1"/>
      <c r="BB368" s="1"/>
      <c r="BC368" s="1"/>
      <c r="BD368" s="1"/>
      <c r="BE368" s="1"/>
      <c r="BF368" s="1"/>
      <c r="BG368" s="1"/>
      <c r="BH368" s="1"/>
      <c r="BI368" s="1"/>
      <c r="BJ368" s="1"/>
      <c r="BK368" s="1"/>
      <c r="BL368"/>
      <c r="BN368">
        <f t="shared" si="31"/>
        <v>0</v>
      </c>
      <c r="BO368">
        <f t="shared" si="32"/>
        <v>0</v>
      </c>
      <c r="DP368"/>
      <c r="DQ368"/>
      <c r="DR368" s="2">
        <f t="shared" si="33"/>
        <v>0</v>
      </c>
      <c r="DS368" s="2">
        <f t="shared" si="34"/>
        <v>0</v>
      </c>
      <c r="DT368" s="2">
        <f t="shared" si="35"/>
        <v>0</v>
      </c>
      <c r="DU368" s="2">
        <f t="shared" si="36"/>
        <v>0</v>
      </c>
    </row>
    <row r="369" spans="1:125" s="38" customFormat="1" ht="15" customHeight="1">
      <c r="A369" s="196"/>
      <c r="B369" s="196"/>
      <c r="C369" s="286" t="s">
        <v>5703</v>
      </c>
      <c r="D369" s="479" t="str">
        <f>IF($N$10="","",IF(HLOOKUP($N$10,Presentación!$AQ$3:$BV$574,Presentación!AP348)="","",HLOOKUP($N$10,Presentación!$AQ$3:$BV$574,Presentación!AP348,0)))</f>
        <v/>
      </c>
      <c r="E369" s="480"/>
      <c r="F369" s="481"/>
      <c r="G369" s="491" t="str">
        <f>IF($N$10="","",IF(HLOOKUP($N$10,Presentación!$BZ$3:$DE$574,Presentación!AP348,0)="","",HLOOKUP($N$10,Presentación!$BZ$3:$DE$574,Presentación!AP348,0)))</f>
        <v/>
      </c>
      <c r="H369" s="492"/>
      <c r="I369" s="492"/>
      <c r="J369" s="493"/>
      <c r="K369" s="1"/>
      <c r="L369" s="1"/>
      <c r="M369" s="1"/>
      <c r="N369" s="1"/>
      <c r="O369" s="1"/>
      <c r="P369" s="1"/>
      <c r="Q369" s="1"/>
      <c r="R369" s="1"/>
      <c r="S369" s="1"/>
      <c r="T369" s="1"/>
      <c r="U369" s="1"/>
      <c r="V369" s="1"/>
      <c r="W369" s="1"/>
      <c r="X369" s="1"/>
      <c r="Y369" s="1"/>
      <c r="Z369" s="1"/>
      <c r="AA369" s="1"/>
      <c r="AB369" s="1"/>
      <c r="AC369" s="1"/>
      <c r="AD369" s="1"/>
      <c r="AE369" s="1"/>
      <c r="AF369" s="1"/>
      <c r="AG369" s="1"/>
      <c r="AH369" s="1"/>
      <c r="AI369" s="1"/>
      <c r="AJ369" s="1"/>
      <c r="AK369" s="1"/>
      <c r="AL369" s="1"/>
      <c r="AM369" s="1"/>
      <c r="AN369" s="1"/>
      <c r="AO369" s="1"/>
      <c r="AP369" s="1"/>
      <c r="AQ369" s="1"/>
      <c r="AR369" s="1"/>
      <c r="AS369" s="1"/>
      <c r="AT369" s="1"/>
      <c r="AU369" s="1"/>
      <c r="AV369" s="1"/>
      <c r="AW369" s="1"/>
      <c r="AX369" s="1"/>
      <c r="AY369" s="1"/>
      <c r="AZ369" s="1"/>
      <c r="BA369" s="1"/>
      <c r="BB369" s="1"/>
      <c r="BC369" s="1"/>
      <c r="BD369" s="1"/>
      <c r="BE369" s="1"/>
      <c r="BF369" s="1"/>
      <c r="BG369" s="1"/>
      <c r="BH369" s="1"/>
      <c r="BI369" s="1"/>
      <c r="BJ369" s="1"/>
      <c r="BK369" s="1"/>
      <c r="BL369"/>
      <c r="BN369">
        <f t="shared" si="31"/>
        <v>0</v>
      </c>
      <c r="BO369">
        <f t="shared" si="32"/>
        <v>0</v>
      </c>
      <c r="DP369"/>
      <c r="DQ369"/>
      <c r="DR369" s="2">
        <f t="shared" si="33"/>
        <v>0</v>
      </c>
      <c r="DS369" s="2">
        <f t="shared" si="34"/>
        <v>0</v>
      </c>
      <c r="DT369" s="2">
        <f t="shared" si="35"/>
        <v>0</v>
      </c>
      <c r="DU369" s="2">
        <f t="shared" si="36"/>
        <v>0</v>
      </c>
    </row>
    <row r="370" spans="1:125" s="38" customFormat="1" ht="15" customHeight="1">
      <c r="A370" s="196"/>
      <c r="B370" s="196"/>
      <c r="C370" s="286" t="s">
        <v>5704</v>
      </c>
      <c r="D370" s="479" t="str">
        <f>IF($N$10="","",IF(HLOOKUP($N$10,Presentación!$AQ$3:$BV$574,Presentación!AP349)="","",HLOOKUP($N$10,Presentación!$AQ$3:$BV$574,Presentación!AP349,0)))</f>
        <v/>
      </c>
      <c r="E370" s="480"/>
      <c r="F370" s="481"/>
      <c r="G370" s="491" t="str">
        <f>IF($N$10="","",IF(HLOOKUP($N$10,Presentación!$BZ$3:$DE$574,Presentación!AP349,0)="","",HLOOKUP($N$10,Presentación!$BZ$3:$DE$574,Presentación!AP349,0)))</f>
        <v/>
      </c>
      <c r="H370" s="492"/>
      <c r="I370" s="492"/>
      <c r="J370" s="493"/>
      <c r="K370" s="1"/>
      <c r="L370" s="1"/>
      <c r="M370" s="1"/>
      <c r="N370" s="1"/>
      <c r="O370" s="1"/>
      <c r="P370" s="1"/>
      <c r="Q370" s="1"/>
      <c r="R370" s="1"/>
      <c r="S370" s="1"/>
      <c r="T370" s="1"/>
      <c r="U370" s="1"/>
      <c r="V370" s="1"/>
      <c r="W370" s="1"/>
      <c r="X370" s="1"/>
      <c r="Y370" s="1"/>
      <c r="Z370" s="1"/>
      <c r="AA370" s="1"/>
      <c r="AB370" s="1"/>
      <c r="AC370" s="1"/>
      <c r="AD370" s="1"/>
      <c r="AE370" s="1"/>
      <c r="AF370" s="1"/>
      <c r="AG370" s="1"/>
      <c r="AH370" s="1"/>
      <c r="AI370" s="1"/>
      <c r="AJ370" s="1"/>
      <c r="AK370" s="1"/>
      <c r="AL370" s="1"/>
      <c r="AM370" s="1"/>
      <c r="AN370" s="1"/>
      <c r="AO370" s="1"/>
      <c r="AP370" s="1"/>
      <c r="AQ370" s="1"/>
      <c r="AR370" s="1"/>
      <c r="AS370" s="1"/>
      <c r="AT370" s="1"/>
      <c r="AU370" s="1"/>
      <c r="AV370" s="1"/>
      <c r="AW370" s="1"/>
      <c r="AX370" s="1"/>
      <c r="AY370" s="1"/>
      <c r="AZ370" s="1"/>
      <c r="BA370" s="1"/>
      <c r="BB370" s="1"/>
      <c r="BC370" s="1"/>
      <c r="BD370" s="1"/>
      <c r="BE370" s="1"/>
      <c r="BF370" s="1"/>
      <c r="BG370" s="1"/>
      <c r="BH370" s="1"/>
      <c r="BI370" s="1"/>
      <c r="BJ370" s="1"/>
      <c r="BK370" s="1"/>
      <c r="BL370"/>
      <c r="BN370">
        <f t="shared" si="31"/>
        <v>0</v>
      </c>
      <c r="BO370">
        <f t="shared" si="32"/>
        <v>0</v>
      </c>
      <c r="DP370"/>
      <c r="DQ370"/>
      <c r="DR370" s="2">
        <f t="shared" si="33"/>
        <v>0</v>
      </c>
      <c r="DS370" s="2">
        <f t="shared" si="34"/>
        <v>0</v>
      </c>
      <c r="DT370" s="2">
        <f t="shared" si="35"/>
        <v>0</v>
      </c>
      <c r="DU370" s="2">
        <f t="shared" si="36"/>
        <v>0</v>
      </c>
    </row>
    <row r="371" spans="1:125" s="38" customFormat="1" ht="15" customHeight="1">
      <c r="A371" s="196"/>
      <c r="B371" s="196"/>
      <c r="C371" s="286" t="s">
        <v>5705</v>
      </c>
      <c r="D371" s="479" t="str">
        <f>IF($N$10="","",IF(HLOOKUP($N$10,Presentación!$AQ$3:$BV$574,Presentación!AP350)="","",HLOOKUP($N$10,Presentación!$AQ$3:$BV$574,Presentación!AP350,0)))</f>
        <v/>
      </c>
      <c r="E371" s="480"/>
      <c r="F371" s="481"/>
      <c r="G371" s="491" t="str">
        <f>IF($N$10="","",IF(HLOOKUP($N$10,Presentación!$BZ$3:$DE$574,Presentación!AP350,0)="","",HLOOKUP($N$10,Presentación!$BZ$3:$DE$574,Presentación!AP350,0)))</f>
        <v/>
      </c>
      <c r="H371" s="492"/>
      <c r="I371" s="492"/>
      <c r="J371" s="493"/>
      <c r="K371" s="1"/>
      <c r="L371" s="1"/>
      <c r="M371" s="1"/>
      <c r="N371" s="1"/>
      <c r="O371" s="1"/>
      <c r="P371" s="1"/>
      <c r="Q371" s="1"/>
      <c r="R371" s="1"/>
      <c r="S371" s="1"/>
      <c r="T371" s="1"/>
      <c r="U371" s="1"/>
      <c r="V371" s="1"/>
      <c r="W371" s="1"/>
      <c r="X371" s="1"/>
      <c r="Y371" s="1"/>
      <c r="Z371" s="1"/>
      <c r="AA371" s="1"/>
      <c r="AB371" s="1"/>
      <c r="AC371" s="1"/>
      <c r="AD371" s="1"/>
      <c r="AE371" s="1"/>
      <c r="AF371" s="1"/>
      <c r="AG371" s="1"/>
      <c r="AH371" s="1"/>
      <c r="AI371" s="1"/>
      <c r="AJ371" s="1"/>
      <c r="AK371" s="1"/>
      <c r="AL371" s="1"/>
      <c r="AM371" s="1"/>
      <c r="AN371" s="1"/>
      <c r="AO371" s="1"/>
      <c r="AP371" s="1"/>
      <c r="AQ371" s="1"/>
      <c r="AR371" s="1"/>
      <c r="AS371" s="1"/>
      <c r="AT371" s="1"/>
      <c r="AU371" s="1"/>
      <c r="AV371" s="1"/>
      <c r="AW371" s="1"/>
      <c r="AX371" s="1"/>
      <c r="AY371" s="1"/>
      <c r="AZ371" s="1"/>
      <c r="BA371" s="1"/>
      <c r="BB371" s="1"/>
      <c r="BC371" s="1"/>
      <c r="BD371" s="1"/>
      <c r="BE371" s="1"/>
      <c r="BF371" s="1"/>
      <c r="BG371" s="1"/>
      <c r="BH371" s="1"/>
      <c r="BI371" s="1"/>
      <c r="BJ371" s="1"/>
      <c r="BK371" s="1"/>
      <c r="BL371"/>
      <c r="BN371">
        <f t="shared" si="31"/>
        <v>0</v>
      </c>
      <c r="BO371">
        <f t="shared" si="32"/>
        <v>0</v>
      </c>
      <c r="DP371"/>
      <c r="DQ371"/>
      <c r="DR371" s="2">
        <f t="shared" si="33"/>
        <v>0</v>
      </c>
      <c r="DS371" s="2">
        <f t="shared" si="34"/>
        <v>0</v>
      </c>
      <c r="DT371" s="2">
        <f t="shared" si="35"/>
        <v>0</v>
      </c>
      <c r="DU371" s="2">
        <f t="shared" si="36"/>
        <v>0</v>
      </c>
    </row>
    <row r="372" spans="1:125" s="38" customFormat="1" ht="15" customHeight="1">
      <c r="A372" s="196"/>
      <c r="B372" s="196"/>
      <c r="C372" s="286" t="s">
        <v>5706</v>
      </c>
      <c r="D372" s="479" t="str">
        <f>IF($N$10="","",IF(HLOOKUP($N$10,Presentación!$AQ$3:$BV$574,Presentación!AP351)="","",HLOOKUP($N$10,Presentación!$AQ$3:$BV$574,Presentación!AP351,0)))</f>
        <v/>
      </c>
      <c r="E372" s="480"/>
      <c r="F372" s="481"/>
      <c r="G372" s="491" t="str">
        <f>IF($N$10="","",IF(HLOOKUP($N$10,Presentación!$BZ$3:$DE$574,Presentación!AP351,0)="","",HLOOKUP($N$10,Presentación!$BZ$3:$DE$574,Presentación!AP351,0)))</f>
        <v/>
      </c>
      <c r="H372" s="492"/>
      <c r="I372" s="492"/>
      <c r="J372" s="493"/>
      <c r="K372" s="1"/>
      <c r="L372" s="1"/>
      <c r="M372" s="1"/>
      <c r="N372" s="1"/>
      <c r="O372" s="1"/>
      <c r="P372" s="1"/>
      <c r="Q372" s="1"/>
      <c r="R372" s="1"/>
      <c r="S372" s="1"/>
      <c r="T372" s="1"/>
      <c r="U372" s="1"/>
      <c r="V372" s="1"/>
      <c r="W372" s="1"/>
      <c r="X372" s="1"/>
      <c r="Y372" s="1"/>
      <c r="Z372" s="1"/>
      <c r="AA372" s="1"/>
      <c r="AB372" s="1"/>
      <c r="AC372" s="1"/>
      <c r="AD372" s="1"/>
      <c r="AE372" s="1"/>
      <c r="AF372" s="1"/>
      <c r="AG372" s="1"/>
      <c r="AH372" s="1"/>
      <c r="AI372" s="1"/>
      <c r="AJ372" s="1"/>
      <c r="AK372" s="1"/>
      <c r="AL372" s="1"/>
      <c r="AM372" s="1"/>
      <c r="AN372" s="1"/>
      <c r="AO372" s="1"/>
      <c r="AP372" s="1"/>
      <c r="AQ372" s="1"/>
      <c r="AR372" s="1"/>
      <c r="AS372" s="1"/>
      <c r="AT372" s="1"/>
      <c r="AU372" s="1"/>
      <c r="AV372" s="1"/>
      <c r="AW372" s="1"/>
      <c r="AX372" s="1"/>
      <c r="AY372" s="1"/>
      <c r="AZ372" s="1"/>
      <c r="BA372" s="1"/>
      <c r="BB372" s="1"/>
      <c r="BC372" s="1"/>
      <c r="BD372" s="1"/>
      <c r="BE372" s="1"/>
      <c r="BF372" s="1"/>
      <c r="BG372" s="1"/>
      <c r="BH372" s="1"/>
      <c r="BI372" s="1"/>
      <c r="BJ372" s="1"/>
      <c r="BK372" s="1"/>
      <c r="BL372"/>
      <c r="BN372">
        <f t="shared" si="31"/>
        <v>0</v>
      </c>
      <c r="BO372">
        <f t="shared" si="32"/>
        <v>0</v>
      </c>
      <c r="DP372"/>
      <c r="DQ372"/>
      <c r="DR372" s="2">
        <f t="shared" si="33"/>
        <v>0</v>
      </c>
      <c r="DS372" s="2">
        <f t="shared" si="34"/>
        <v>0</v>
      </c>
      <c r="DT372" s="2">
        <f t="shared" si="35"/>
        <v>0</v>
      </c>
      <c r="DU372" s="2">
        <f t="shared" si="36"/>
        <v>0</v>
      </c>
    </row>
    <row r="373" spans="1:125" s="38" customFormat="1" ht="15" customHeight="1">
      <c r="A373" s="196"/>
      <c r="B373" s="196"/>
      <c r="C373" s="286" t="s">
        <v>5707</v>
      </c>
      <c r="D373" s="479" t="str">
        <f>IF($N$10="","",IF(HLOOKUP($N$10,Presentación!$AQ$3:$BV$574,Presentación!AP352)="","",HLOOKUP($N$10,Presentación!$AQ$3:$BV$574,Presentación!AP352,0)))</f>
        <v/>
      </c>
      <c r="E373" s="480"/>
      <c r="F373" s="481"/>
      <c r="G373" s="491" t="str">
        <f>IF($N$10="","",IF(HLOOKUP($N$10,Presentación!$BZ$3:$DE$574,Presentación!AP352,0)="","",HLOOKUP($N$10,Presentación!$BZ$3:$DE$574,Presentación!AP352,0)))</f>
        <v/>
      </c>
      <c r="H373" s="492"/>
      <c r="I373" s="492"/>
      <c r="J373" s="493"/>
      <c r="K373" s="1"/>
      <c r="L373" s="1"/>
      <c r="M373" s="1"/>
      <c r="N373" s="1"/>
      <c r="O373" s="1"/>
      <c r="P373" s="1"/>
      <c r="Q373" s="1"/>
      <c r="R373" s="1"/>
      <c r="S373" s="1"/>
      <c r="T373" s="1"/>
      <c r="U373" s="1"/>
      <c r="V373" s="1"/>
      <c r="W373" s="1"/>
      <c r="X373" s="1"/>
      <c r="Y373" s="1"/>
      <c r="Z373" s="1"/>
      <c r="AA373" s="1"/>
      <c r="AB373" s="1"/>
      <c r="AC373" s="1"/>
      <c r="AD373" s="1"/>
      <c r="AE373" s="1"/>
      <c r="AF373" s="1"/>
      <c r="AG373" s="1"/>
      <c r="AH373" s="1"/>
      <c r="AI373" s="1"/>
      <c r="AJ373" s="1"/>
      <c r="AK373" s="1"/>
      <c r="AL373" s="1"/>
      <c r="AM373" s="1"/>
      <c r="AN373" s="1"/>
      <c r="AO373" s="1"/>
      <c r="AP373" s="1"/>
      <c r="AQ373" s="1"/>
      <c r="AR373" s="1"/>
      <c r="AS373" s="1"/>
      <c r="AT373" s="1"/>
      <c r="AU373" s="1"/>
      <c r="AV373" s="1"/>
      <c r="AW373" s="1"/>
      <c r="AX373" s="1"/>
      <c r="AY373" s="1"/>
      <c r="AZ373" s="1"/>
      <c r="BA373" s="1"/>
      <c r="BB373" s="1"/>
      <c r="BC373" s="1"/>
      <c r="BD373" s="1"/>
      <c r="BE373" s="1"/>
      <c r="BF373" s="1"/>
      <c r="BG373" s="1"/>
      <c r="BH373" s="1"/>
      <c r="BI373" s="1"/>
      <c r="BJ373" s="1"/>
      <c r="BK373" s="1"/>
      <c r="BL373"/>
      <c r="BN373">
        <f t="shared" si="31"/>
        <v>0</v>
      </c>
      <c r="BO373">
        <f t="shared" si="32"/>
        <v>0</v>
      </c>
      <c r="DP373"/>
      <c r="DQ373"/>
      <c r="DR373" s="2">
        <f t="shared" si="33"/>
        <v>0</v>
      </c>
      <c r="DS373" s="2">
        <f t="shared" si="34"/>
        <v>0</v>
      </c>
      <c r="DT373" s="2">
        <f t="shared" si="35"/>
        <v>0</v>
      </c>
      <c r="DU373" s="2">
        <f t="shared" si="36"/>
        <v>0</v>
      </c>
    </row>
    <row r="374" spans="1:125" s="38" customFormat="1" ht="15" customHeight="1">
      <c r="A374" s="196"/>
      <c r="B374" s="196"/>
      <c r="C374" s="286" t="s">
        <v>5708</v>
      </c>
      <c r="D374" s="479" t="str">
        <f>IF($N$10="","",IF(HLOOKUP($N$10,Presentación!$AQ$3:$BV$574,Presentación!AP353)="","",HLOOKUP($N$10,Presentación!$AQ$3:$BV$574,Presentación!AP353,0)))</f>
        <v/>
      </c>
      <c r="E374" s="480"/>
      <c r="F374" s="481"/>
      <c r="G374" s="491" t="str">
        <f>IF($N$10="","",IF(HLOOKUP($N$10,Presentación!$BZ$3:$DE$574,Presentación!AP353,0)="","",HLOOKUP($N$10,Presentación!$BZ$3:$DE$574,Presentación!AP353,0)))</f>
        <v/>
      </c>
      <c r="H374" s="492"/>
      <c r="I374" s="492"/>
      <c r="J374" s="493"/>
      <c r="K374" s="1"/>
      <c r="L374" s="1"/>
      <c r="M374" s="1"/>
      <c r="N374" s="1"/>
      <c r="O374" s="1"/>
      <c r="P374" s="1"/>
      <c r="Q374" s="1"/>
      <c r="R374" s="1"/>
      <c r="S374" s="1"/>
      <c r="T374" s="1"/>
      <c r="U374" s="1"/>
      <c r="V374" s="1"/>
      <c r="W374" s="1"/>
      <c r="X374" s="1"/>
      <c r="Y374" s="1"/>
      <c r="Z374" s="1"/>
      <c r="AA374" s="1"/>
      <c r="AB374" s="1"/>
      <c r="AC374" s="1"/>
      <c r="AD374" s="1"/>
      <c r="AE374" s="1"/>
      <c r="AF374" s="1"/>
      <c r="AG374" s="1"/>
      <c r="AH374" s="1"/>
      <c r="AI374" s="1"/>
      <c r="AJ374" s="1"/>
      <c r="AK374" s="1"/>
      <c r="AL374" s="1"/>
      <c r="AM374" s="1"/>
      <c r="AN374" s="1"/>
      <c r="AO374" s="1"/>
      <c r="AP374" s="1"/>
      <c r="AQ374" s="1"/>
      <c r="AR374" s="1"/>
      <c r="AS374" s="1"/>
      <c r="AT374" s="1"/>
      <c r="AU374" s="1"/>
      <c r="AV374" s="1"/>
      <c r="AW374" s="1"/>
      <c r="AX374" s="1"/>
      <c r="AY374" s="1"/>
      <c r="AZ374" s="1"/>
      <c r="BA374" s="1"/>
      <c r="BB374" s="1"/>
      <c r="BC374" s="1"/>
      <c r="BD374" s="1"/>
      <c r="BE374" s="1"/>
      <c r="BF374" s="1"/>
      <c r="BG374" s="1"/>
      <c r="BH374" s="1"/>
      <c r="BI374" s="1"/>
      <c r="BJ374" s="1"/>
      <c r="BK374" s="1"/>
      <c r="BL374"/>
      <c r="BN374">
        <f t="shared" si="31"/>
        <v>0</v>
      </c>
      <c r="BO374">
        <f t="shared" si="32"/>
        <v>0</v>
      </c>
      <c r="DP374"/>
      <c r="DQ374"/>
      <c r="DR374" s="2">
        <f t="shared" si="33"/>
        <v>0</v>
      </c>
      <c r="DS374" s="2">
        <f t="shared" si="34"/>
        <v>0</v>
      </c>
      <c r="DT374" s="2">
        <f t="shared" si="35"/>
        <v>0</v>
      </c>
      <c r="DU374" s="2">
        <f t="shared" si="36"/>
        <v>0</v>
      </c>
    </row>
    <row r="375" spans="1:125" s="38" customFormat="1" ht="15" customHeight="1">
      <c r="A375" s="196"/>
      <c r="B375" s="196"/>
      <c r="C375" s="286" t="s">
        <v>5709</v>
      </c>
      <c r="D375" s="479" t="str">
        <f>IF($N$10="","",IF(HLOOKUP($N$10,Presentación!$AQ$3:$BV$574,Presentación!AP354)="","",HLOOKUP($N$10,Presentación!$AQ$3:$BV$574,Presentación!AP354,0)))</f>
        <v/>
      </c>
      <c r="E375" s="480"/>
      <c r="F375" s="481"/>
      <c r="G375" s="491" t="str">
        <f>IF($N$10="","",IF(HLOOKUP($N$10,Presentación!$BZ$3:$DE$574,Presentación!AP354,0)="","",HLOOKUP($N$10,Presentación!$BZ$3:$DE$574,Presentación!AP354,0)))</f>
        <v/>
      </c>
      <c r="H375" s="492"/>
      <c r="I375" s="492"/>
      <c r="J375" s="493"/>
      <c r="K375" s="1"/>
      <c r="L375" s="1"/>
      <c r="M375" s="1"/>
      <c r="N375" s="1"/>
      <c r="O375" s="1"/>
      <c r="P375" s="1"/>
      <c r="Q375" s="1"/>
      <c r="R375" s="1"/>
      <c r="S375" s="1"/>
      <c r="T375" s="1"/>
      <c r="U375" s="1"/>
      <c r="V375" s="1"/>
      <c r="W375" s="1"/>
      <c r="X375" s="1"/>
      <c r="Y375" s="1"/>
      <c r="Z375" s="1"/>
      <c r="AA375" s="1"/>
      <c r="AB375" s="1"/>
      <c r="AC375" s="1"/>
      <c r="AD375" s="1"/>
      <c r="AE375" s="1"/>
      <c r="AF375" s="1"/>
      <c r="AG375" s="1"/>
      <c r="AH375" s="1"/>
      <c r="AI375" s="1"/>
      <c r="AJ375" s="1"/>
      <c r="AK375" s="1"/>
      <c r="AL375" s="1"/>
      <c r="AM375" s="1"/>
      <c r="AN375" s="1"/>
      <c r="AO375" s="1"/>
      <c r="AP375" s="1"/>
      <c r="AQ375" s="1"/>
      <c r="AR375" s="1"/>
      <c r="AS375" s="1"/>
      <c r="AT375" s="1"/>
      <c r="AU375" s="1"/>
      <c r="AV375" s="1"/>
      <c r="AW375" s="1"/>
      <c r="AX375" s="1"/>
      <c r="AY375" s="1"/>
      <c r="AZ375" s="1"/>
      <c r="BA375" s="1"/>
      <c r="BB375" s="1"/>
      <c r="BC375" s="1"/>
      <c r="BD375" s="1"/>
      <c r="BE375" s="1"/>
      <c r="BF375" s="1"/>
      <c r="BG375" s="1"/>
      <c r="BH375" s="1"/>
      <c r="BI375" s="1"/>
      <c r="BJ375" s="1"/>
      <c r="BK375" s="1"/>
      <c r="BL375"/>
      <c r="BN375">
        <f t="shared" si="31"/>
        <v>0</v>
      </c>
      <c r="BO375">
        <f t="shared" si="32"/>
        <v>0</v>
      </c>
      <c r="DP375"/>
      <c r="DQ375"/>
      <c r="DR375" s="2">
        <f t="shared" si="33"/>
        <v>0</v>
      </c>
      <c r="DS375" s="2">
        <f t="shared" si="34"/>
        <v>0</v>
      </c>
      <c r="DT375" s="2">
        <f t="shared" si="35"/>
        <v>0</v>
      </c>
      <c r="DU375" s="2">
        <f t="shared" si="36"/>
        <v>0</v>
      </c>
    </row>
    <row r="376" spans="1:125" s="38" customFormat="1" ht="15" customHeight="1">
      <c r="A376" s="196"/>
      <c r="B376" s="196"/>
      <c r="C376" s="286" t="s">
        <v>5710</v>
      </c>
      <c r="D376" s="479" t="str">
        <f>IF($N$10="","",IF(HLOOKUP($N$10,Presentación!$AQ$3:$BV$574,Presentación!AP355)="","",HLOOKUP($N$10,Presentación!$AQ$3:$BV$574,Presentación!AP355,0)))</f>
        <v/>
      </c>
      <c r="E376" s="480"/>
      <c r="F376" s="481"/>
      <c r="G376" s="491" t="str">
        <f>IF($N$10="","",IF(HLOOKUP($N$10,Presentación!$BZ$3:$DE$574,Presentación!AP355,0)="","",HLOOKUP($N$10,Presentación!$BZ$3:$DE$574,Presentación!AP355,0)))</f>
        <v/>
      </c>
      <c r="H376" s="492"/>
      <c r="I376" s="492"/>
      <c r="J376" s="493"/>
      <c r="K376" s="1"/>
      <c r="L376" s="1"/>
      <c r="M376" s="1"/>
      <c r="N376" s="1"/>
      <c r="O376" s="1"/>
      <c r="P376" s="1"/>
      <c r="Q376" s="1"/>
      <c r="R376" s="1"/>
      <c r="S376" s="1"/>
      <c r="T376" s="1"/>
      <c r="U376" s="1"/>
      <c r="V376" s="1"/>
      <c r="W376" s="1"/>
      <c r="X376" s="1"/>
      <c r="Y376" s="1"/>
      <c r="Z376" s="1"/>
      <c r="AA376" s="1"/>
      <c r="AB376" s="1"/>
      <c r="AC376" s="1"/>
      <c r="AD376" s="1"/>
      <c r="AE376" s="1"/>
      <c r="AF376" s="1"/>
      <c r="AG376" s="1"/>
      <c r="AH376" s="1"/>
      <c r="AI376" s="1"/>
      <c r="AJ376" s="1"/>
      <c r="AK376" s="1"/>
      <c r="AL376" s="1"/>
      <c r="AM376" s="1"/>
      <c r="AN376" s="1"/>
      <c r="AO376" s="1"/>
      <c r="AP376" s="1"/>
      <c r="AQ376" s="1"/>
      <c r="AR376" s="1"/>
      <c r="AS376" s="1"/>
      <c r="AT376" s="1"/>
      <c r="AU376" s="1"/>
      <c r="AV376" s="1"/>
      <c r="AW376" s="1"/>
      <c r="AX376" s="1"/>
      <c r="AY376" s="1"/>
      <c r="AZ376" s="1"/>
      <c r="BA376" s="1"/>
      <c r="BB376" s="1"/>
      <c r="BC376" s="1"/>
      <c r="BD376" s="1"/>
      <c r="BE376" s="1"/>
      <c r="BF376" s="1"/>
      <c r="BG376" s="1"/>
      <c r="BH376" s="1"/>
      <c r="BI376" s="1"/>
      <c r="BJ376" s="1"/>
      <c r="BK376" s="1"/>
      <c r="BL376"/>
      <c r="BN376">
        <f t="shared" si="31"/>
        <v>0</v>
      </c>
      <c r="BO376">
        <f t="shared" si="32"/>
        <v>0</v>
      </c>
      <c r="DP376"/>
      <c r="DQ376"/>
      <c r="DR376" s="2">
        <f t="shared" si="33"/>
        <v>0</v>
      </c>
      <c r="DS376" s="2">
        <f t="shared" si="34"/>
        <v>0</v>
      </c>
      <c r="DT376" s="2">
        <f t="shared" si="35"/>
        <v>0</v>
      </c>
      <c r="DU376" s="2">
        <f t="shared" si="36"/>
        <v>0</v>
      </c>
    </row>
    <row r="377" spans="1:125" s="38" customFormat="1" ht="15" customHeight="1">
      <c r="A377" s="196"/>
      <c r="B377" s="196"/>
      <c r="C377" s="286" t="s">
        <v>5711</v>
      </c>
      <c r="D377" s="479" t="str">
        <f>IF($N$10="","",IF(HLOOKUP($N$10,Presentación!$AQ$3:$BV$574,Presentación!AP356)="","",HLOOKUP($N$10,Presentación!$AQ$3:$BV$574,Presentación!AP356,0)))</f>
        <v/>
      </c>
      <c r="E377" s="480"/>
      <c r="F377" s="481"/>
      <c r="G377" s="491" t="str">
        <f>IF($N$10="","",IF(HLOOKUP($N$10,Presentación!$BZ$3:$DE$574,Presentación!AP356,0)="","",HLOOKUP($N$10,Presentación!$BZ$3:$DE$574,Presentación!AP356,0)))</f>
        <v/>
      </c>
      <c r="H377" s="492"/>
      <c r="I377" s="492"/>
      <c r="J377" s="493"/>
      <c r="K377" s="1"/>
      <c r="L377" s="1"/>
      <c r="M377" s="1"/>
      <c r="N377" s="1"/>
      <c r="O377" s="1"/>
      <c r="P377" s="1"/>
      <c r="Q377" s="1"/>
      <c r="R377" s="1"/>
      <c r="S377" s="1"/>
      <c r="T377" s="1"/>
      <c r="U377" s="1"/>
      <c r="V377" s="1"/>
      <c r="W377" s="1"/>
      <c r="X377" s="1"/>
      <c r="Y377" s="1"/>
      <c r="Z377" s="1"/>
      <c r="AA377" s="1"/>
      <c r="AB377" s="1"/>
      <c r="AC377" s="1"/>
      <c r="AD377" s="1"/>
      <c r="AE377" s="1"/>
      <c r="AF377" s="1"/>
      <c r="AG377" s="1"/>
      <c r="AH377" s="1"/>
      <c r="AI377" s="1"/>
      <c r="AJ377" s="1"/>
      <c r="AK377" s="1"/>
      <c r="AL377" s="1"/>
      <c r="AM377" s="1"/>
      <c r="AN377" s="1"/>
      <c r="AO377" s="1"/>
      <c r="AP377" s="1"/>
      <c r="AQ377" s="1"/>
      <c r="AR377" s="1"/>
      <c r="AS377" s="1"/>
      <c r="AT377" s="1"/>
      <c r="AU377" s="1"/>
      <c r="AV377" s="1"/>
      <c r="AW377" s="1"/>
      <c r="AX377" s="1"/>
      <c r="AY377" s="1"/>
      <c r="AZ377" s="1"/>
      <c r="BA377" s="1"/>
      <c r="BB377" s="1"/>
      <c r="BC377" s="1"/>
      <c r="BD377" s="1"/>
      <c r="BE377" s="1"/>
      <c r="BF377" s="1"/>
      <c r="BG377" s="1"/>
      <c r="BH377" s="1"/>
      <c r="BI377" s="1"/>
      <c r="BJ377" s="1"/>
      <c r="BK377" s="1"/>
      <c r="BL377"/>
      <c r="BN377">
        <f t="shared" si="31"/>
        <v>0</v>
      </c>
      <c r="BO377">
        <f t="shared" si="32"/>
        <v>0</v>
      </c>
      <c r="DP377"/>
      <c r="DQ377"/>
      <c r="DR377" s="2">
        <f t="shared" si="33"/>
        <v>0</v>
      </c>
      <c r="DS377" s="2">
        <f t="shared" si="34"/>
        <v>0</v>
      </c>
      <c r="DT377" s="2">
        <f t="shared" si="35"/>
        <v>0</v>
      </c>
      <c r="DU377" s="2">
        <f t="shared" si="36"/>
        <v>0</v>
      </c>
    </row>
    <row r="378" spans="1:125" s="38" customFormat="1" ht="15" customHeight="1">
      <c r="A378" s="196"/>
      <c r="B378" s="196"/>
      <c r="C378" s="286" t="s">
        <v>5712</v>
      </c>
      <c r="D378" s="479" t="str">
        <f>IF($N$10="","",IF(HLOOKUP($N$10,Presentación!$AQ$3:$BV$574,Presentación!AP357)="","",HLOOKUP($N$10,Presentación!$AQ$3:$BV$574,Presentación!AP357,0)))</f>
        <v/>
      </c>
      <c r="E378" s="480"/>
      <c r="F378" s="481"/>
      <c r="G378" s="491" t="str">
        <f>IF($N$10="","",IF(HLOOKUP($N$10,Presentación!$BZ$3:$DE$574,Presentación!AP357,0)="","",HLOOKUP($N$10,Presentación!$BZ$3:$DE$574,Presentación!AP357,0)))</f>
        <v/>
      </c>
      <c r="H378" s="492"/>
      <c r="I378" s="492"/>
      <c r="J378" s="493"/>
      <c r="K378" s="1"/>
      <c r="L378" s="1"/>
      <c r="M378" s="1"/>
      <c r="N378" s="1"/>
      <c r="O378" s="1"/>
      <c r="P378" s="1"/>
      <c r="Q378" s="1"/>
      <c r="R378" s="1"/>
      <c r="S378" s="1"/>
      <c r="T378" s="1"/>
      <c r="U378" s="1"/>
      <c r="V378" s="1"/>
      <c r="W378" s="1"/>
      <c r="X378" s="1"/>
      <c r="Y378" s="1"/>
      <c r="Z378" s="1"/>
      <c r="AA378" s="1"/>
      <c r="AB378" s="1"/>
      <c r="AC378" s="1"/>
      <c r="AD378" s="1"/>
      <c r="AE378" s="1"/>
      <c r="AF378" s="1"/>
      <c r="AG378" s="1"/>
      <c r="AH378" s="1"/>
      <c r="AI378" s="1"/>
      <c r="AJ378" s="1"/>
      <c r="AK378" s="1"/>
      <c r="AL378" s="1"/>
      <c r="AM378" s="1"/>
      <c r="AN378" s="1"/>
      <c r="AO378" s="1"/>
      <c r="AP378" s="1"/>
      <c r="AQ378" s="1"/>
      <c r="AR378" s="1"/>
      <c r="AS378" s="1"/>
      <c r="AT378" s="1"/>
      <c r="AU378" s="1"/>
      <c r="AV378" s="1"/>
      <c r="AW378" s="1"/>
      <c r="AX378" s="1"/>
      <c r="AY378" s="1"/>
      <c r="AZ378" s="1"/>
      <c r="BA378" s="1"/>
      <c r="BB378" s="1"/>
      <c r="BC378" s="1"/>
      <c r="BD378" s="1"/>
      <c r="BE378" s="1"/>
      <c r="BF378" s="1"/>
      <c r="BG378" s="1"/>
      <c r="BH378" s="1"/>
      <c r="BI378" s="1"/>
      <c r="BJ378" s="1"/>
      <c r="BK378" s="1"/>
      <c r="BL378"/>
      <c r="BN378">
        <f t="shared" si="31"/>
        <v>0</v>
      </c>
      <c r="BO378">
        <f t="shared" si="32"/>
        <v>0</v>
      </c>
      <c r="DP378"/>
      <c r="DQ378"/>
      <c r="DR378" s="2">
        <f t="shared" si="33"/>
        <v>0</v>
      </c>
      <c r="DS378" s="2">
        <f t="shared" si="34"/>
        <v>0</v>
      </c>
      <c r="DT378" s="2">
        <f t="shared" si="35"/>
        <v>0</v>
      </c>
      <c r="DU378" s="2">
        <f t="shared" si="36"/>
        <v>0</v>
      </c>
    </row>
    <row r="379" spans="1:125" s="38" customFormat="1" ht="15" customHeight="1">
      <c r="A379" s="196"/>
      <c r="B379" s="196"/>
      <c r="C379" s="286" t="s">
        <v>5713</v>
      </c>
      <c r="D379" s="479" t="str">
        <f>IF($N$10="","",IF(HLOOKUP($N$10,Presentación!$AQ$3:$BV$574,Presentación!AP358)="","",HLOOKUP($N$10,Presentación!$AQ$3:$BV$574,Presentación!AP358,0)))</f>
        <v/>
      </c>
      <c r="E379" s="480"/>
      <c r="F379" s="481"/>
      <c r="G379" s="491" t="str">
        <f>IF($N$10="","",IF(HLOOKUP($N$10,Presentación!$BZ$3:$DE$574,Presentación!AP358,0)="","",HLOOKUP($N$10,Presentación!$BZ$3:$DE$574,Presentación!AP358,0)))</f>
        <v/>
      </c>
      <c r="H379" s="492"/>
      <c r="I379" s="492"/>
      <c r="J379" s="493"/>
      <c r="K379" s="1"/>
      <c r="L379" s="1"/>
      <c r="M379" s="1"/>
      <c r="N379" s="1"/>
      <c r="O379" s="1"/>
      <c r="P379" s="1"/>
      <c r="Q379" s="1"/>
      <c r="R379" s="1"/>
      <c r="S379" s="1"/>
      <c r="T379" s="1"/>
      <c r="U379" s="1"/>
      <c r="V379" s="1"/>
      <c r="W379" s="1"/>
      <c r="X379" s="1"/>
      <c r="Y379" s="1"/>
      <c r="Z379" s="1"/>
      <c r="AA379" s="1"/>
      <c r="AB379" s="1"/>
      <c r="AC379" s="1"/>
      <c r="AD379" s="1"/>
      <c r="AE379" s="1"/>
      <c r="AF379" s="1"/>
      <c r="AG379" s="1"/>
      <c r="AH379" s="1"/>
      <c r="AI379" s="1"/>
      <c r="AJ379" s="1"/>
      <c r="AK379" s="1"/>
      <c r="AL379" s="1"/>
      <c r="AM379" s="1"/>
      <c r="AN379" s="1"/>
      <c r="AO379" s="1"/>
      <c r="AP379" s="1"/>
      <c r="AQ379" s="1"/>
      <c r="AR379" s="1"/>
      <c r="AS379" s="1"/>
      <c r="AT379" s="1"/>
      <c r="AU379" s="1"/>
      <c r="AV379" s="1"/>
      <c r="AW379" s="1"/>
      <c r="AX379" s="1"/>
      <c r="AY379" s="1"/>
      <c r="AZ379" s="1"/>
      <c r="BA379" s="1"/>
      <c r="BB379" s="1"/>
      <c r="BC379" s="1"/>
      <c r="BD379" s="1"/>
      <c r="BE379" s="1"/>
      <c r="BF379" s="1"/>
      <c r="BG379" s="1"/>
      <c r="BH379" s="1"/>
      <c r="BI379" s="1"/>
      <c r="BJ379" s="1"/>
      <c r="BK379" s="1"/>
      <c r="BL379"/>
      <c r="BN379">
        <f t="shared" si="31"/>
        <v>0</v>
      </c>
      <c r="BO379">
        <f t="shared" si="32"/>
        <v>0</v>
      </c>
      <c r="DP379"/>
      <c r="DQ379"/>
      <c r="DR379" s="2">
        <f t="shared" si="33"/>
        <v>0</v>
      </c>
      <c r="DS379" s="2">
        <f t="shared" si="34"/>
        <v>0</v>
      </c>
      <c r="DT379" s="2">
        <f t="shared" si="35"/>
        <v>0</v>
      </c>
      <c r="DU379" s="2">
        <f t="shared" si="36"/>
        <v>0</v>
      </c>
    </row>
    <row r="380" spans="1:125" s="38" customFormat="1" ht="15" customHeight="1">
      <c r="A380" s="196"/>
      <c r="B380" s="196"/>
      <c r="C380" s="286" t="s">
        <v>5714</v>
      </c>
      <c r="D380" s="479" t="str">
        <f>IF($N$10="","",IF(HLOOKUP($N$10,Presentación!$AQ$3:$BV$574,Presentación!AP359)="","",HLOOKUP($N$10,Presentación!$AQ$3:$BV$574,Presentación!AP359,0)))</f>
        <v/>
      </c>
      <c r="E380" s="480"/>
      <c r="F380" s="481"/>
      <c r="G380" s="491" t="str">
        <f>IF($N$10="","",IF(HLOOKUP($N$10,Presentación!$BZ$3:$DE$574,Presentación!AP359,0)="","",HLOOKUP($N$10,Presentación!$BZ$3:$DE$574,Presentación!AP359,0)))</f>
        <v/>
      </c>
      <c r="H380" s="492"/>
      <c r="I380" s="492"/>
      <c r="J380" s="493"/>
      <c r="K380" s="1"/>
      <c r="L380" s="1"/>
      <c r="M380" s="1"/>
      <c r="N380" s="1"/>
      <c r="O380" s="1"/>
      <c r="P380" s="1"/>
      <c r="Q380" s="1"/>
      <c r="R380" s="1"/>
      <c r="S380" s="1"/>
      <c r="T380" s="1"/>
      <c r="U380" s="1"/>
      <c r="V380" s="1"/>
      <c r="W380" s="1"/>
      <c r="X380" s="1"/>
      <c r="Y380" s="1"/>
      <c r="Z380" s="1"/>
      <c r="AA380" s="1"/>
      <c r="AB380" s="1"/>
      <c r="AC380" s="1"/>
      <c r="AD380" s="1"/>
      <c r="AE380" s="1"/>
      <c r="AF380" s="1"/>
      <c r="AG380" s="1"/>
      <c r="AH380" s="1"/>
      <c r="AI380" s="1"/>
      <c r="AJ380" s="1"/>
      <c r="AK380" s="1"/>
      <c r="AL380" s="1"/>
      <c r="AM380" s="1"/>
      <c r="AN380" s="1"/>
      <c r="AO380" s="1"/>
      <c r="AP380" s="1"/>
      <c r="AQ380" s="1"/>
      <c r="AR380" s="1"/>
      <c r="AS380" s="1"/>
      <c r="AT380" s="1"/>
      <c r="AU380" s="1"/>
      <c r="AV380" s="1"/>
      <c r="AW380" s="1"/>
      <c r="AX380" s="1"/>
      <c r="AY380" s="1"/>
      <c r="AZ380" s="1"/>
      <c r="BA380" s="1"/>
      <c r="BB380" s="1"/>
      <c r="BC380" s="1"/>
      <c r="BD380" s="1"/>
      <c r="BE380" s="1"/>
      <c r="BF380" s="1"/>
      <c r="BG380" s="1"/>
      <c r="BH380" s="1"/>
      <c r="BI380" s="1"/>
      <c r="BJ380" s="1"/>
      <c r="BK380" s="1"/>
      <c r="BL380"/>
      <c r="BN380">
        <f t="shared" si="31"/>
        <v>0</v>
      </c>
      <c r="BO380">
        <f t="shared" si="32"/>
        <v>0</v>
      </c>
      <c r="DP380"/>
      <c r="DQ380"/>
      <c r="DR380" s="2">
        <f t="shared" si="33"/>
        <v>0</v>
      </c>
      <c r="DS380" s="2">
        <f t="shared" si="34"/>
        <v>0</v>
      </c>
      <c r="DT380" s="2">
        <f t="shared" si="35"/>
        <v>0</v>
      </c>
      <c r="DU380" s="2">
        <f t="shared" si="36"/>
        <v>0</v>
      </c>
    </row>
    <row r="381" spans="1:125" s="38" customFormat="1" ht="15" customHeight="1">
      <c r="A381" s="196"/>
      <c r="B381" s="196"/>
      <c r="C381" s="286" t="s">
        <v>5715</v>
      </c>
      <c r="D381" s="479" t="str">
        <f>IF($N$10="","",IF(HLOOKUP($N$10,Presentación!$AQ$3:$BV$574,Presentación!AP360)="","",HLOOKUP($N$10,Presentación!$AQ$3:$BV$574,Presentación!AP360,0)))</f>
        <v/>
      </c>
      <c r="E381" s="480"/>
      <c r="F381" s="481"/>
      <c r="G381" s="491" t="str">
        <f>IF($N$10="","",IF(HLOOKUP($N$10,Presentación!$BZ$3:$DE$574,Presentación!AP360,0)="","",HLOOKUP($N$10,Presentación!$BZ$3:$DE$574,Presentación!AP360,0)))</f>
        <v/>
      </c>
      <c r="H381" s="492"/>
      <c r="I381" s="492"/>
      <c r="J381" s="493"/>
      <c r="K381" s="1"/>
      <c r="L381" s="1"/>
      <c r="M381" s="1"/>
      <c r="N381" s="1"/>
      <c r="O381" s="1"/>
      <c r="P381" s="1"/>
      <c r="Q381" s="1"/>
      <c r="R381" s="1"/>
      <c r="S381" s="1"/>
      <c r="T381" s="1"/>
      <c r="U381" s="1"/>
      <c r="V381" s="1"/>
      <c r="W381" s="1"/>
      <c r="X381" s="1"/>
      <c r="Y381" s="1"/>
      <c r="Z381" s="1"/>
      <c r="AA381" s="1"/>
      <c r="AB381" s="1"/>
      <c r="AC381" s="1"/>
      <c r="AD381" s="1"/>
      <c r="AE381" s="1"/>
      <c r="AF381" s="1"/>
      <c r="AG381" s="1"/>
      <c r="AH381" s="1"/>
      <c r="AI381" s="1"/>
      <c r="AJ381" s="1"/>
      <c r="AK381" s="1"/>
      <c r="AL381" s="1"/>
      <c r="AM381" s="1"/>
      <c r="AN381" s="1"/>
      <c r="AO381" s="1"/>
      <c r="AP381" s="1"/>
      <c r="AQ381" s="1"/>
      <c r="AR381" s="1"/>
      <c r="AS381" s="1"/>
      <c r="AT381" s="1"/>
      <c r="AU381" s="1"/>
      <c r="AV381" s="1"/>
      <c r="AW381" s="1"/>
      <c r="AX381" s="1"/>
      <c r="AY381" s="1"/>
      <c r="AZ381" s="1"/>
      <c r="BA381" s="1"/>
      <c r="BB381" s="1"/>
      <c r="BC381" s="1"/>
      <c r="BD381" s="1"/>
      <c r="BE381" s="1"/>
      <c r="BF381" s="1"/>
      <c r="BG381" s="1"/>
      <c r="BH381" s="1"/>
      <c r="BI381" s="1"/>
      <c r="BJ381" s="1"/>
      <c r="BK381" s="1"/>
      <c r="BL381"/>
      <c r="BN381">
        <f t="shared" si="31"/>
        <v>0</v>
      </c>
      <c r="BO381">
        <f t="shared" si="32"/>
        <v>0</v>
      </c>
      <c r="DP381"/>
      <c r="DQ381"/>
      <c r="DR381" s="2">
        <f t="shared" si="33"/>
        <v>0</v>
      </c>
      <c r="DS381" s="2">
        <f t="shared" si="34"/>
        <v>0</v>
      </c>
      <c r="DT381" s="2">
        <f t="shared" si="35"/>
        <v>0</v>
      </c>
      <c r="DU381" s="2">
        <f t="shared" si="36"/>
        <v>0</v>
      </c>
    </row>
    <row r="382" spans="1:125" s="38" customFormat="1" ht="15" customHeight="1">
      <c r="A382" s="196"/>
      <c r="B382" s="196"/>
      <c r="C382" s="286" t="s">
        <v>5716</v>
      </c>
      <c r="D382" s="479" t="str">
        <f>IF($N$10="","",IF(HLOOKUP($N$10,Presentación!$AQ$3:$BV$574,Presentación!AP361)="","",HLOOKUP($N$10,Presentación!$AQ$3:$BV$574,Presentación!AP361,0)))</f>
        <v/>
      </c>
      <c r="E382" s="480"/>
      <c r="F382" s="481"/>
      <c r="G382" s="491" t="str">
        <f>IF($N$10="","",IF(HLOOKUP($N$10,Presentación!$BZ$3:$DE$574,Presentación!AP361,0)="","",HLOOKUP($N$10,Presentación!$BZ$3:$DE$574,Presentación!AP361,0)))</f>
        <v/>
      </c>
      <c r="H382" s="492"/>
      <c r="I382" s="492"/>
      <c r="J382" s="493"/>
      <c r="K382" s="1"/>
      <c r="L382" s="1"/>
      <c r="M382" s="1"/>
      <c r="N382" s="1"/>
      <c r="O382" s="1"/>
      <c r="P382" s="1"/>
      <c r="Q382" s="1"/>
      <c r="R382" s="1"/>
      <c r="S382" s="1"/>
      <c r="T382" s="1"/>
      <c r="U382" s="1"/>
      <c r="V382" s="1"/>
      <c r="W382" s="1"/>
      <c r="X382" s="1"/>
      <c r="Y382" s="1"/>
      <c r="Z382" s="1"/>
      <c r="AA382" s="1"/>
      <c r="AB382" s="1"/>
      <c r="AC382" s="1"/>
      <c r="AD382" s="1"/>
      <c r="AE382" s="1"/>
      <c r="AF382" s="1"/>
      <c r="AG382" s="1"/>
      <c r="AH382" s="1"/>
      <c r="AI382" s="1"/>
      <c r="AJ382" s="1"/>
      <c r="AK382" s="1"/>
      <c r="AL382" s="1"/>
      <c r="AM382" s="1"/>
      <c r="AN382" s="1"/>
      <c r="AO382" s="1"/>
      <c r="AP382" s="1"/>
      <c r="AQ382" s="1"/>
      <c r="AR382" s="1"/>
      <c r="AS382" s="1"/>
      <c r="AT382" s="1"/>
      <c r="AU382" s="1"/>
      <c r="AV382" s="1"/>
      <c r="AW382" s="1"/>
      <c r="AX382" s="1"/>
      <c r="AY382" s="1"/>
      <c r="AZ382" s="1"/>
      <c r="BA382" s="1"/>
      <c r="BB382" s="1"/>
      <c r="BC382" s="1"/>
      <c r="BD382" s="1"/>
      <c r="BE382" s="1"/>
      <c r="BF382" s="1"/>
      <c r="BG382" s="1"/>
      <c r="BH382" s="1"/>
      <c r="BI382" s="1"/>
      <c r="BJ382" s="1"/>
      <c r="BK382" s="1"/>
      <c r="BL382"/>
      <c r="BN382">
        <f t="shared" si="31"/>
        <v>0</v>
      </c>
      <c r="BO382">
        <f t="shared" si="32"/>
        <v>0</v>
      </c>
      <c r="DP382"/>
      <c r="DQ382"/>
      <c r="DR382" s="2">
        <f t="shared" si="33"/>
        <v>0</v>
      </c>
      <c r="DS382" s="2">
        <f t="shared" si="34"/>
        <v>0</v>
      </c>
      <c r="DT382" s="2">
        <f t="shared" si="35"/>
        <v>0</v>
      </c>
      <c r="DU382" s="2">
        <f t="shared" si="36"/>
        <v>0</v>
      </c>
    </row>
    <row r="383" spans="1:125" s="38" customFormat="1" ht="15" customHeight="1">
      <c r="A383" s="196"/>
      <c r="B383" s="196"/>
      <c r="C383" s="286" t="s">
        <v>5717</v>
      </c>
      <c r="D383" s="479" t="str">
        <f>IF($N$10="","",IF(HLOOKUP($N$10,Presentación!$AQ$3:$BV$574,Presentación!AP362)="","",HLOOKUP($N$10,Presentación!$AQ$3:$BV$574,Presentación!AP362,0)))</f>
        <v/>
      </c>
      <c r="E383" s="480"/>
      <c r="F383" s="481"/>
      <c r="G383" s="491" t="str">
        <f>IF($N$10="","",IF(HLOOKUP($N$10,Presentación!$BZ$3:$DE$574,Presentación!AP362,0)="","",HLOOKUP($N$10,Presentación!$BZ$3:$DE$574,Presentación!AP362,0)))</f>
        <v/>
      </c>
      <c r="H383" s="492"/>
      <c r="I383" s="492"/>
      <c r="J383" s="493"/>
      <c r="K383" s="1"/>
      <c r="L383" s="1"/>
      <c r="M383" s="1"/>
      <c r="N383" s="1"/>
      <c r="O383" s="1"/>
      <c r="P383" s="1"/>
      <c r="Q383" s="1"/>
      <c r="R383" s="1"/>
      <c r="S383" s="1"/>
      <c r="T383" s="1"/>
      <c r="U383" s="1"/>
      <c r="V383" s="1"/>
      <c r="W383" s="1"/>
      <c r="X383" s="1"/>
      <c r="Y383" s="1"/>
      <c r="Z383" s="1"/>
      <c r="AA383" s="1"/>
      <c r="AB383" s="1"/>
      <c r="AC383" s="1"/>
      <c r="AD383" s="1"/>
      <c r="AE383" s="1"/>
      <c r="AF383" s="1"/>
      <c r="AG383" s="1"/>
      <c r="AH383" s="1"/>
      <c r="AI383" s="1"/>
      <c r="AJ383" s="1"/>
      <c r="AK383" s="1"/>
      <c r="AL383" s="1"/>
      <c r="AM383" s="1"/>
      <c r="AN383" s="1"/>
      <c r="AO383" s="1"/>
      <c r="AP383" s="1"/>
      <c r="AQ383" s="1"/>
      <c r="AR383" s="1"/>
      <c r="AS383" s="1"/>
      <c r="AT383" s="1"/>
      <c r="AU383" s="1"/>
      <c r="AV383" s="1"/>
      <c r="AW383" s="1"/>
      <c r="AX383" s="1"/>
      <c r="AY383" s="1"/>
      <c r="AZ383" s="1"/>
      <c r="BA383" s="1"/>
      <c r="BB383" s="1"/>
      <c r="BC383" s="1"/>
      <c r="BD383" s="1"/>
      <c r="BE383" s="1"/>
      <c r="BF383" s="1"/>
      <c r="BG383" s="1"/>
      <c r="BH383" s="1"/>
      <c r="BI383" s="1"/>
      <c r="BJ383" s="1"/>
      <c r="BK383" s="1"/>
      <c r="BL383"/>
      <c r="BN383">
        <f t="shared" si="31"/>
        <v>0</v>
      </c>
      <c r="BO383">
        <f t="shared" si="32"/>
        <v>0</v>
      </c>
      <c r="DP383"/>
      <c r="DQ383"/>
      <c r="DR383" s="2">
        <f t="shared" si="33"/>
        <v>0</v>
      </c>
      <c r="DS383" s="2">
        <f t="shared" si="34"/>
        <v>0</v>
      </c>
      <c r="DT383" s="2">
        <f t="shared" si="35"/>
        <v>0</v>
      </c>
      <c r="DU383" s="2">
        <f t="shared" si="36"/>
        <v>0</v>
      </c>
    </row>
    <row r="384" spans="1:125" s="38" customFormat="1" ht="15" customHeight="1">
      <c r="A384" s="196"/>
      <c r="B384" s="196"/>
      <c r="C384" s="286" t="s">
        <v>5718</v>
      </c>
      <c r="D384" s="479" t="str">
        <f>IF($N$10="","",IF(HLOOKUP($N$10,Presentación!$AQ$3:$BV$574,Presentación!AP363)="","",HLOOKUP($N$10,Presentación!$AQ$3:$BV$574,Presentación!AP363,0)))</f>
        <v/>
      </c>
      <c r="E384" s="480"/>
      <c r="F384" s="481"/>
      <c r="G384" s="491" t="str">
        <f>IF($N$10="","",IF(HLOOKUP($N$10,Presentación!$BZ$3:$DE$574,Presentación!AP363,0)="","",HLOOKUP($N$10,Presentación!$BZ$3:$DE$574,Presentación!AP363,0)))</f>
        <v/>
      </c>
      <c r="H384" s="492"/>
      <c r="I384" s="492"/>
      <c r="J384" s="493"/>
      <c r="K384" s="1"/>
      <c r="L384" s="1"/>
      <c r="M384" s="1"/>
      <c r="N384" s="1"/>
      <c r="O384" s="1"/>
      <c r="P384" s="1"/>
      <c r="Q384" s="1"/>
      <c r="R384" s="1"/>
      <c r="S384" s="1"/>
      <c r="T384" s="1"/>
      <c r="U384" s="1"/>
      <c r="V384" s="1"/>
      <c r="W384" s="1"/>
      <c r="X384" s="1"/>
      <c r="Y384" s="1"/>
      <c r="Z384" s="1"/>
      <c r="AA384" s="1"/>
      <c r="AB384" s="1"/>
      <c r="AC384" s="1"/>
      <c r="AD384" s="1"/>
      <c r="AE384" s="1"/>
      <c r="AF384" s="1"/>
      <c r="AG384" s="1"/>
      <c r="AH384" s="1"/>
      <c r="AI384" s="1"/>
      <c r="AJ384" s="1"/>
      <c r="AK384" s="1"/>
      <c r="AL384" s="1"/>
      <c r="AM384" s="1"/>
      <c r="AN384" s="1"/>
      <c r="AO384" s="1"/>
      <c r="AP384" s="1"/>
      <c r="AQ384" s="1"/>
      <c r="AR384" s="1"/>
      <c r="AS384" s="1"/>
      <c r="AT384" s="1"/>
      <c r="AU384" s="1"/>
      <c r="AV384" s="1"/>
      <c r="AW384" s="1"/>
      <c r="AX384" s="1"/>
      <c r="AY384" s="1"/>
      <c r="AZ384" s="1"/>
      <c r="BA384" s="1"/>
      <c r="BB384" s="1"/>
      <c r="BC384" s="1"/>
      <c r="BD384" s="1"/>
      <c r="BE384" s="1"/>
      <c r="BF384" s="1"/>
      <c r="BG384" s="1"/>
      <c r="BH384" s="1"/>
      <c r="BI384" s="1"/>
      <c r="BJ384" s="1"/>
      <c r="BK384" s="1"/>
      <c r="BL384"/>
      <c r="BN384">
        <f t="shared" si="31"/>
        <v>0</v>
      </c>
      <c r="BO384">
        <f t="shared" si="32"/>
        <v>0</v>
      </c>
      <c r="DP384"/>
      <c r="DQ384"/>
      <c r="DR384" s="2">
        <f t="shared" si="33"/>
        <v>0</v>
      </c>
      <c r="DS384" s="2">
        <f t="shared" si="34"/>
        <v>0</v>
      </c>
      <c r="DT384" s="2">
        <f t="shared" si="35"/>
        <v>0</v>
      </c>
      <c r="DU384" s="2">
        <f t="shared" si="36"/>
        <v>0</v>
      </c>
    </row>
    <row r="385" spans="1:125" s="38" customFormat="1" ht="15" customHeight="1">
      <c r="A385" s="196"/>
      <c r="B385" s="196"/>
      <c r="C385" s="286" t="s">
        <v>5719</v>
      </c>
      <c r="D385" s="479" t="str">
        <f>IF($N$10="","",IF(HLOOKUP($N$10,Presentación!$AQ$3:$BV$574,Presentación!AP364)="","",HLOOKUP($N$10,Presentación!$AQ$3:$BV$574,Presentación!AP364,0)))</f>
        <v/>
      </c>
      <c r="E385" s="480"/>
      <c r="F385" s="481"/>
      <c r="G385" s="491" t="str">
        <f>IF($N$10="","",IF(HLOOKUP($N$10,Presentación!$BZ$3:$DE$574,Presentación!AP364,0)="","",HLOOKUP($N$10,Presentación!$BZ$3:$DE$574,Presentación!AP364,0)))</f>
        <v/>
      </c>
      <c r="H385" s="492"/>
      <c r="I385" s="492"/>
      <c r="J385" s="493"/>
      <c r="K385" s="1"/>
      <c r="L385" s="1"/>
      <c r="M385" s="1"/>
      <c r="N385" s="1"/>
      <c r="O385" s="1"/>
      <c r="P385" s="1"/>
      <c r="Q385" s="1"/>
      <c r="R385" s="1"/>
      <c r="S385" s="1"/>
      <c r="T385" s="1"/>
      <c r="U385" s="1"/>
      <c r="V385" s="1"/>
      <c r="W385" s="1"/>
      <c r="X385" s="1"/>
      <c r="Y385" s="1"/>
      <c r="Z385" s="1"/>
      <c r="AA385" s="1"/>
      <c r="AB385" s="1"/>
      <c r="AC385" s="1"/>
      <c r="AD385" s="1"/>
      <c r="AE385" s="1"/>
      <c r="AF385" s="1"/>
      <c r="AG385" s="1"/>
      <c r="AH385" s="1"/>
      <c r="AI385" s="1"/>
      <c r="AJ385" s="1"/>
      <c r="AK385" s="1"/>
      <c r="AL385" s="1"/>
      <c r="AM385" s="1"/>
      <c r="AN385" s="1"/>
      <c r="AO385" s="1"/>
      <c r="AP385" s="1"/>
      <c r="AQ385" s="1"/>
      <c r="AR385" s="1"/>
      <c r="AS385" s="1"/>
      <c r="AT385" s="1"/>
      <c r="AU385" s="1"/>
      <c r="AV385" s="1"/>
      <c r="AW385" s="1"/>
      <c r="AX385" s="1"/>
      <c r="AY385" s="1"/>
      <c r="AZ385" s="1"/>
      <c r="BA385" s="1"/>
      <c r="BB385" s="1"/>
      <c r="BC385" s="1"/>
      <c r="BD385" s="1"/>
      <c r="BE385" s="1"/>
      <c r="BF385" s="1"/>
      <c r="BG385" s="1"/>
      <c r="BH385" s="1"/>
      <c r="BI385" s="1"/>
      <c r="BJ385" s="1"/>
      <c r="BK385" s="1"/>
      <c r="BL385"/>
      <c r="BN385">
        <f t="shared" si="31"/>
        <v>0</v>
      </c>
      <c r="BO385">
        <f t="shared" si="32"/>
        <v>0</v>
      </c>
      <c r="DP385"/>
      <c r="DQ385"/>
      <c r="DR385" s="2">
        <f t="shared" si="33"/>
        <v>0</v>
      </c>
      <c r="DS385" s="2">
        <f t="shared" si="34"/>
        <v>0</v>
      </c>
      <c r="DT385" s="2">
        <f t="shared" si="35"/>
        <v>0</v>
      </c>
      <c r="DU385" s="2">
        <f t="shared" si="36"/>
        <v>0</v>
      </c>
    </row>
    <row r="386" spans="1:125" s="38" customFormat="1" ht="15" customHeight="1">
      <c r="A386" s="196"/>
      <c r="B386" s="196"/>
      <c r="C386" s="286" t="s">
        <v>5720</v>
      </c>
      <c r="D386" s="479" t="str">
        <f>IF($N$10="","",IF(HLOOKUP($N$10,Presentación!$AQ$3:$BV$574,Presentación!AP365)="","",HLOOKUP($N$10,Presentación!$AQ$3:$BV$574,Presentación!AP365,0)))</f>
        <v/>
      </c>
      <c r="E386" s="480"/>
      <c r="F386" s="481"/>
      <c r="G386" s="491" t="str">
        <f>IF($N$10="","",IF(HLOOKUP($N$10,Presentación!$BZ$3:$DE$574,Presentación!AP365,0)="","",HLOOKUP($N$10,Presentación!$BZ$3:$DE$574,Presentación!AP365,0)))</f>
        <v/>
      </c>
      <c r="H386" s="492"/>
      <c r="I386" s="492"/>
      <c r="J386" s="493"/>
      <c r="K386" s="1"/>
      <c r="L386" s="1"/>
      <c r="M386" s="1"/>
      <c r="N386" s="1"/>
      <c r="O386" s="1"/>
      <c r="P386" s="1"/>
      <c r="Q386" s="1"/>
      <c r="R386" s="1"/>
      <c r="S386" s="1"/>
      <c r="T386" s="1"/>
      <c r="U386" s="1"/>
      <c r="V386" s="1"/>
      <c r="W386" s="1"/>
      <c r="X386" s="1"/>
      <c r="Y386" s="1"/>
      <c r="Z386" s="1"/>
      <c r="AA386" s="1"/>
      <c r="AB386" s="1"/>
      <c r="AC386" s="1"/>
      <c r="AD386" s="1"/>
      <c r="AE386" s="1"/>
      <c r="AF386" s="1"/>
      <c r="AG386" s="1"/>
      <c r="AH386" s="1"/>
      <c r="AI386" s="1"/>
      <c r="AJ386" s="1"/>
      <c r="AK386" s="1"/>
      <c r="AL386" s="1"/>
      <c r="AM386" s="1"/>
      <c r="AN386" s="1"/>
      <c r="AO386" s="1"/>
      <c r="AP386" s="1"/>
      <c r="AQ386" s="1"/>
      <c r="AR386" s="1"/>
      <c r="AS386" s="1"/>
      <c r="AT386" s="1"/>
      <c r="AU386" s="1"/>
      <c r="AV386" s="1"/>
      <c r="AW386" s="1"/>
      <c r="AX386" s="1"/>
      <c r="AY386" s="1"/>
      <c r="AZ386" s="1"/>
      <c r="BA386" s="1"/>
      <c r="BB386" s="1"/>
      <c r="BC386" s="1"/>
      <c r="BD386" s="1"/>
      <c r="BE386" s="1"/>
      <c r="BF386" s="1"/>
      <c r="BG386" s="1"/>
      <c r="BH386" s="1"/>
      <c r="BI386" s="1"/>
      <c r="BJ386" s="1"/>
      <c r="BK386" s="1"/>
      <c r="BL386"/>
      <c r="BN386">
        <f t="shared" si="31"/>
        <v>0</v>
      </c>
      <c r="BO386">
        <f t="shared" si="32"/>
        <v>0</v>
      </c>
      <c r="DP386"/>
      <c r="DQ386"/>
      <c r="DR386" s="2">
        <f t="shared" si="33"/>
        <v>0</v>
      </c>
      <c r="DS386" s="2">
        <f t="shared" si="34"/>
        <v>0</v>
      </c>
      <c r="DT386" s="2">
        <f t="shared" si="35"/>
        <v>0</v>
      </c>
      <c r="DU386" s="2">
        <f t="shared" si="36"/>
        <v>0</v>
      </c>
    </row>
    <row r="387" spans="1:125" s="38" customFormat="1" ht="15" customHeight="1">
      <c r="A387" s="196"/>
      <c r="B387" s="196"/>
      <c r="C387" s="286" t="s">
        <v>5721</v>
      </c>
      <c r="D387" s="479" t="str">
        <f>IF($N$10="","",IF(HLOOKUP($N$10,Presentación!$AQ$3:$BV$574,Presentación!AP366)="","",HLOOKUP($N$10,Presentación!$AQ$3:$BV$574,Presentación!AP366,0)))</f>
        <v/>
      </c>
      <c r="E387" s="480"/>
      <c r="F387" s="481"/>
      <c r="G387" s="491" t="str">
        <f>IF($N$10="","",IF(HLOOKUP($N$10,Presentación!$BZ$3:$DE$574,Presentación!AP366,0)="","",HLOOKUP($N$10,Presentación!$BZ$3:$DE$574,Presentación!AP366,0)))</f>
        <v/>
      </c>
      <c r="H387" s="492"/>
      <c r="I387" s="492"/>
      <c r="J387" s="493"/>
      <c r="K387" s="1"/>
      <c r="L387" s="1"/>
      <c r="M387" s="1"/>
      <c r="N387" s="1"/>
      <c r="O387" s="1"/>
      <c r="P387" s="1"/>
      <c r="Q387" s="1"/>
      <c r="R387" s="1"/>
      <c r="S387" s="1"/>
      <c r="T387" s="1"/>
      <c r="U387" s="1"/>
      <c r="V387" s="1"/>
      <c r="W387" s="1"/>
      <c r="X387" s="1"/>
      <c r="Y387" s="1"/>
      <c r="Z387" s="1"/>
      <c r="AA387" s="1"/>
      <c r="AB387" s="1"/>
      <c r="AC387" s="1"/>
      <c r="AD387" s="1"/>
      <c r="AE387" s="1"/>
      <c r="AF387" s="1"/>
      <c r="AG387" s="1"/>
      <c r="AH387" s="1"/>
      <c r="AI387" s="1"/>
      <c r="AJ387" s="1"/>
      <c r="AK387" s="1"/>
      <c r="AL387" s="1"/>
      <c r="AM387" s="1"/>
      <c r="AN387" s="1"/>
      <c r="AO387" s="1"/>
      <c r="AP387" s="1"/>
      <c r="AQ387" s="1"/>
      <c r="AR387" s="1"/>
      <c r="AS387" s="1"/>
      <c r="AT387" s="1"/>
      <c r="AU387" s="1"/>
      <c r="AV387" s="1"/>
      <c r="AW387" s="1"/>
      <c r="AX387" s="1"/>
      <c r="AY387" s="1"/>
      <c r="AZ387" s="1"/>
      <c r="BA387" s="1"/>
      <c r="BB387" s="1"/>
      <c r="BC387" s="1"/>
      <c r="BD387" s="1"/>
      <c r="BE387" s="1"/>
      <c r="BF387" s="1"/>
      <c r="BG387" s="1"/>
      <c r="BH387" s="1"/>
      <c r="BI387" s="1"/>
      <c r="BJ387" s="1"/>
      <c r="BK387" s="1"/>
      <c r="BL387"/>
      <c r="BN387">
        <f t="shared" si="31"/>
        <v>0</v>
      </c>
      <c r="BO387">
        <f t="shared" si="32"/>
        <v>0</v>
      </c>
      <c r="DP387"/>
      <c r="DQ387"/>
      <c r="DR387" s="2">
        <f t="shared" si="33"/>
        <v>0</v>
      </c>
      <c r="DS387" s="2">
        <f t="shared" si="34"/>
        <v>0</v>
      </c>
      <c r="DT387" s="2">
        <f t="shared" si="35"/>
        <v>0</v>
      </c>
      <c r="DU387" s="2">
        <f t="shared" si="36"/>
        <v>0</v>
      </c>
    </row>
    <row r="388" spans="1:125" s="38" customFormat="1" ht="15" customHeight="1">
      <c r="A388" s="196"/>
      <c r="B388" s="196"/>
      <c r="C388" s="286" t="s">
        <v>5722</v>
      </c>
      <c r="D388" s="479" t="str">
        <f>IF($N$10="","",IF(HLOOKUP($N$10,Presentación!$AQ$3:$BV$574,Presentación!AP367)="","",HLOOKUP($N$10,Presentación!$AQ$3:$BV$574,Presentación!AP367,0)))</f>
        <v/>
      </c>
      <c r="E388" s="480"/>
      <c r="F388" s="481"/>
      <c r="G388" s="491" t="str">
        <f>IF($N$10="","",IF(HLOOKUP($N$10,Presentación!$BZ$3:$DE$574,Presentación!AP367,0)="","",HLOOKUP($N$10,Presentación!$BZ$3:$DE$574,Presentación!AP367,0)))</f>
        <v/>
      </c>
      <c r="H388" s="492"/>
      <c r="I388" s="492"/>
      <c r="J388" s="493"/>
      <c r="K388" s="1"/>
      <c r="L388" s="1"/>
      <c r="M388" s="1"/>
      <c r="N388" s="1"/>
      <c r="O388" s="1"/>
      <c r="P388" s="1"/>
      <c r="Q388" s="1"/>
      <c r="R388" s="1"/>
      <c r="S388" s="1"/>
      <c r="T388" s="1"/>
      <c r="U388" s="1"/>
      <c r="V388" s="1"/>
      <c r="W388" s="1"/>
      <c r="X388" s="1"/>
      <c r="Y388" s="1"/>
      <c r="Z388" s="1"/>
      <c r="AA388" s="1"/>
      <c r="AB388" s="1"/>
      <c r="AC388" s="1"/>
      <c r="AD388" s="1"/>
      <c r="AE388" s="1"/>
      <c r="AF388" s="1"/>
      <c r="AG388" s="1"/>
      <c r="AH388" s="1"/>
      <c r="AI388" s="1"/>
      <c r="AJ388" s="1"/>
      <c r="AK388" s="1"/>
      <c r="AL388" s="1"/>
      <c r="AM388" s="1"/>
      <c r="AN388" s="1"/>
      <c r="AO388" s="1"/>
      <c r="AP388" s="1"/>
      <c r="AQ388" s="1"/>
      <c r="AR388" s="1"/>
      <c r="AS388" s="1"/>
      <c r="AT388" s="1"/>
      <c r="AU388" s="1"/>
      <c r="AV388" s="1"/>
      <c r="AW388" s="1"/>
      <c r="AX388" s="1"/>
      <c r="AY388" s="1"/>
      <c r="AZ388" s="1"/>
      <c r="BA388" s="1"/>
      <c r="BB388" s="1"/>
      <c r="BC388" s="1"/>
      <c r="BD388" s="1"/>
      <c r="BE388" s="1"/>
      <c r="BF388" s="1"/>
      <c r="BG388" s="1"/>
      <c r="BH388" s="1"/>
      <c r="BI388" s="1"/>
      <c r="BJ388" s="1"/>
      <c r="BK388" s="1"/>
      <c r="BL388"/>
      <c r="BN388">
        <f t="shared" si="31"/>
        <v>0</v>
      </c>
      <c r="BO388">
        <f t="shared" si="32"/>
        <v>0</v>
      </c>
      <c r="DP388"/>
      <c r="DQ388"/>
      <c r="DR388" s="2">
        <f t="shared" si="33"/>
        <v>0</v>
      </c>
      <c r="DS388" s="2">
        <f t="shared" si="34"/>
        <v>0</v>
      </c>
      <c r="DT388" s="2">
        <f t="shared" si="35"/>
        <v>0</v>
      </c>
      <c r="DU388" s="2">
        <f t="shared" si="36"/>
        <v>0</v>
      </c>
    </row>
    <row r="389" spans="1:125" s="38" customFormat="1" ht="15" customHeight="1">
      <c r="A389" s="196"/>
      <c r="B389" s="196"/>
      <c r="C389" s="286" t="s">
        <v>5723</v>
      </c>
      <c r="D389" s="479" t="str">
        <f>IF($N$10="","",IF(HLOOKUP($N$10,Presentación!$AQ$3:$BV$574,Presentación!AP368)="","",HLOOKUP($N$10,Presentación!$AQ$3:$BV$574,Presentación!AP368,0)))</f>
        <v/>
      </c>
      <c r="E389" s="480"/>
      <c r="F389" s="481"/>
      <c r="G389" s="491" t="str">
        <f>IF($N$10="","",IF(HLOOKUP($N$10,Presentación!$BZ$3:$DE$574,Presentación!AP368,0)="","",HLOOKUP($N$10,Presentación!$BZ$3:$DE$574,Presentación!AP368,0)))</f>
        <v/>
      </c>
      <c r="H389" s="492"/>
      <c r="I389" s="492"/>
      <c r="J389" s="493"/>
      <c r="K389" s="1"/>
      <c r="L389" s="1"/>
      <c r="M389" s="1"/>
      <c r="N389" s="1"/>
      <c r="O389" s="1"/>
      <c r="P389" s="1"/>
      <c r="Q389" s="1"/>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c r="BN389">
        <f t="shared" si="31"/>
        <v>0</v>
      </c>
      <c r="BO389">
        <f t="shared" si="32"/>
        <v>0</v>
      </c>
      <c r="DP389"/>
      <c r="DQ389"/>
      <c r="DR389" s="2">
        <f t="shared" si="33"/>
        <v>0</v>
      </c>
      <c r="DS389" s="2">
        <f t="shared" si="34"/>
        <v>0</v>
      </c>
      <c r="DT389" s="2">
        <f t="shared" si="35"/>
        <v>0</v>
      </c>
      <c r="DU389" s="2">
        <f t="shared" si="36"/>
        <v>0</v>
      </c>
    </row>
    <row r="390" spans="1:125" s="38" customFormat="1" ht="15" customHeight="1">
      <c r="A390" s="196"/>
      <c r="B390" s="196"/>
      <c r="C390" s="286" t="s">
        <v>5724</v>
      </c>
      <c r="D390" s="479" t="str">
        <f>IF($N$10="","",IF(HLOOKUP($N$10,Presentación!$AQ$3:$BV$574,Presentación!AP369)="","",HLOOKUP($N$10,Presentación!$AQ$3:$BV$574,Presentación!AP369,0)))</f>
        <v/>
      </c>
      <c r="E390" s="480"/>
      <c r="F390" s="481"/>
      <c r="G390" s="491" t="str">
        <f>IF($N$10="","",IF(HLOOKUP($N$10,Presentación!$BZ$3:$DE$574,Presentación!AP369,0)="","",HLOOKUP($N$10,Presentación!$BZ$3:$DE$574,Presentación!AP369,0)))</f>
        <v/>
      </c>
      <c r="H390" s="492"/>
      <c r="I390" s="492"/>
      <c r="J390" s="493"/>
      <c r="K390" s="1"/>
      <c r="L390" s="1"/>
      <c r="M390" s="1"/>
      <c r="N390" s="1"/>
      <c r="O390" s="1"/>
      <c r="P390" s="1"/>
      <c r="Q390" s="1"/>
      <c r="R390" s="1"/>
      <c r="S390" s="1"/>
      <c r="T390" s="1"/>
      <c r="U390" s="1"/>
      <c r="V390" s="1"/>
      <c r="W390" s="1"/>
      <c r="X390" s="1"/>
      <c r="Y390" s="1"/>
      <c r="Z390" s="1"/>
      <c r="AA390" s="1"/>
      <c r="AB390" s="1"/>
      <c r="AC390" s="1"/>
      <c r="AD390" s="1"/>
      <c r="AE390" s="1"/>
      <c r="AF390" s="1"/>
      <c r="AG390" s="1"/>
      <c r="AH390" s="1"/>
      <c r="AI390" s="1"/>
      <c r="AJ390" s="1"/>
      <c r="AK390" s="1"/>
      <c r="AL390" s="1"/>
      <c r="AM390" s="1"/>
      <c r="AN390" s="1"/>
      <c r="AO390" s="1"/>
      <c r="AP390" s="1"/>
      <c r="AQ390" s="1"/>
      <c r="AR390" s="1"/>
      <c r="AS390" s="1"/>
      <c r="AT390" s="1"/>
      <c r="AU390" s="1"/>
      <c r="AV390" s="1"/>
      <c r="AW390" s="1"/>
      <c r="AX390" s="1"/>
      <c r="AY390" s="1"/>
      <c r="AZ390" s="1"/>
      <c r="BA390" s="1"/>
      <c r="BB390" s="1"/>
      <c r="BC390" s="1"/>
      <c r="BD390" s="1"/>
      <c r="BE390" s="1"/>
      <c r="BF390" s="1"/>
      <c r="BG390" s="1"/>
      <c r="BH390" s="1"/>
      <c r="BI390" s="1"/>
      <c r="BJ390" s="1"/>
      <c r="BK390" s="1"/>
      <c r="BL390"/>
      <c r="BN390">
        <f t="shared" si="31"/>
        <v>0</v>
      </c>
      <c r="BO390">
        <f t="shared" si="32"/>
        <v>0</v>
      </c>
      <c r="DP390"/>
      <c r="DQ390"/>
      <c r="DR390" s="2">
        <f t="shared" si="33"/>
        <v>0</v>
      </c>
      <c r="DS390" s="2">
        <f t="shared" si="34"/>
        <v>0</v>
      </c>
      <c r="DT390" s="2">
        <f t="shared" si="35"/>
        <v>0</v>
      </c>
      <c r="DU390" s="2">
        <f t="shared" si="36"/>
        <v>0</v>
      </c>
    </row>
    <row r="391" spans="1:125" s="38" customFormat="1" ht="15" customHeight="1">
      <c r="A391" s="196"/>
      <c r="B391" s="196"/>
      <c r="C391" s="286" t="s">
        <v>5725</v>
      </c>
      <c r="D391" s="479" t="str">
        <f>IF($N$10="","",IF(HLOOKUP($N$10,Presentación!$AQ$3:$BV$574,Presentación!AP370)="","",HLOOKUP($N$10,Presentación!$AQ$3:$BV$574,Presentación!AP370,0)))</f>
        <v/>
      </c>
      <c r="E391" s="480"/>
      <c r="F391" s="481"/>
      <c r="G391" s="491" t="str">
        <f>IF($N$10="","",IF(HLOOKUP($N$10,Presentación!$BZ$3:$DE$574,Presentación!AP370,0)="","",HLOOKUP($N$10,Presentación!$BZ$3:$DE$574,Presentación!AP370,0)))</f>
        <v/>
      </c>
      <c r="H391" s="492"/>
      <c r="I391" s="492"/>
      <c r="J391" s="493"/>
      <c r="K391" s="1"/>
      <c r="L391" s="1"/>
      <c r="M391" s="1"/>
      <c r="N391" s="1"/>
      <c r="O391" s="1"/>
      <c r="P391" s="1"/>
      <c r="Q391" s="1"/>
      <c r="R391" s="1"/>
      <c r="S391" s="1"/>
      <c r="T391" s="1"/>
      <c r="U391" s="1"/>
      <c r="V391" s="1"/>
      <c r="W391" s="1"/>
      <c r="X391" s="1"/>
      <c r="Y391" s="1"/>
      <c r="Z391" s="1"/>
      <c r="AA391" s="1"/>
      <c r="AB391" s="1"/>
      <c r="AC391" s="1"/>
      <c r="AD391" s="1"/>
      <c r="AE391" s="1"/>
      <c r="AF391" s="1"/>
      <c r="AG391" s="1"/>
      <c r="AH391" s="1"/>
      <c r="AI391" s="1"/>
      <c r="AJ391" s="1"/>
      <c r="AK391" s="1"/>
      <c r="AL391" s="1"/>
      <c r="AM391" s="1"/>
      <c r="AN391" s="1"/>
      <c r="AO391" s="1"/>
      <c r="AP391" s="1"/>
      <c r="AQ391" s="1"/>
      <c r="AR391" s="1"/>
      <c r="AS391" s="1"/>
      <c r="AT391" s="1"/>
      <c r="AU391" s="1"/>
      <c r="AV391" s="1"/>
      <c r="AW391" s="1"/>
      <c r="AX391" s="1"/>
      <c r="AY391" s="1"/>
      <c r="AZ391" s="1"/>
      <c r="BA391" s="1"/>
      <c r="BB391" s="1"/>
      <c r="BC391" s="1"/>
      <c r="BD391" s="1"/>
      <c r="BE391" s="1"/>
      <c r="BF391" s="1"/>
      <c r="BG391" s="1"/>
      <c r="BH391" s="1"/>
      <c r="BI391" s="1"/>
      <c r="BJ391" s="1"/>
      <c r="BK391" s="1"/>
      <c r="BL391"/>
      <c r="BN391">
        <f t="shared" si="31"/>
        <v>0</v>
      </c>
      <c r="BO391">
        <f t="shared" si="32"/>
        <v>0</v>
      </c>
      <c r="DP391"/>
      <c r="DQ391"/>
      <c r="DR391" s="2">
        <f t="shared" si="33"/>
        <v>0</v>
      </c>
      <c r="DS391" s="2">
        <f t="shared" si="34"/>
        <v>0</v>
      </c>
      <c r="DT391" s="2">
        <f t="shared" si="35"/>
        <v>0</v>
      </c>
      <c r="DU391" s="2">
        <f t="shared" si="36"/>
        <v>0</v>
      </c>
    </row>
    <row r="392" spans="1:125" s="38" customFormat="1" ht="15" customHeight="1">
      <c r="A392" s="196"/>
      <c r="B392" s="196"/>
      <c r="C392" s="286" t="s">
        <v>5726</v>
      </c>
      <c r="D392" s="479" t="str">
        <f>IF($N$10="","",IF(HLOOKUP($N$10,Presentación!$AQ$3:$BV$574,Presentación!AP371)="","",HLOOKUP($N$10,Presentación!$AQ$3:$BV$574,Presentación!AP371,0)))</f>
        <v/>
      </c>
      <c r="E392" s="480"/>
      <c r="F392" s="481"/>
      <c r="G392" s="491" t="str">
        <f>IF($N$10="","",IF(HLOOKUP($N$10,Presentación!$BZ$3:$DE$574,Presentación!AP371,0)="","",HLOOKUP($N$10,Presentación!$BZ$3:$DE$574,Presentación!AP371,0)))</f>
        <v/>
      </c>
      <c r="H392" s="492"/>
      <c r="I392" s="492"/>
      <c r="J392" s="493"/>
      <c r="K392" s="1"/>
      <c r="L392" s="1"/>
      <c r="M392" s="1"/>
      <c r="N392" s="1"/>
      <c r="O392" s="1"/>
      <c r="P392" s="1"/>
      <c r="Q392" s="1"/>
      <c r="R392" s="1"/>
      <c r="S392" s="1"/>
      <c r="T392" s="1"/>
      <c r="U392" s="1"/>
      <c r="V392" s="1"/>
      <c r="W392" s="1"/>
      <c r="X392" s="1"/>
      <c r="Y392" s="1"/>
      <c r="Z392" s="1"/>
      <c r="AA392" s="1"/>
      <c r="AB392" s="1"/>
      <c r="AC392" s="1"/>
      <c r="AD392" s="1"/>
      <c r="AE392" s="1"/>
      <c r="AF392" s="1"/>
      <c r="AG392" s="1"/>
      <c r="AH392" s="1"/>
      <c r="AI392" s="1"/>
      <c r="AJ392" s="1"/>
      <c r="AK392" s="1"/>
      <c r="AL392" s="1"/>
      <c r="AM392" s="1"/>
      <c r="AN392" s="1"/>
      <c r="AO392" s="1"/>
      <c r="AP392" s="1"/>
      <c r="AQ392" s="1"/>
      <c r="AR392" s="1"/>
      <c r="AS392" s="1"/>
      <c r="AT392" s="1"/>
      <c r="AU392" s="1"/>
      <c r="AV392" s="1"/>
      <c r="AW392" s="1"/>
      <c r="AX392" s="1"/>
      <c r="AY392" s="1"/>
      <c r="AZ392" s="1"/>
      <c r="BA392" s="1"/>
      <c r="BB392" s="1"/>
      <c r="BC392" s="1"/>
      <c r="BD392" s="1"/>
      <c r="BE392" s="1"/>
      <c r="BF392" s="1"/>
      <c r="BG392" s="1"/>
      <c r="BH392" s="1"/>
      <c r="BI392" s="1"/>
      <c r="BJ392" s="1"/>
      <c r="BK392" s="1"/>
      <c r="BL392"/>
      <c r="BN392">
        <f t="shared" si="31"/>
        <v>0</v>
      </c>
      <c r="BO392">
        <f t="shared" si="32"/>
        <v>0</v>
      </c>
      <c r="DP392"/>
      <c r="DQ392"/>
      <c r="DR392" s="2">
        <f t="shared" si="33"/>
        <v>0</v>
      </c>
      <c r="DS392" s="2">
        <f t="shared" si="34"/>
        <v>0</v>
      </c>
      <c r="DT392" s="2">
        <f t="shared" si="35"/>
        <v>0</v>
      </c>
      <c r="DU392" s="2">
        <f t="shared" si="36"/>
        <v>0</v>
      </c>
    </row>
    <row r="393" spans="1:125" s="38" customFormat="1" ht="15" customHeight="1">
      <c r="A393" s="196"/>
      <c r="B393" s="196"/>
      <c r="C393" s="286" t="s">
        <v>5727</v>
      </c>
      <c r="D393" s="479" t="str">
        <f>IF($N$10="","",IF(HLOOKUP($N$10,Presentación!$AQ$3:$BV$574,Presentación!AP372)="","",HLOOKUP($N$10,Presentación!$AQ$3:$BV$574,Presentación!AP372,0)))</f>
        <v/>
      </c>
      <c r="E393" s="480"/>
      <c r="F393" s="481"/>
      <c r="G393" s="491" t="str">
        <f>IF($N$10="","",IF(HLOOKUP($N$10,Presentación!$BZ$3:$DE$574,Presentación!AP372,0)="","",HLOOKUP($N$10,Presentación!$BZ$3:$DE$574,Presentación!AP372,0)))</f>
        <v/>
      </c>
      <c r="H393" s="492"/>
      <c r="I393" s="492"/>
      <c r="J393" s="493"/>
      <c r="K393" s="1"/>
      <c r="L393" s="1"/>
      <c r="M393" s="1"/>
      <c r="N393" s="1"/>
      <c r="O393" s="1"/>
      <c r="P393" s="1"/>
      <c r="Q393" s="1"/>
      <c r="R393" s="1"/>
      <c r="S393" s="1"/>
      <c r="T393" s="1"/>
      <c r="U393" s="1"/>
      <c r="V393" s="1"/>
      <c r="W393" s="1"/>
      <c r="X393" s="1"/>
      <c r="Y393" s="1"/>
      <c r="Z393" s="1"/>
      <c r="AA393" s="1"/>
      <c r="AB393" s="1"/>
      <c r="AC393" s="1"/>
      <c r="AD393" s="1"/>
      <c r="AE393" s="1"/>
      <c r="AF393" s="1"/>
      <c r="AG393" s="1"/>
      <c r="AH393" s="1"/>
      <c r="AI393" s="1"/>
      <c r="AJ393" s="1"/>
      <c r="AK393" s="1"/>
      <c r="AL393" s="1"/>
      <c r="AM393" s="1"/>
      <c r="AN393" s="1"/>
      <c r="AO393" s="1"/>
      <c r="AP393" s="1"/>
      <c r="AQ393" s="1"/>
      <c r="AR393" s="1"/>
      <c r="AS393" s="1"/>
      <c r="AT393" s="1"/>
      <c r="AU393" s="1"/>
      <c r="AV393" s="1"/>
      <c r="AW393" s="1"/>
      <c r="AX393" s="1"/>
      <c r="AY393" s="1"/>
      <c r="AZ393" s="1"/>
      <c r="BA393" s="1"/>
      <c r="BB393" s="1"/>
      <c r="BC393" s="1"/>
      <c r="BD393" s="1"/>
      <c r="BE393" s="1"/>
      <c r="BF393" s="1"/>
      <c r="BG393" s="1"/>
      <c r="BH393" s="1"/>
      <c r="BI393" s="1"/>
      <c r="BJ393" s="1"/>
      <c r="BK393" s="1"/>
      <c r="BL393"/>
      <c r="BN393">
        <f t="shared" si="31"/>
        <v>0</v>
      </c>
      <c r="BO393">
        <f t="shared" si="32"/>
        <v>0</v>
      </c>
      <c r="DP393"/>
      <c r="DQ393"/>
      <c r="DR393" s="2">
        <f t="shared" si="33"/>
        <v>0</v>
      </c>
      <c r="DS393" s="2">
        <f t="shared" si="34"/>
        <v>0</v>
      </c>
      <c r="DT393" s="2">
        <f t="shared" si="35"/>
        <v>0</v>
      </c>
      <c r="DU393" s="2">
        <f t="shared" si="36"/>
        <v>0</v>
      </c>
    </row>
    <row r="394" spans="1:125" s="38" customFormat="1" ht="15" customHeight="1">
      <c r="A394" s="196"/>
      <c r="B394" s="196"/>
      <c r="C394" s="286" t="s">
        <v>5728</v>
      </c>
      <c r="D394" s="479" t="str">
        <f>IF($N$10="","",IF(HLOOKUP($N$10,Presentación!$AQ$3:$BV$574,Presentación!AP373)="","",HLOOKUP($N$10,Presentación!$AQ$3:$BV$574,Presentación!AP373,0)))</f>
        <v/>
      </c>
      <c r="E394" s="480"/>
      <c r="F394" s="481"/>
      <c r="G394" s="491" t="str">
        <f>IF($N$10="","",IF(HLOOKUP($N$10,Presentación!$BZ$3:$DE$574,Presentación!AP373,0)="","",HLOOKUP($N$10,Presentación!$BZ$3:$DE$574,Presentación!AP373,0)))</f>
        <v/>
      </c>
      <c r="H394" s="492"/>
      <c r="I394" s="492"/>
      <c r="J394" s="493"/>
      <c r="K394" s="1"/>
      <c r="L394" s="1"/>
      <c r="M394" s="1"/>
      <c r="N394" s="1"/>
      <c r="O394" s="1"/>
      <c r="P394" s="1"/>
      <c r="Q394" s="1"/>
      <c r="R394" s="1"/>
      <c r="S394" s="1"/>
      <c r="T394" s="1"/>
      <c r="U394" s="1"/>
      <c r="V394" s="1"/>
      <c r="W394" s="1"/>
      <c r="X394" s="1"/>
      <c r="Y394" s="1"/>
      <c r="Z394" s="1"/>
      <c r="AA394" s="1"/>
      <c r="AB394" s="1"/>
      <c r="AC394" s="1"/>
      <c r="AD394" s="1"/>
      <c r="AE394" s="1"/>
      <c r="AF394" s="1"/>
      <c r="AG394" s="1"/>
      <c r="AH394" s="1"/>
      <c r="AI394" s="1"/>
      <c r="AJ394" s="1"/>
      <c r="AK394" s="1"/>
      <c r="AL394" s="1"/>
      <c r="AM394" s="1"/>
      <c r="AN394" s="1"/>
      <c r="AO394" s="1"/>
      <c r="AP394" s="1"/>
      <c r="AQ394" s="1"/>
      <c r="AR394" s="1"/>
      <c r="AS394" s="1"/>
      <c r="AT394" s="1"/>
      <c r="AU394" s="1"/>
      <c r="AV394" s="1"/>
      <c r="AW394" s="1"/>
      <c r="AX394" s="1"/>
      <c r="AY394" s="1"/>
      <c r="AZ394" s="1"/>
      <c r="BA394" s="1"/>
      <c r="BB394" s="1"/>
      <c r="BC394" s="1"/>
      <c r="BD394" s="1"/>
      <c r="BE394" s="1"/>
      <c r="BF394" s="1"/>
      <c r="BG394" s="1"/>
      <c r="BH394" s="1"/>
      <c r="BI394" s="1"/>
      <c r="BJ394" s="1"/>
      <c r="BK394" s="1"/>
      <c r="BL394"/>
      <c r="BN394">
        <f t="shared" si="31"/>
        <v>0</v>
      </c>
      <c r="BO394">
        <f t="shared" si="32"/>
        <v>0</v>
      </c>
      <c r="DP394"/>
      <c r="DQ394"/>
      <c r="DR394" s="2">
        <f t="shared" si="33"/>
        <v>0</v>
      </c>
      <c r="DS394" s="2">
        <f t="shared" si="34"/>
        <v>0</v>
      </c>
      <c r="DT394" s="2">
        <f t="shared" si="35"/>
        <v>0</v>
      </c>
      <c r="DU394" s="2">
        <f t="shared" si="36"/>
        <v>0</v>
      </c>
    </row>
    <row r="395" spans="1:125" s="38" customFormat="1" ht="15" customHeight="1">
      <c r="A395" s="196"/>
      <c r="B395" s="196"/>
      <c r="C395" s="286" t="s">
        <v>5729</v>
      </c>
      <c r="D395" s="479" t="str">
        <f>IF($N$10="","",IF(HLOOKUP($N$10,Presentación!$AQ$3:$BV$574,Presentación!AP374)="","",HLOOKUP($N$10,Presentación!$AQ$3:$BV$574,Presentación!AP374,0)))</f>
        <v/>
      </c>
      <c r="E395" s="480"/>
      <c r="F395" s="481"/>
      <c r="G395" s="491" t="str">
        <f>IF($N$10="","",IF(HLOOKUP($N$10,Presentación!$BZ$3:$DE$574,Presentación!AP374,0)="","",HLOOKUP($N$10,Presentación!$BZ$3:$DE$574,Presentación!AP374,0)))</f>
        <v/>
      </c>
      <c r="H395" s="492"/>
      <c r="I395" s="492"/>
      <c r="J395" s="493"/>
      <c r="K395" s="1"/>
      <c r="L395" s="1"/>
      <c r="M395" s="1"/>
      <c r="N395" s="1"/>
      <c r="O395" s="1"/>
      <c r="P395" s="1"/>
      <c r="Q395" s="1"/>
      <c r="R395" s="1"/>
      <c r="S395" s="1"/>
      <c r="T395" s="1"/>
      <c r="U395" s="1"/>
      <c r="V395" s="1"/>
      <c r="W395" s="1"/>
      <c r="X395" s="1"/>
      <c r="Y395" s="1"/>
      <c r="Z395" s="1"/>
      <c r="AA395" s="1"/>
      <c r="AB395" s="1"/>
      <c r="AC395" s="1"/>
      <c r="AD395" s="1"/>
      <c r="AE395" s="1"/>
      <c r="AF395" s="1"/>
      <c r="AG395" s="1"/>
      <c r="AH395" s="1"/>
      <c r="AI395" s="1"/>
      <c r="AJ395" s="1"/>
      <c r="AK395" s="1"/>
      <c r="AL395" s="1"/>
      <c r="AM395" s="1"/>
      <c r="AN395" s="1"/>
      <c r="AO395" s="1"/>
      <c r="AP395" s="1"/>
      <c r="AQ395" s="1"/>
      <c r="AR395" s="1"/>
      <c r="AS395" s="1"/>
      <c r="AT395" s="1"/>
      <c r="AU395" s="1"/>
      <c r="AV395" s="1"/>
      <c r="AW395" s="1"/>
      <c r="AX395" s="1"/>
      <c r="AY395" s="1"/>
      <c r="AZ395" s="1"/>
      <c r="BA395" s="1"/>
      <c r="BB395" s="1"/>
      <c r="BC395" s="1"/>
      <c r="BD395" s="1"/>
      <c r="BE395" s="1"/>
      <c r="BF395" s="1"/>
      <c r="BG395" s="1"/>
      <c r="BH395" s="1"/>
      <c r="BI395" s="1"/>
      <c r="BJ395" s="1"/>
      <c r="BK395" s="1"/>
      <c r="BL395"/>
      <c r="BN395">
        <f t="shared" si="31"/>
        <v>0</v>
      </c>
      <c r="BO395">
        <f t="shared" si="32"/>
        <v>0</v>
      </c>
      <c r="DP395"/>
      <c r="DQ395"/>
      <c r="DR395" s="2">
        <f t="shared" si="33"/>
        <v>0</v>
      </c>
      <c r="DS395" s="2">
        <f t="shared" si="34"/>
        <v>0</v>
      </c>
      <c r="DT395" s="2">
        <f t="shared" si="35"/>
        <v>0</v>
      </c>
      <c r="DU395" s="2">
        <f t="shared" si="36"/>
        <v>0</v>
      </c>
    </row>
    <row r="396" spans="1:125" s="38" customFormat="1" ht="15" customHeight="1">
      <c r="A396" s="196"/>
      <c r="B396" s="196"/>
      <c r="C396" s="286" t="s">
        <v>5730</v>
      </c>
      <c r="D396" s="479" t="str">
        <f>IF($N$10="","",IF(HLOOKUP($N$10,Presentación!$AQ$3:$BV$574,Presentación!AP375)="","",HLOOKUP($N$10,Presentación!$AQ$3:$BV$574,Presentación!AP375,0)))</f>
        <v/>
      </c>
      <c r="E396" s="480"/>
      <c r="F396" s="481"/>
      <c r="G396" s="491" t="str">
        <f>IF($N$10="","",IF(HLOOKUP($N$10,Presentación!$BZ$3:$DE$574,Presentación!AP375,0)="","",HLOOKUP($N$10,Presentación!$BZ$3:$DE$574,Presentación!AP375,0)))</f>
        <v/>
      </c>
      <c r="H396" s="492"/>
      <c r="I396" s="492"/>
      <c r="J396" s="493"/>
      <c r="K396" s="1"/>
      <c r="L396" s="1"/>
      <c r="M396" s="1"/>
      <c r="N396" s="1"/>
      <c r="O396" s="1"/>
      <c r="P396" s="1"/>
      <c r="Q396" s="1"/>
      <c r="R396" s="1"/>
      <c r="S396" s="1"/>
      <c r="T396" s="1"/>
      <c r="U396" s="1"/>
      <c r="V396" s="1"/>
      <c r="W396" s="1"/>
      <c r="X396" s="1"/>
      <c r="Y396" s="1"/>
      <c r="Z396" s="1"/>
      <c r="AA396" s="1"/>
      <c r="AB396" s="1"/>
      <c r="AC396" s="1"/>
      <c r="AD396" s="1"/>
      <c r="AE396" s="1"/>
      <c r="AF396" s="1"/>
      <c r="AG396" s="1"/>
      <c r="AH396" s="1"/>
      <c r="AI396" s="1"/>
      <c r="AJ396" s="1"/>
      <c r="AK396" s="1"/>
      <c r="AL396" s="1"/>
      <c r="AM396" s="1"/>
      <c r="AN396" s="1"/>
      <c r="AO396" s="1"/>
      <c r="AP396" s="1"/>
      <c r="AQ396" s="1"/>
      <c r="AR396" s="1"/>
      <c r="AS396" s="1"/>
      <c r="AT396" s="1"/>
      <c r="AU396" s="1"/>
      <c r="AV396" s="1"/>
      <c r="AW396" s="1"/>
      <c r="AX396" s="1"/>
      <c r="AY396" s="1"/>
      <c r="AZ396" s="1"/>
      <c r="BA396" s="1"/>
      <c r="BB396" s="1"/>
      <c r="BC396" s="1"/>
      <c r="BD396" s="1"/>
      <c r="BE396" s="1"/>
      <c r="BF396" s="1"/>
      <c r="BG396" s="1"/>
      <c r="BH396" s="1"/>
      <c r="BI396" s="1"/>
      <c r="BJ396" s="1"/>
      <c r="BK396" s="1"/>
      <c r="BL396"/>
      <c r="BN396">
        <f t="shared" si="31"/>
        <v>0</v>
      </c>
      <c r="BO396">
        <f t="shared" si="32"/>
        <v>0</v>
      </c>
      <c r="DP396"/>
      <c r="DQ396"/>
      <c r="DR396" s="2">
        <f t="shared" si="33"/>
        <v>0</v>
      </c>
      <c r="DS396" s="2">
        <f t="shared" si="34"/>
        <v>0</v>
      </c>
      <c r="DT396" s="2">
        <f t="shared" si="35"/>
        <v>0</v>
      </c>
      <c r="DU396" s="2">
        <f t="shared" si="36"/>
        <v>0</v>
      </c>
    </row>
    <row r="397" spans="1:125" s="38" customFormat="1" ht="15" customHeight="1">
      <c r="A397" s="196"/>
      <c r="B397" s="196"/>
      <c r="C397" s="286" t="s">
        <v>5731</v>
      </c>
      <c r="D397" s="479" t="str">
        <f>IF($N$10="","",IF(HLOOKUP($N$10,Presentación!$AQ$3:$BV$574,Presentación!AP376)="","",HLOOKUP($N$10,Presentación!$AQ$3:$BV$574,Presentación!AP376,0)))</f>
        <v/>
      </c>
      <c r="E397" s="480"/>
      <c r="F397" s="481"/>
      <c r="G397" s="491" t="str">
        <f>IF($N$10="","",IF(HLOOKUP($N$10,Presentación!$BZ$3:$DE$574,Presentación!AP376,0)="","",HLOOKUP($N$10,Presentación!$BZ$3:$DE$574,Presentación!AP376,0)))</f>
        <v/>
      </c>
      <c r="H397" s="492"/>
      <c r="I397" s="492"/>
      <c r="J397" s="493"/>
      <c r="K397" s="1"/>
      <c r="L397" s="1"/>
      <c r="M397" s="1"/>
      <c r="N397" s="1"/>
      <c r="O397" s="1"/>
      <c r="P397" s="1"/>
      <c r="Q397" s="1"/>
      <c r="R397" s="1"/>
      <c r="S397" s="1"/>
      <c r="T397" s="1"/>
      <c r="U397" s="1"/>
      <c r="V397" s="1"/>
      <c r="W397" s="1"/>
      <c r="X397" s="1"/>
      <c r="Y397" s="1"/>
      <c r="Z397" s="1"/>
      <c r="AA397" s="1"/>
      <c r="AB397" s="1"/>
      <c r="AC397" s="1"/>
      <c r="AD397" s="1"/>
      <c r="AE397" s="1"/>
      <c r="AF397" s="1"/>
      <c r="AG397" s="1"/>
      <c r="AH397" s="1"/>
      <c r="AI397" s="1"/>
      <c r="AJ397" s="1"/>
      <c r="AK397" s="1"/>
      <c r="AL397" s="1"/>
      <c r="AM397" s="1"/>
      <c r="AN397" s="1"/>
      <c r="AO397" s="1"/>
      <c r="AP397" s="1"/>
      <c r="AQ397" s="1"/>
      <c r="AR397" s="1"/>
      <c r="AS397" s="1"/>
      <c r="AT397" s="1"/>
      <c r="AU397" s="1"/>
      <c r="AV397" s="1"/>
      <c r="AW397" s="1"/>
      <c r="AX397" s="1"/>
      <c r="AY397" s="1"/>
      <c r="AZ397" s="1"/>
      <c r="BA397" s="1"/>
      <c r="BB397" s="1"/>
      <c r="BC397" s="1"/>
      <c r="BD397" s="1"/>
      <c r="BE397" s="1"/>
      <c r="BF397" s="1"/>
      <c r="BG397" s="1"/>
      <c r="BH397" s="1"/>
      <c r="BI397" s="1"/>
      <c r="BJ397" s="1"/>
      <c r="BK397" s="1"/>
      <c r="BL397"/>
      <c r="BN397">
        <f t="shared" si="31"/>
        <v>0</v>
      </c>
      <c r="BO397">
        <f t="shared" si="32"/>
        <v>0</v>
      </c>
      <c r="DP397"/>
      <c r="DQ397"/>
      <c r="DR397" s="2">
        <f t="shared" si="33"/>
        <v>0</v>
      </c>
      <c r="DS397" s="2">
        <f t="shared" si="34"/>
        <v>0</v>
      </c>
      <c r="DT397" s="2">
        <f t="shared" si="35"/>
        <v>0</v>
      </c>
      <c r="DU397" s="2">
        <f t="shared" si="36"/>
        <v>0</v>
      </c>
    </row>
    <row r="398" spans="1:125" s="38" customFormat="1" ht="15" customHeight="1">
      <c r="A398" s="196"/>
      <c r="B398" s="196"/>
      <c r="C398" s="286" t="s">
        <v>5732</v>
      </c>
      <c r="D398" s="479" t="str">
        <f>IF($N$10="","",IF(HLOOKUP($N$10,Presentación!$AQ$3:$BV$574,Presentación!AP377)="","",HLOOKUP($N$10,Presentación!$AQ$3:$BV$574,Presentación!AP377,0)))</f>
        <v/>
      </c>
      <c r="E398" s="480"/>
      <c r="F398" s="481"/>
      <c r="G398" s="491" t="str">
        <f>IF($N$10="","",IF(HLOOKUP($N$10,Presentación!$BZ$3:$DE$574,Presentación!AP377,0)="","",HLOOKUP($N$10,Presentación!$BZ$3:$DE$574,Presentación!AP377,0)))</f>
        <v/>
      </c>
      <c r="H398" s="492"/>
      <c r="I398" s="492"/>
      <c r="J398" s="493"/>
      <c r="K398" s="1"/>
      <c r="L398" s="1"/>
      <c r="M398" s="1"/>
      <c r="N398" s="1"/>
      <c r="O398" s="1"/>
      <c r="P398" s="1"/>
      <c r="Q398" s="1"/>
      <c r="R398" s="1"/>
      <c r="S398" s="1"/>
      <c r="T398" s="1"/>
      <c r="U398" s="1"/>
      <c r="V398" s="1"/>
      <c r="W398" s="1"/>
      <c r="X398" s="1"/>
      <c r="Y398" s="1"/>
      <c r="Z398" s="1"/>
      <c r="AA398" s="1"/>
      <c r="AB398" s="1"/>
      <c r="AC398" s="1"/>
      <c r="AD398" s="1"/>
      <c r="AE398" s="1"/>
      <c r="AF398" s="1"/>
      <c r="AG398" s="1"/>
      <c r="AH398" s="1"/>
      <c r="AI398" s="1"/>
      <c r="AJ398" s="1"/>
      <c r="AK398" s="1"/>
      <c r="AL398" s="1"/>
      <c r="AM398" s="1"/>
      <c r="AN398" s="1"/>
      <c r="AO398" s="1"/>
      <c r="AP398" s="1"/>
      <c r="AQ398" s="1"/>
      <c r="AR398" s="1"/>
      <c r="AS398" s="1"/>
      <c r="AT398" s="1"/>
      <c r="AU398" s="1"/>
      <c r="AV398" s="1"/>
      <c r="AW398" s="1"/>
      <c r="AX398" s="1"/>
      <c r="AY398" s="1"/>
      <c r="AZ398" s="1"/>
      <c r="BA398" s="1"/>
      <c r="BB398" s="1"/>
      <c r="BC398" s="1"/>
      <c r="BD398" s="1"/>
      <c r="BE398" s="1"/>
      <c r="BF398" s="1"/>
      <c r="BG398" s="1"/>
      <c r="BH398" s="1"/>
      <c r="BI398" s="1"/>
      <c r="BJ398" s="1"/>
      <c r="BK398" s="1"/>
      <c r="BL398"/>
      <c r="BN398">
        <f t="shared" si="31"/>
        <v>0</v>
      </c>
      <c r="BO398">
        <f t="shared" si="32"/>
        <v>0</v>
      </c>
      <c r="DP398"/>
      <c r="DQ398"/>
      <c r="DR398" s="2">
        <f t="shared" si="33"/>
        <v>0</v>
      </c>
      <c r="DS398" s="2">
        <f t="shared" si="34"/>
        <v>0</v>
      </c>
      <c r="DT398" s="2">
        <f t="shared" si="35"/>
        <v>0</v>
      </c>
      <c r="DU398" s="2">
        <f t="shared" si="36"/>
        <v>0</v>
      </c>
    </row>
    <row r="399" spans="1:125" s="38" customFormat="1" ht="15" customHeight="1">
      <c r="A399" s="196"/>
      <c r="B399" s="196"/>
      <c r="C399" s="286" t="s">
        <v>5733</v>
      </c>
      <c r="D399" s="479" t="str">
        <f>IF($N$10="","",IF(HLOOKUP($N$10,Presentación!$AQ$3:$BV$574,Presentación!AP378)="","",HLOOKUP($N$10,Presentación!$AQ$3:$BV$574,Presentación!AP378,0)))</f>
        <v/>
      </c>
      <c r="E399" s="480"/>
      <c r="F399" s="481"/>
      <c r="G399" s="491" t="str">
        <f>IF($N$10="","",IF(HLOOKUP($N$10,Presentación!$BZ$3:$DE$574,Presentación!AP378,0)="","",HLOOKUP($N$10,Presentación!$BZ$3:$DE$574,Presentación!AP378,0)))</f>
        <v/>
      </c>
      <c r="H399" s="492"/>
      <c r="I399" s="492"/>
      <c r="J399" s="493"/>
      <c r="K399" s="1"/>
      <c r="L399" s="1"/>
      <c r="M399" s="1"/>
      <c r="N399" s="1"/>
      <c r="O399" s="1"/>
      <c r="P399" s="1"/>
      <c r="Q399" s="1"/>
      <c r="R399" s="1"/>
      <c r="S399" s="1"/>
      <c r="T399" s="1"/>
      <c r="U399" s="1"/>
      <c r="V399" s="1"/>
      <c r="W399" s="1"/>
      <c r="X399" s="1"/>
      <c r="Y399" s="1"/>
      <c r="Z399" s="1"/>
      <c r="AA399" s="1"/>
      <c r="AB399" s="1"/>
      <c r="AC399" s="1"/>
      <c r="AD399" s="1"/>
      <c r="AE399" s="1"/>
      <c r="AF399" s="1"/>
      <c r="AG399" s="1"/>
      <c r="AH399" s="1"/>
      <c r="AI399" s="1"/>
      <c r="AJ399" s="1"/>
      <c r="AK399" s="1"/>
      <c r="AL399" s="1"/>
      <c r="AM399" s="1"/>
      <c r="AN399" s="1"/>
      <c r="AO399" s="1"/>
      <c r="AP399" s="1"/>
      <c r="AQ399" s="1"/>
      <c r="AR399" s="1"/>
      <c r="AS399" s="1"/>
      <c r="AT399" s="1"/>
      <c r="AU399" s="1"/>
      <c r="AV399" s="1"/>
      <c r="AW399" s="1"/>
      <c r="AX399" s="1"/>
      <c r="AY399" s="1"/>
      <c r="AZ399" s="1"/>
      <c r="BA399" s="1"/>
      <c r="BB399" s="1"/>
      <c r="BC399" s="1"/>
      <c r="BD399" s="1"/>
      <c r="BE399" s="1"/>
      <c r="BF399" s="1"/>
      <c r="BG399" s="1"/>
      <c r="BH399" s="1"/>
      <c r="BI399" s="1"/>
      <c r="BJ399" s="1"/>
      <c r="BK399" s="1"/>
      <c r="BL399"/>
      <c r="BN399">
        <f t="shared" si="31"/>
        <v>0</v>
      </c>
      <c r="BO399">
        <f t="shared" si="32"/>
        <v>0</v>
      </c>
      <c r="DP399"/>
      <c r="DQ399"/>
      <c r="DR399" s="2">
        <f t="shared" si="33"/>
        <v>0</v>
      </c>
      <c r="DS399" s="2">
        <f t="shared" si="34"/>
        <v>0</v>
      </c>
      <c r="DT399" s="2">
        <f t="shared" si="35"/>
        <v>0</v>
      </c>
      <c r="DU399" s="2">
        <f t="shared" si="36"/>
        <v>0</v>
      </c>
    </row>
    <row r="400" spans="1:125" s="38" customFormat="1" ht="15" customHeight="1">
      <c r="A400" s="196"/>
      <c r="B400" s="196"/>
      <c r="C400" s="286" t="s">
        <v>5734</v>
      </c>
      <c r="D400" s="479" t="str">
        <f>IF($N$10="","",IF(HLOOKUP($N$10,Presentación!$AQ$3:$BV$574,Presentación!AP379)="","",HLOOKUP($N$10,Presentación!$AQ$3:$BV$574,Presentación!AP379,0)))</f>
        <v/>
      </c>
      <c r="E400" s="480"/>
      <c r="F400" s="481"/>
      <c r="G400" s="491" t="str">
        <f>IF($N$10="","",IF(HLOOKUP($N$10,Presentación!$BZ$3:$DE$574,Presentación!AP379,0)="","",HLOOKUP($N$10,Presentación!$BZ$3:$DE$574,Presentación!AP379,0)))</f>
        <v/>
      </c>
      <c r="H400" s="492"/>
      <c r="I400" s="492"/>
      <c r="J400" s="493"/>
      <c r="K400" s="1"/>
      <c r="L400" s="1"/>
      <c r="M400" s="1"/>
      <c r="N400" s="1"/>
      <c r="O400" s="1"/>
      <c r="P400" s="1"/>
      <c r="Q400" s="1"/>
      <c r="R400" s="1"/>
      <c r="S400" s="1"/>
      <c r="T400" s="1"/>
      <c r="U400" s="1"/>
      <c r="V400" s="1"/>
      <c r="W400" s="1"/>
      <c r="X400" s="1"/>
      <c r="Y400" s="1"/>
      <c r="Z400" s="1"/>
      <c r="AA400" s="1"/>
      <c r="AB400" s="1"/>
      <c r="AC400" s="1"/>
      <c r="AD400" s="1"/>
      <c r="AE400" s="1"/>
      <c r="AF400" s="1"/>
      <c r="AG400" s="1"/>
      <c r="AH400" s="1"/>
      <c r="AI400" s="1"/>
      <c r="AJ400" s="1"/>
      <c r="AK400" s="1"/>
      <c r="AL400" s="1"/>
      <c r="AM400" s="1"/>
      <c r="AN400" s="1"/>
      <c r="AO400" s="1"/>
      <c r="AP400" s="1"/>
      <c r="AQ400" s="1"/>
      <c r="AR400" s="1"/>
      <c r="AS400" s="1"/>
      <c r="AT400" s="1"/>
      <c r="AU400" s="1"/>
      <c r="AV400" s="1"/>
      <c r="AW400" s="1"/>
      <c r="AX400" s="1"/>
      <c r="AY400" s="1"/>
      <c r="AZ400" s="1"/>
      <c r="BA400" s="1"/>
      <c r="BB400" s="1"/>
      <c r="BC400" s="1"/>
      <c r="BD400" s="1"/>
      <c r="BE400" s="1"/>
      <c r="BF400" s="1"/>
      <c r="BG400" s="1"/>
      <c r="BH400" s="1"/>
      <c r="BI400" s="1"/>
      <c r="BJ400" s="1"/>
      <c r="BK400" s="1"/>
      <c r="BL400"/>
      <c r="BN400">
        <f t="shared" si="31"/>
        <v>0</v>
      </c>
      <c r="BO400">
        <f t="shared" si="32"/>
        <v>0</v>
      </c>
      <c r="DP400"/>
      <c r="DQ400"/>
      <c r="DR400" s="2">
        <f t="shared" si="33"/>
        <v>0</v>
      </c>
      <c r="DS400" s="2">
        <f t="shared" si="34"/>
        <v>0</v>
      </c>
      <c r="DT400" s="2">
        <f t="shared" si="35"/>
        <v>0</v>
      </c>
      <c r="DU400" s="2">
        <f t="shared" si="36"/>
        <v>0</v>
      </c>
    </row>
    <row r="401" spans="1:125" s="38" customFormat="1" ht="15" customHeight="1">
      <c r="A401" s="196"/>
      <c r="B401" s="196"/>
      <c r="C401" s="286" t="s">
        <v>5735</v>
      </c>
      <c r="D401" s="479" t="str">
        <f>IF($N$10="","",IF(HLOOKUP($N$10,Presentación!$AQ$3:$BV$574,Presentación!AP380)="","",HLOOKUP($N$10,Presentación!$AQ$3:$BV$574,Presentación!AP380,0)))</f>
        <v/>
      </c>
      <c r="E401" s="480"/>
      <c r="F401" s="481"/>
      <c r="G401" s="491" t="str">
        <f>IF($N$10="","",IF(HLOOKUP($N$10,Presentación!$BZ$3:$DE$574,Presentación!AP380,0)="","",HLOOKUP($N$10,Presentación!$BZ$3:$DE$574,Presentación!AP380,0)))</f>
        <v/>
      </c>
      <c r="H401" s="492"/>
      <c r="I401" s="492"/>
      <c r="J401" s="493"/>
      <c r="K401" s="1"/>
      <c r="L401" s="1"/>
      <c r="M401" s="1"/>
      <c r="N401" s="1"/>
      <c r="O401" s="1"/>
      <c r="P401" s="1"/>
      <c r="Q401" s="1"/>
      <c r="R401" s="1"/>
      <c r="S401" s="1"/>
      <c r="T401" s="1"/>
      <c r="U401" s="1"/>
      <c r="V401" s="1"/>
      <c r="W401" s="1"/>
      <c r="X401" s="1"/>
      <c r="Y401" s="1"/>
      <c r="Z401" s="1"/>
      <c r="AA401" s="1"/>
      <c r="AB401" s="1"/>
      <c r="AC401" s="1"/>
      <c r="AD401" s="1"/>
      <c r="AE401" s="1"/>
      <c r="AF401" s="1"/>
      <c r="AG401" s="1"/>
      <c r="AH401" s="1"/>
      <c r="AI401" s="1"/>
      <c r="AJ401" s="1"/>
      <c r="AK401" s="1"/>
      <c r="AL401" s="1"/>
      <c r="AM401" s="1"/>
      <c r="AN401" s="1"/>
      <c r="AO401" s="1"/>
      <c r="AP401" s="1"/>
      <c r="AQ401" s="1"/>
      <c r="AR401" s="1"/>
      <c r="AS401" s="1"/>
      <c r="AT401" s="1"/>
      <c r="AU401" s="1"/>
      <c r="AV401" s="1"/>
      <c r="AW401" s="1"/>
      <c r="AX401" s="1"/>
      <c r="AY401" s="1"/>
      <c r="AZ401" s="1"/>
      <c r="BA401" s="1"/>
      <c r="BB401" s="1"/>
      <c r="BC401" s="1"/>
      <c r="BD401" s="1"/>
      <c r="BE401" s="1"/>
      <c r="BF401" s="1"/>
      <c r="BG401" s="1"/>
      <c r="BH401" s="1"/>
      <c r="BI401" s="1"/>
      <c r="BJ401" s="1"/>
      <c r="BK401" s="1"/>
      <c r="BL401"/>
      <c r="BN401">
        <f t="shared" si="31"/>
        <v>0</v>
      </c>
      <c r="BO401">
        <f t="shared" si="32"/>
        <v>0</v>
      </c>
      <c r="DP401"/>
      <c r="DQ401"/>
      <c r="DR401" s="2">
        <f t="shared" si="33"/>
        <v>0</v>
      </c>
      <c r="DS401" s="2">
        <f t="shared" si="34"/>
        <v>0</v>
      </c>
      <c r="DT401" s="2">
        <f t="shared" si="35"/>
        <v>0</v>
      </c>
      <c r="DU401" s="2">
        <f t="shared" si="36"/>
        <v>0</v>
      </c>
    </row>
    <row r="402" spans="1:125" s="38" customFormat="1" ht="15" customHeight="1">
      <c r="A402" s="196"/>
      <c r="B402" s="196"/>
      <c r="C402" s="286" t="s">
        <v>5736</v>
      </c>
      <c r="D402" s="479" t="str">
        <f>IF($N$10="","",IF(HLOOKUP($N$10,Presentación!$AQ$3:$BV$574,Presentación!AP381)="","",HLOOKUP($N$10,Presentación!$AQ$3:$BV$574,Presentación!AP381,0)))</f>
        <v/>
      </c>
      <c r="E402" s="480"/>
      <c r="F402" s="481"/>
      <c r="G402" s="491" t="str">
        <f>IF($N$10="","",IF(HLOOKUP($N$10,Presentación!$BZ$3:$DE$574,Presentación!AP381,0)="","",HLOOKUP($N$10,Presentación!$BZ$3:$DE$574,Presentación!AP381,0)))</f>
        <v/>
      </c>
      <c r="H402" s="492"/>
      <c r="I402" s="492"/>
      <c r="J402" s="493"/>
      <c r="K402" s="1"/>
      <c r="L402" s="1"/>
      <c r="M402" s="1"/>
      <c r="N402" s="1"/>
      <c r="O402" s="1"/>
      <c r="P402" s="1"/>
      <c r="Q402" s="1"/>
      <c r="R402" s="1"/>
      <c r="S402" s="1"/>
      <c r="T402" s="1"/>
      <c r="U402" s="1"/>
      <c r="V402" s="1"/>
      <c r="W402" s="1"/>
      <c r="X402" s="1"/>
      <c r="Y402" s="1"/>
      <c r="Z402" s="1"/>
      <c r="AA402" s="1"/>
      <c r="AB402" s="1"/>
      <c r="AC402" s="1"/>
      <c r="AD402" s="1"/>
      <c r="AE402" s="1"/>
      <c r="AF402" s="1"/>
      <c r="AG402" s="1"/>
      <c r="AH402" s="1"/>
      <c r="AI402" s="1"/>
      <c r="AJ402" s="1"/>
      <c r="AK402" s="1"/>
      <c r="AL402" s="1"/>
      <c r="AM402" s="1"/>
      <c r="AN402" s="1"/>
      <c r="AO402" s="1"/>
      <c r="AP402" s="1"/>
      <c r="AQ402" s="1"/>
      <c r="AR402" s="1"/>
      <c r="AS402" s="1"/>
      <c r="AT402" s="1"/>
      <c r="AU402" s="1"/>
      <c r="AV402" s="1"/>
      <c r="AW402" s="1"/>
      <c r="AX402" s="1"/>
      <c r="AY402" s="1"/>
      <c r="AZ402" s="1"/>
      <c r="BA402" s="1"/>
      <c r="BB402" s="1"/>
      <c r="BC402" s="1"/>
      <c r="BD402" s="1"/>
      <c r="BE402" s="1"/>
      <c r="BF402" s="1"/>
      <c r="BG402" s="1"/>
      <c r="BH402" s="1"/>
      <c r="BI402" s="1"/>
      <c r="BJ402" s="1"/>
      <c r="BK402" s="1"/>
      <c r="BL402"/>
      <c r="BN402">
        <f t="shared" si="31"/>
        <v>0</v>
      </c>
      <c r="BO402">
        <f t="shared" si="32"/>
        <v>0</v>
      </c>
      <c r="DP402"/>
      <c r="DQ402"/>
      <c r="DR402" s="2">
        <f t="shared" si="33"/>
        <v>0</v>
      </c>
      <c r="DS402" s="2">
        <f t="shared" si="34"/>
        <v>0</v>
      </c>
      <c r="DT402" s="2">
        <f t="shared" si="35"/>
        <v>0</v>
      </c>
      <c r="DU402" s="2">
        <f t="shared" si="36"/>
        <v>0</v>
      </c>
    </row>
    <row r="403" spans="1:125" s="38" customFormat="1" ht="15" customHeight="1">
      <c r="A403" s="196"/>
      <c r="B403" s="196"/>
      <c r="C403" s="286" t="s">
        <v>5737</v>
      </c>
      <c r="D403" s="479" t="str">
        <f>IF($N$10="","",IF(HLOOKUP($N$10,Presentación!$AQ$3:$BV$574,Presentación!AP382)="","",HLOOKUP($N$10,Presentación!$AQ$3:$BV$574,Presentación!AP382,0)))</f>
        <v/>
      </c>
      <c r="E403" s="480"/>
      <c r="F403" s="481"/>
      <c r="G403" s="491" t="str">
        <f>IF($N$10="","",IF(HLOOKUP($N$10,Presentación!$BZ$3:$DE$574,Presentación!AP382,0)="","",HLOOKUP($N$10,Presentación!$BZ$3:$DE$574,Presentación!AP382,0)))</f>
        <v/>
      </c>
      <c r="H403" s="492"/>
      <c r="I403" s="492"/>
      <c r="J403" s="493"/>
      <c r="K403" s="1"/>
      <c r="L403" s="1"/>
      <c r="M403" s="1"/>
      <c r="N403" s="1"/>
      <c r="O403" s="1"/>
      <c r="P403" s="1"/>
      <c r="Q403" s="1"/>
      <c r="R403" s="1"/>
      <c r="S403" s="1"/>
      <c r="T403" s="1"/>
      <c r="U403" s="1"/>
      <c r="V403" s="1"/>
      <c r="W403" s="1"/>
      <c r="X403" s="1"/>
      <c r="Y403" s="1"/>
      <c r="Z403" s="1"/>
      <c r="AA403" s="1"/>
      <c r="AB403" s="1"/>
      <c r="AC403" s="1"/>
      <c r="AD403" s="1"/>
      <c r="AE403" s="1"/>
      <c r="AF403" s="1"/>
      <c r="AG403" s="1"/>
      <c r="AH403" s="1"/>
      <c r="AI403" s="1"/>
      <c r="AJ403" s="1"/>
      <c r="AK403" s="1"/>
      <c r="AL403" s="1"/>
      <c r="AM403" s="1"/>
      <c r="AN403" s="1"/>
      <c r="AO403" s="1"/>
      <c r="AP403" s="1"/>
      <c r="AQ403" s="1"/>
      <c r="AR403" s="1"/>
      <c r="AS403" s="1"/>
      <c r="AT403" s="1"/>
      <c r="AU403" s="1"/>
      <c r="AV403" s="1"/>
      <c r="AW403" s="1"/>
      <c r="AX403" s="1"/>
      <c r="AY403" s="1"/>
      <c r="AZ403" s="1"/>
      <c r="BA403" s="1"/>
      <c r="BB403" s="1"/>
      <c r="BC403" s="1"/>
      <c r="BD403" s="1"/>
      <c r="BE403" s="1"/>
      <c r="BF403" s="1"/>
      <c r="BG403" s="1"/>
      <c r="BH403" s="1"/>
      <c r="BI403" s="1"/>
      <c r="BJ403" s="1"/>
      <c r="BK403" s="1"/>
      <c r="BL403"/>
      <c r="BN403">
        <f t="shared" si="31"/>
        <v>0</v>
      </c>
      <c r="BO403">
        <f t="shared" si="32"/>
        <v>0</v>
      </c>
      <c r="DP403"/>
      <c r="DQ403"/>
      <c r="DR403" s="2">
        <f t="shared" si="33"/>
        <v>0</v>
      </c>
      <c r="DS403" s="2">
        <f t="shared" si="34"/>
        <v>0</v>
      </c>
      <c r="DT403" s="2">
        <f t="shared" si="35"/>
        <v>0</v>
      </c>
      <c r="DU403" s="2">
        <f t="shared" si="36"/>
        <v>0</v>
      </c>
    </row>
    <row r="404" spans="1:125" s="38" customFormat="1" ht="15" customHeight="1">
      <c r="A404" s="196"/>
      <c r="B404" s="196"/>
      <c r="C404" s="286" t="s">
        <v>5738</v>
      </c>
      <c r="D404" s="479" t="str">
        <f>IF($N$10="","",IF(HLOOKUP($N$10,Presentación!$AQ$3:$BV$574,Presentación!AP383)="","",HLOOKUP($N$10,Presentación!$AQ$3:$BV$574,Presentación!AP383,0)))</f>
        <v/>
      </c>
      <c r="E404" s="480"/>
      <c r="F404" s="481"/>
      <c r="G404" s="491" t="str">
        <f>IF($N$10="","",IF(HLOOKUP($N$10,Presentación!$BZ$3:$DE$574,Presentación!AP383,0)="","",HLOOKUP($N$10,Presentación!$BZ$3:$DE$574,Presentación!AP383,0)))</f>
        <v/>
      </c>
      <c r="H404" s="492"/>
      <c r="I404" s="492"/>
      <c r="J404" s="493"/>
      <c r="K404" s="1"/>
      <c r="L404" s="1"/>
      <c r="M404" s="1"/>
      <c r="N404" s="1"/>
      <c r="O404" s="1"/>
      <c r="P404" s="1"/>
      <c r="Q404" s="1"/>
      <c r="R404" s="1"/>
      <c r="S404" s="1"/>
      <c r="T404" s="1"/>
      <c r="U404" s="1"/>
      <c r="V404" s="1"/>
      <c r="W404" s="1"/>
      <c r="X404" s="1"/>
      <c r="Y404" s="1"/>
      <c r="Z404" s="1"/>
      <c r="AA404" s="1"/>
      <c r="AB404" s="1"/>
      <c r="AC404" s="1"/>
      <c r="AD404" s="1"/>
      <c r="AE404" s="1"/>
      <c r="AF404" s="1"/>
      <c r="AG404" s="1"/>
      <c r="AH404" s="1"/>
      <c r="AI404" s="1"/>
      <c r="AJ404" s="1"/>
      <c r="AK404" s="1"/>
      <c r="AL404" s="1"/>
      <c r="AM404" s="1"/>
      <c r="AN404" s="1"/>
      <c r="AO404" s="1"/>
      <c r="AP404" s="1"/>
      <c r="AQ404" s="1"/>
      <c r="AR404" s="1"/>
      <c r="AS404" s="1"/>
      <c r="AT404" s="1"/>
      <c r="AU404" s="1"/>
      <c r="AV404" s="1"/>
      <c r="AW404" s="1"/>
      <c r="AX404" s="1"/>
      <c r="AY404" s="1"/>
      <c r="AZ404" s="1"/>
      <c r="BA404" s="1"/>
      <c r="BB404" s="1"/>
      <c r="BC404" s="1"/>
      <c r="BD404" s="1"/>
      <c r="BE404" s="1"/>
      <c r="BF404" s="1"/>
      <c r="BG404" s="1"/>
      <c r="BH404" s="1"/>
      <c r="BI404" s="1"/>
      <c r="BJ404" s="1"/>
      <c r="BK404" s="1"/>
      <c r="BL404"/>
      <c r="BN404">
        <f t="shared" si="31"/>
        <v>0</v>
      </c>
      <c r="BO404">
        <f t="shared" si="32"/>
        <v>0</v>
      </c>
      <c r="DP404"/>
      <c r="DQ404"/>
      <c r="DR404" s="2">
        <f t="shared" si="33"/>
        <v>0</v>
      </c>
      <c r="DS404" s="2">
        <f t="shared" si="34"/>
        <v>0</v>
      </c>
      <c r="DT404" s="2">
        <f t="shared" si="35"/>
        <v>0</v>
      </c>
      <c r="DU404" s="2">
        <f t="shared" si="36"/>
        <v>0</v>
      </c>
    </row>
    <row r="405" spans="1:125" s="38" customFormat="1" ht="15" customHeight="1">
      <c r="A405" s="196"/>
      <c r="B405" s="196"/>
      <c r="C405" s="286" t="s">
        <v>5739</v>
      </c>
      <c r="D405" s="479" t="str">
        <f>IF($N$10="","",IF(HLOOKUP($N$10,Presentación!$AQ$3:$BV$574,Presentación!AP384)="","",HLOOKUP($N$10,Presentación!$AQ$3:$BV$574,Presentación!AP384,0)))</f>
        <v/>
      </c>
      <c r="E405" s="480"/>
      <c r="F405" s="481"/>
      <c r="G405" s="491" t="str">
        <f>IF($N$10="","",IF(HLOOKUP($N$10,Presentación!$BZ$3:$DE$574,Presentación!AP384,0)="","",HLOOKUP($N$10,Presentación!$BZ$3:$DE$574,Presentación!AP384,0)))</f>
        <v/>
      </c>
      <c r="H405" s="492"/>
      <c r="I405" s="492"/>
      <c r="J405" s="493"/>
      <c r="K405" s="1"/>
      <c r="L405" s="1"/>
      <c r="M405" s="1"/>
      <c r="N405" s="1"/>
      <c r="O405" s="1"/>
      <c r="P405" s="1"/>
      <c r="Q405" s="1"/>
      <c r="R405" s="1"/>
      <c r="S405" s="1"/>
      <c r="T405" s="1"/>
      <c r="U405" s="1"/>
      <c r="V405" s="1"/>
      <c r="W405" s="1"/>
      <c r="X405" s="1"/>
      <c r="Y405" s="1"/>
      <c r="Z405" s="1"/>
      <c r="AA405" s="1"/>
      <c r="AB405" s="1"/>
      <c r="AC405" s="1"/>
      <c r="AD405" s="1"/>
      <c r="AE405" s="1"/>
      <c r="AF405" s="1"/>
      <c r="AG405" s="1"/>
      <c r="AH405" s="1"/>
      <c r="AI405" s="1"/>
      <c r="AJ405" s="1"/>
      <c r="AK405" s="1"/>
      <c r="AL405" s="1"/>
      <c r="AM405" s="1"/>
      <c r="AN405" s="1"/>
      <c r="AO405" s="1"/>
      <c r="AP405" s="1"/>
      <c r="AQ405" s="1"/>
      <c r="AR405" s="1"/>
      <c r="AS405" s="1"/>
      <c r="AT405" s="1"/>
      <c r="AU405" s="1"/>
      <c r="AV405" s="1"/>
      <c r="AW405" s="1"/>
      <c r="AX405" s="1"/>
      <c r="AY405" s="1"/>
      <c r="AZ405" s="1"/>
      <c r="BA405" s="1"/>
      <c r="BB405" s="1"/>
      <c r="BC405" s="1"/>
      <c r="BD405" s="1"/>
      <c r="BE405" s="1"/>
      <c r="BF405" s="1"/>
      <c r="BG405" s="1"/>
      <c r="BH405" s="1"/>
      <c r="BI405" s="1"/>
      <c r="BJ405" s="1"/>
      <c r="BK405" s="1"/>
      <c r="BL405"/>
      <c r="BN405">
        <f t="shared" si="31"/>
        <v>0</v>
      </c>
      <c r="BO405">
        <f t="shared" si="32"/>
        <v>0</v>
      </c>
      <c r="DP405"/>
      <c r="DQ405"/>
      <c r="DR405" s="2">
        <f t="shared" si="33"/>
        <v>0</v>
      </c>
      <c r="DS405" s="2">
        <f t="shared" si="34"/>
        <v>0</v>
      </c>
      <c r="DT405" s="2">
        <f t="shared" si="35"/>
        <v>0</v>
      </c>
      <c r="DU405" s="2">
        <f t="shared" si="36"/>
        <v>0</v>
      </c>
    </row>
    <row r="406" spans="1:125" s="38" customFormat="1" ht="15" customHeight="1">
      <c r="A406" s="196"/>
      <c r="B406" s="196"/>
      <c r="C406" s="286" t="s">
        <v>5740</v>
      </c>
      <c r="D406" s="479" t="str">
        <f>IF($N$10="","",IF(HLOOKUP($N$10,Presentación!$AQ$3:$BV$574,Presentación!AP385)="","",HLOOKUP($N$10,Presentación!$AQ$3:$BV$574,Presentación!AP385,0)))</f>
        <v/>
      </c>
      <c r="E406" s="480"/>
      <c r="F406" s="481"/>
      <c r="G406" s="491" t="str">
        <f>IF($N$10="","",IF(HLOOKUP($N$10,Presentación!$BZ$3:$DE$574,Presentación!AP385,0)="","",HLOOKUP($N$10,Presentación!$BZ$3:$DE$574,Presentación!AP385,0)))</f>
        <v/>
      </c>
      <c r="H406" s="492"/>
      <c r="I406" s="492"/>
      <c r="J406" s="493"/>
      <c r="K406" s="1"/>
      <c r="L406" s="1"/>
      <c r="M406" s="1"/>
      <c r="N406" s="1"/>
      <c r="O406" s="1"/>
      <c r="P406" s="1"/>
      <c r="Q406" s="1"/>
      <c r="R406" s="1"/>
      <c r="S406" s="1"/>
      <c r="T406" s="1"/>
      <c r="U406" s="1"/>
      <c r="V406" s="1"/>
      <c r="W406" s="1"/>
      <c r="X406" s="1"/>
      <c r="Y406" s="1"/>
      <c r="Z406" s="1"/>
      <c r="AA406" s="1"/>
      <c r="AB406" s="1"/>
      <c r="AC406" s="1"/>
      <c r="AD406" s="1"/>
      <c r="AE406" s="1"/>
      <c r="AF406" s="1"/>
      <c r="AG406" s="1"/>
      <c r="AH406" s="1"/>
      <c r="AI406" s="1"/>
      <c r="AJ406" s="1"/>
      <c r="AK406" s="1"/>
      <c r="AL406" s="1"/>
      <c r="AM406" s="1"/>
      <c r="AN406" s="1"/>
      <c r="AO406" s="1"/>
      <c r="AP406" s="1"/>
      <c r="AQ406" s="1"/>
      <c r="AR406" s="1"/>
      <c r="AS406" s="1"/>
      <c r="AT406" s="1"/>
      <c r="AU406" s="1"/>
      <c r="AV406" s="1"/>
      <c r="AW406" s="1"/>
      <c r="AX406" s="1"/>
      <c r="AY406" s="1"/>
      <c r="AZ406" s="1"/>
      <c r="BA406" s="1"/>
      <c r="BB406" s="1"/>
      <c r="BC406" s="1"/>
      <c r="BD406" s="1"/>
      <c r="BE406" s="1"/>
      <c r="BF406" s="1"/>
      <c r="BG406" s="1"/>
      <c r="BH406" s="1"/>
      <c r="BI406" s="1"/>
      <c r="BJ406" s="1"/>
      <c r="BK406" s="1"/>
      <c r="BL406"/>
      <c r="BN406">
        <f t="shared" si="31"/>
        <v>0</v>
      </c>
      <c r="BO406">
        <f t="shared" si="32"/>
        <v>0</v>
      </c>
      <c r="DP406"/>
      <c r="DQ406"/>
      <c r="DR406" s="2">
        <f t="shared" si="33"/>
        <v>0</v>
      </c>
      <c r="DS406" s="2">
        <f t="shared" si="34"/>
        <v>0</v>
      </c>
      <c r="DT406" s="2">
        <f t="shared" si="35"/>
        <v>0</v>
      </c>
      <c r="DU406" s="2">
        <f t="shared" si="36"/>
        <v>0</v>
      </c>
    </row>
    <row r="407" spans="1:125" s="38" customFormat="1" ht="15" customHeight="1">
      <c r="A407" s="196"/>
      <c r="B407" s="196"/>
      <c r="C407" s="286" t="s">
        <v>5741</v>
      </c>
      <c r="D407" s="479" t="str">
        <f>IF($N$10="","",IF(HLOOKUP($N$10,Presentación!$AQ$3:$BV$574,Presentación!AP386)="","",HLOOKUP($N$10,Presentación!$AQ$3:$BV$574,Presentación!AP386,0)))</f>
        <v/>
      </c>
      <c r="E407" s="480"/>
      <c r="F407" s="481"/>
      <c r="G407" s="491" t="str">
        <f>IF($N$10="","",IF(HLOOKUP($N$10,Presentación!$BZ$3:$DE$574,Presentación!AP386,0)="","",HLOOKUP($N$10,Presentación!$BZ$3:$DE$574,Presentación!AP386,0)))</f>
        <v/>
      </c>
      <c r="H407" s="492"/>
      <c r="I407" s="492"/>
      <c r="J407" s="493"/>
      <c r="K407" s="1"/>
      <c r="L407" s="1"/>
      <c r="M407" s="1"/>
      <c r="N407" s="1"/>
      <c r="O407" s="1"/>
      <c r="P407" s="1"/>
      <c r="Q407" s="1"/>
      <c r="R407" s="1"/>
      <c r="S407" s="1"/>
      <c r="T407" s="1"/>
      <c r="U407" s="1"/>
      <c r="V407" s="1"/>
      <c r="W407" s="1"/>
      <c r="X407" s="1"/>
      <c r="Y407" s="1"/>
      <c r="Z407" s="1"/>
      <c r="AA407" s="1"/>
      <c r="AB407" s="1"/>
      <c r="AC407" s="1"/>
      <c r="AD407" s="1"/>
      <c r="AE407" s="1"/>
      <c r="AF407" s="1"/>
      <c r="AG407" s="1"/>
      <c r="AH407" s="1"/>
      <c r="AI407" s="1"/>
      <c r="AJ407" s="1"/>
      <c r="AK407" s="1"/>
      <c r="AL407" s="1"/>
      <c r="AM407" s="1"/>
      <c r="AN407" s="1"/>
      <c r="AO407" s="1"/>
      <c r="AP407" s="1"/>
      <c r="AQ407" s="1"/>
      <c r="AR407" s="1"/>
      <c r="AS407" s="1"/>
      <c r="AT407" s="1"/>
      <c r="AU407" s="1"/>
      <c r="AV407" s="1"/>
      <c r="AW407" s="1"/>
      <c r="AX407" s="1"/>
      <c r="AY407" s="1"/>
      <c r="AZ407" s="1"/>
      <c r="BA407" s="1"/>
      <c r="BB407" s="1"/>
      <c r="BC407" s="1"/>
      <c r="BD407" s="1"/>
      <c r="BE407" s="1"/>
      <c r="BF407" s="1"/>
      <c r="BG407" s="1"/>
      <c r="BH407" s="1"/>
      <c r="BI407" s="1"/>
      <c r="BJ407" s="1"/>
      <c r="BK407" s="1"/>
      <c r="BL407"/>
      <c r="BN407">
        <f t="shared" si="31"/>
        <v>0</v>
      </c>
      <c r="BO407">
        <f t="shared" si="32"/>
        <v>0</v>
      </c>
      <c r="DP407"/>
      <c r="DQ407"/>
      <c r="DR407" s="2">
        <f t="shared" si="33"/>
        <v>0</v>
      </c>
      <c r="DS407" s="2">
        <f t="shared" si="34"/>
        <v>0</v>
      </c>
      <c r="DT407" s="2">
        <f t="shared" si="35"/>
        <v>0</v>
      </c>
      <c r="DU407" s="2">
        <f t="shared" si="36"/>
        <v>0</v>
      </c>
    </row>
    <row r="408" spans="1:125" s="38" customFormat="1" ht="15" customHeight="1">
      <c r="A408" s="196"/>
      <c r="B408" s="196"/>
      <c r="C408" s="286" t="s">
        <v>5742</v>
      </c>
      <c r="D408" s="479" t="str">
        <f>IF($N$10="","",IF(HLOOKUP($N$10,Presentación!$AQ$3:$BV$574,Presentación!AP387)="","",HLOOKUP($N$10,Presentación!$AQ$3:$BV$574,Presentación!AP387,0)))</f>
        <v/>
      </c>
      <c r="E408" s="480"/>
      <c r="F408" s="481"/>
      <c r="G408" s="491" t="str">
        <f>IF($N$10="","",IF(HLOOKUP($N$10,Presentación!$BZ$3:$DE$574,Presentación!AP387,0)="","",HLOOKUP($N$10,Presentación!$BZ$3:$DE$574,Presentación!AP387,0)))</f>
        <v/>
      </c>
      <c r="H408" s="492"/>
      <c r="I408" s="492"/>
      <c r="J408" s="493"/>
      <c r="K408" s="1"/>
      <c r="L408" s="1"/>
      <c r="M408" s="1"/>
      <c r="N408" s="1"/>
      <c r="O408" s="1"/>
      <c r="P408" s="1"/>
      <c r="Q408" s="1"/>
      <c r="R408" s="1"/>
      <c r="S408" s="1"/>
      <c r="T408" s="1"/>
      <c r="U408" s="1"/>
      <c r="V408" s="1"/>
      <c r="W408" s="1"/>
      <c r="X408" s="1"/>
      <c r="Y408" s="1"/>
      <c r="Z408" s="1"/>
      <c r="AA408" s="1"/>
      <c r="AB408" s="1"/>
      <c r="AC408" s="1"/>
      <c r="AD408" s="1"/>
      <c r="AE408" s="1"/>
      <c r="AF408" s="1"/>
      <c r="AG408" s="1"/>
      <c r="AH408" s="1"/>
      <c r="AI408" s="1"/>
      <c r="AJ408" s="1"/>
      <c r="AK408" s="1"/>
      <c r="AL408" s="1"/>
      <c r="AM408" s="1"/>
      <c r="AN408" s="1"/>
      <c r="AO408" s="1"/>
      <c r="AP408" s="1"/>
      <c r="AQ408" s="1"/>
      <c r="AR408" s="1"/>
      <c r="AS408" s="1"/>
      <c r="AT408" s="1"/>
      <c r="AU408" s="1"/>
      <c r="AV408" s="1"/>
      <c r="AW408" s="1"/>
      <c r="AX408" s="1"/>
      <c r="AY408" s="1"/>
      <c r="AZ408" s="1"/>
      <c r="BA408" s="1"/>
      <c r="BB408" s="1"/>
      <c r="BC408" s="1"/>
      <c r="BD408" s="1"/>
      <c r="BE408" s="1"/>
      <c r="BF408" s="1"/>
      <c r="BG408" s="1"/>
      <c r="BH408" s="1"/>
      <c r="BI408" s="1"/>
      <c r="BJ408" s="1"/>
      <c r="BK408" s="1"/>
      <c r="BL408"/>
      <c r="BN408">
        <f t="shared" si="31"/>
        <v>0</v>
      </c>
      <c r="BO408">
        <f t="shared" si="32"/>
        <v>0</v>
      </c>
      <c r="DP408"/>
      <c r="DQ408"/>
      <c r="DR408" s="2">
        <f t="shared" si="33"/>
        <v>0</v>
      </c>
      <c r="DS408" s="2">
        <f t="shared" si="34"/>
        <v>0</v>
      </c>
      <c r="DT408" s="2">
        <f t="shared" si="35"/>
        <v>0</v>
      </c>
      <c r="DU408" s="2">
        <f t="shared" si="36"/>
        <v>0</v>
      </c>
    </row>
    <row r="409" spans="1:125" s="38" customFormat="1" ht="15" customHeight="1">
      <c r="A409" s="196"/>
      <c r="B409" s="196"/>
      <c r="C409" s="286" t="s">
        <v>5743</v>
      </c>
      <c r="D409" s="479" t="str">
        <f>IF($N$10="","",IF(HLOOKUP($N$10,Presentación!$AQ$3:$BV$574,Presentación!AP388)="","",HLOOKUP($N$10,Presentación!$AQ$3:$BV$574,Presentación!AP388,0)))</f>
        <v/>
      </c>
      <c r="E409" s="480"/>
      <c r="F409" s="481"/>
      <c r="G409" s="491" t="str">
        <f>IF($N$10="","",IF(HLOOKUP($N$10,Presentación!$BZ$3:$DE$574,Presentación!AP388,0)="","",HLOOKUP($N$10,Presentación!$BZ$3:$DE$574,Presentación!AP388,0)))</f>
        <v/>
      </c>
      <c r="H409" s="492"/>
      <c r="I409" s="492"/>
      <c r="J409" s="493"/>
      <c r="K409" s="1"/>
      <c r="L409" s="1"/>
      <c r="M409" s="1"/>
      <c r="N409" s="1"/>
      <c r="O409" s="1"/>
      <c r="P409" s="1"/>
      <c r="Q409" s="1"/>
      <c r="R409" s="1"/>
      <c r="S409" s="1"/>
      <c r="T409" s="1"/>
      <c r="U409" s="1"/>
      <c r="V409" s="1"/>
      <c r="W409" s="1"/>
      <c r="X409" s="1"/>
      <c r="Y409" s="1"/>
      <c r="Z409" s="1"/>
      <c r="AA409" s="1"/>
      <c r="AB409" s="1"/>
      <c r="AC409" s="1"/>
      <c r="AD409" s="1"/>
      <c r="AE409" s="1"/>
      <c r="AF409" s="1"/>
      <c r="AG409" s="1"/>
      <c r="AH409" s="1"/>
      <c r="AI409" s="1"/>
      <c r="AJ409" s="1"/>
      <c r="AK409" s="1"/>
      <c r="AL409" s="1"/>
      <c r="AM409" s="1"/>
      <c r="AN409" s="1"/>
      <c r="AO409" s="1"/>
      <c r="AP409" s="1"/>
      <c r="AQ409" s="1"/>
      <c r="AR409" s="1"/>
      <c r="AS409" s="1"/>
      <c r="AT409" s="1"/>
      <c r="AU409" s="1"/>
      <c r="AV409" s="1"/>
      <c r="AW409" s="1"/>
      <c r="AX409" s="1"/>
      <c r="AY409" s="1"/>
      <c r="AZ409" s="1"/>
      <c r="BA409" s="1"/>
      <c r="BB409" s="1"/>
      <c r="BC409" s="1"/>
      <c r="BD409" s="1"/>
      <c r="BE409" s="1"/>
      <c r="BF409" s="1"/>
      <c r="BG409" s="1"/>
      <c r="BH409" s="1"/>
      <c r="BI409" s="1"/>
      <c r="BJ409" s="1"/>
      <c r="BK409" s="1"/>
      <c r="BL409"/>
      <c r="BN409">
        <f t="shared" ref="BN409:BN472" si="37">IF(D410&lt;&gt;"",IF(OR(COUNTA(K410:BK410)=0,COUNTA(K410:BK410)&gt;=(53-$DN$21)),0,1),0)</f>
        <v>0</v>
      </c>
      <c r="BO409">
        <f t="shared" ref="BO409:BO472" si="38">IF(D410="",IF(COUNTA(K410:BK410)=0,0,1),0)</f>
        <v>0</v>
      </c>
      <c r="DP409"/>
      <c r="DQ409"/>
      <c r="DR409" s="2">
        <f t="shared" ref="DR409:DR472" si="39">K409</f>
        <v>0</v>
      </c>
      <c r="DS409" s="2">
        <f t="shared" ref="DS409:DS472" si="40">COUNTIF(L409:BK409,"NS")</f>
        <v>0</v>
      </c>
      <c r="DT409" s="2">
        <f t="shared" ref="DT409:DT472" si="41">SUM(L409:BK409)</f>
        <v>0</v>
      </c>
      <c r="DU409" s="2">
        <f t="shared" si="36"/>
        <v>0</v>
      </c>
    </row>
    <row r="410" spans="1:125" s="38" customFormat="1" ht="15" customHeight="1">
      <c r="A410" s="196"/>
      <c r="B410" s="196"/>
      <c r="C410" s="286" t="s">
        <v>5744</v>
      </c>
      <c r="D410" s="479" t="str">
        <f>IF($N$10="","",IF(HLOOKUP($N$10,Presentación!$AQ$3:$BV$574,Presentación!AP389)="","",HLOOKUP($N$10,Presentación!$AQ$3:$BV$574,Presentación!AP389,0)))</f>
        <v/>
      </c>
      <c r="E410" s="480"/>
      <c r="F410" s="481"/>
      <c r="G410" s="491" t="str">
        <f>IF($N$10="","",IF(HLOOKUP($N$10,Presentación!$BZ$3:$DE$574,Presentación!AP389,0)="","",HLOOKUP($N$10,Presentación!$BZ$3:$DE$574,Presentación!AP389,0)))</f>
        <v/>
      </c>
      <c r="H410" s="492"/>
      <c r="I410" s="492"/>
      <c r="J410" s="493"/>
      <c r="K410" s="1"/>
      <c r="L410" s="1"/>
      <c r="M410" s="1"/>
      <c r="N410" s="1"/>
      <c r="O410" s="1"/>
      <c r="P410" s="1"/>
      <c r="Q410" s="1"/>
      <c r="R410" s="1"/>
      <c r="S410" s="1"/>
      <c r="T410" s="1"/>
      <c r="U410" s="1"/>
      <c r="V410" s="1"/>
      <c r="W410" s="1"/>
      <c r="X410" s="1"/>
      <c r="Y410" s="1"/>
      <c r="Z410" s="1"/>
      <c r="AA410" s="1"/>
      <c r="AB410" s="1"/>
      <c r="AC410" s="1"/>
      <c r="AD410" s="1"/>
      <c r="AE410" s="1"/>
      <c r="AF410" s="1"/>
      <c r="AG410" s="1"/>
      <c r="AH410" s="1"/>
      <c r="AI410" s="1"/>
      <c r="AJ410" s="1"/>
      <c r="AK410" s="1"/>
      <c r="AL410" s="1"/>
      <c r="AM410" s="1"/>
      <c r="AN410" s="1"/>
      <c r="AO410" s="1"/>
      <c r="AP410" s="1"/>
      <c r="AQ410" s="1"/>
      <c r="AR410" s="1"/>
      <c r="AS410" s="1"/>
      <c r="AT410" s="1"/>
      <c r="AU410" s="1"/>
      <c r="AV410" s="1"/>
      <c r="AW410" s="1"/>
      <c r="AX410" s="1"/>
      <c r="AY410" s="1"/>
      <c r="AZ410" s="1"/>
      <c r="BA410" s="1"/>
      <c r="BB410" s="1"/>
      <c r="BC410" s="1"/>
      <c r="BD410" s="1"/>
      <c r="BE410" s="1"/>
      <c r="BF410" s="1"/>
      <c r="BG410" s="1"/>
      <c r="BH410" s="1"/>
      <c r="BI410" s="1"/>
      <c r="BJ410" s="1"/>
      <c r="BK410" s="1"/>
      <c r="BL410"/>
      <c r="BN410">
        <f t="shared" si="37"/>
        <v>0</v>
      </c>
      <c r="BO410">
        <f t="shared" si="38"/>
        <v>0</v>
      </c>
      <c r="DP410"/>
      <c r="DQ410"/>
      <c r="DR410" s="2">
        <f t="shared" si="39"/>
        <v>0</v>
      </c>
      <c r="DS410" s="2">
        <f t="shared" si="40"/>
        <v>0</v>
      </c>
      <c r="DT410" s="2">
        <f t="shared" si="41"/>
        <v>0</v>
      </c>
      <c r="DU410" s="2">
        <f t="shared" ref="DU410:DU473" si="42">IF(OR(AND(DR410=0, DS410&gt;0),AND(DR410="NS", DT410&gt;0), AND(DR410="NS", DS410=0, DT410=0)), 1, IF(OR(AND(DR410&gt;0, DS410&gt;1,DR410&gt;DT410), AND(DR410="NS", DS410=2), AND(DR410="NS", DT410=0, DS410&gt;0), DR410=DT410), 0, 1))</f>
        <v>0</v>
      </c>
    </row>
    <row r="411" spans="1:125" s="38" customFormat="1" ht="15" customHeight="1">
      <c r="A411" s="196"/>
      <c r="B411" s="196"/>
      <c r="C411" s="286" t="s">
        <v>5745</v>
      </c>
      <c r="D411" s="479" t="str">
        <f>IF($N$10="","",IF(HLOOKUP($N$10,Presentación!$AQ$3:$BV$574,Presentación!AP390)="","",HLOOKUP($N$10,Presentación!$AQ$3:$BV$574,Presentación!AP390,0)))</f>
        <v/>
      </c>
      <c r="E411" s="480"/>
      <c r="F411" s="481"/>
      <c r="G411" s="491" t="str">
        <f>IF($N$10="","",IF(HLOOKUP($N$10,Presentación!$BZ$3:$DE$574,Presentación!AP390,0)="","",HLOOKUP($N$10,Presentación!$BZ$3:$DE$574,Presentación!AP390,0)))</f>
        <v/>
      </c>
      <c r="H411" s="492"/>
      <c r="I411" s="492"/>
      <c r="J411" s="493"/>
      <c r="K411" s="1"/>
      <c r="L411" s="1"/>
      <c r="M411" s="1"/>
      <c r="N411" s="1"/>
      <c r="O411" s="1"/>
      <c r="P411" s="1"/>
      <c r="Q411" s="1"/>
      <c r="R411" s="1"/>
      <c r="S411" s="1"/>
      <c r="T411" s="1"/>
      <c r="U411" s="1"/>
      <c r="V411" s="1"/>
      <c r="W411" s="1"/>
      <c r="X411" s="1"/>
      <c r="Y411" s="1"/>
      <c r="Z411" s="1"/>
      <c r="AA411" s="1"/>
      <c r="AB411" s="1"/>
      <c r="AC411" s="1"/>
      <c r="AD411" s="1"/>
      <c r="AE411" s="1"/>
      <c r="AF411" s="1"/>
      <c r="AG411" s="1"/>
      <c r="AH411" s="1"/>
      <c r="AI411" s="1"/>
      <c r="AJ411" s="1"/>
      <c r="AK411" s="1"/>
      <c r="AL411" s="1"/>
      <c r="AM411" s="1"/>
      <c r="AN411" s="1"/>
      <c r="AO411" s="1"/>
      <c r="AP411" s="1"/>
      <c r="AQ411" s="1"/>
      <c r="AR411" s="1"/>
      <c r="AS411" s="1"/>
      <c r="AT411" s="1"/>
      <c r="AU411" s="1"/>
      <c r="AV411" s="1"/>
      <c r="AW411" s="1"/>
      <c r="AX411" s="1"/>
      <c r="AY411" s="1"/>
      <c r="AZ411" s="1"/>
      <c r="BA411" s="1"/>
      <c r="BB411" s="1"/>
      <c r="BC411" s="1"/>
      <c r="BD411" s="1"/>
      <c r="BE411" s="1"/>
      <c r="BF411" s="1"/>
      <c r="BG411" s="1"/>
      <c r="BH411" s="1"/>
      <c r="BI411" s="1"/>
      <c r="BJ411" s="1"/>
      <c r="BK411" s="1"/>
      <c r="BL411"/>
      <c r="BN411">
        <f t="shared" si="37"/>
        <v>0</v>
      </c>
      <c r="BO411">
        <f t="shared" si="38"/>
        <v>0</v>
      </c>
      <c r="DP411"/>
      <c r="DQ411"/>
      <c r="DR411" s="2">
        <f t="shared" si="39"/>
        <v>0</v>
      </c>
      <c r="DS411" s="2">
        <f t="shared" si="40"/>
        <v>0</v>
      </c>
      <c r="DT411" s="2">
        <f t="shared" si="41"/>
        <v>0</v>
      </c>
      <c r="DU411" s="2">
        <f t="shared" si="42"/>
        <v>0</v>
      </c>
    </row>
    <row r="412" spans="1:125" s="38" customFormat="1" ht="15" customHeight="1">
      <c r="A412" s="196"/>
      <c r="B412" s="196"/>
      <c r="C412" s="286" t="s">
        <v>5746</v>
      </c>
      <c r="D412" s="479" t="str">
        <f>IF($N$10="","",IF(HLOOKUP($N$10,Presentación!$AQ$3:$BV$574,Presentación!AP391)="","",HLOOKUP($N$10,Presentación!$AQ$3:$BV$574,Presentación!AP391,0)))</f>
        <v/>
      </c>
      <c r="E412" s="480"/>
      <c r="F412" s="481"/>
      <c r="G412" s="491" t="str">
        <f>IF($N$10="","",IF(HLOOKUP($N$10,Presentación!$BZ$3:$DE$574,Presentación!AP391,0)="","",HLOOKUP($N$10,Presentación!$BZ$3:$DE$574,Presentación!AP391,0)))</f>
        <v/>
      </c>
      <c r="H412" s="492"/>
      <c r="I412" s="492"/>
      <c r="J412" s="493"/>
      <c r="K412" s="1"/>
      <c r="L412" s="1"/>
      <c r="M412" s="1"/>
      <c r="N412" s="1"/>
      <c r="O412" s="1"/>
      <c r="P412" s="1"/>
      <c r="Q412" s="1"/>
      <c r="R412" s="1"/>
      <c r="S412" s="1"/>
      <c r="T412" s="1"/>
      <c r="U412" s="1"/>
      <c r="V412" s="1"/>
      <c r="W412" s="1"/>
      <c r="X412" s="1"/>
      <c r="Y412" s="1"/>
      <c r="Z412" s="1"/>
      <c r="AA412" s="1"/>
      <c r="AB412" s="1"/>
      <c r="AC412" s="1"/>
      <c r="AD412" s="1"/>
      <c r="AE412" s="1"/>
      <c r="AF412" s="1"/>
      <c r="AG412" s="1"/>
      <c r="AH412" s="1"/>
      <c r="AI412" s="1"/>
      <c r="AJ412" s="1"/>
      <c r="AK412" s="1"/>
      <c r="AL412" s="1"/>
      <c r="AM412" s="1"/>
      <c r="AN412" s="1"/>
      <c r="AO412" s="1"/>
      <c r="AP412" s="1"/>
      <c r="AQ412" s="1"/>
      <c r="AR412" s="1"/>
      <c r="AS412" s="1"/>
      <c r="AT412" s="1"/>
      <c r="AU412" s="1"/>
      <c r="AV412" s="1"/>
      <c r="AW412" s="1"/>
      <c r="AX412" s="1"/>
      <c r="AY412" s="1"/>
      <c r="AZ412" s="1"/>
      <c r="BA412" s="1"/>
      <c r="BB412" s="1"/>
      <c r="BC412" s="1"/>
      <c r="BD412" s="1"/>
      <c r="BE412" s="1"/>
      <c r="BF412" s="1"/>
      <c r="BG412" s="1"/>
      <c r="BH412" s="1"/>
      <c r="BI412" s="1"/>
      <c r="BJ412" s="1"/>
      <c r="BK412" s="1"/>
      <c r="BL412"/>
      <c r="BN412">
        <f t="shared" si="37"/>
        <v>0</v>
      </c>
      <c r="BO412">
        <f t="shared" si="38"/>
        <v>0</v>
      </c>
      <c r="DP412"/>
      <c r="DQ412"/>
      <c r="DR412" s="2">
        <f t="shared" si="39"/>
        <v>0</v>
      </c>
      <c r="DS412" s="2">
        <f t="shared" si="40"/>
        <v>0</v>
      </c>
      <c r="DT412" s="2">
        <f t="shared" si="41"/>
        <v>0</v>
      </c>
      <c r="DU412" s="2">
        <f t="shared" si="42"/>
        <v>0</v>
      </c>
    </row>
    <row r="413" spans="1:125" s="38" customFormat="1" ht="15" customHeight="1">
      <c r="A413" s="196"/>
      <c r="B413" s="196"/>
      <c r="C413" s="286" t="s">
        <v>5747</v>
      </c>
      <c r="D413" s="479" t="str">
        <f>IF($N$10="","",IF(HLOOKUP($N$10,Presentación!$AQ$3:$BV$574,Presentación!AP392)="","",HLOOKUP($N$10,Presentación!$AQ$3:$BV$574,Presentación!AP392,0)))</f>
        <v/>
      </c>
      <c r="E413" s="480"/>
      <c r="F413" s="481"/>
      <c r="G413" s="491" t="str">
        <f>IF($N$10="","",IF(HLOOKUP($N$10,Presentación!$BZ$3:$DE$574,Presentación!AP392,0)="","",HLOOKUP($N$10,Presentación!$BZ$3:$DE$574,Presentación!AP392,0)))</f>
        <v/>
      </c>
      <c r="H413" s="492"/>
      <c r="I413" s="492"/>
      <c r="J413" s="493"/>
      <c r="K413" s="1"/>
      <c r="L413" s="1"/>
      <c r="M413" s="1"/>
      <c r="N413" s="1"/>
      <c r="O413" s="1"/>
      <c r="P413" s="1"/>
      <c r="Q413" s="1"/>
      <c r="R413" s="1"/>
      <c r="S413" s="1"/>
      <c r="T413" s="1"/>
      <c r="U413" s="1"/>
      <c r="V413" s="1"/>
      <c r="W413" s="1"/>
      <c r="X413" s="1"/>
      <c r="Y413" s="1"/>
      <c r="Z413" s="1"/>
      <c r="AA413" s="1"/>
      <c r="AB413" s="1"/>
      <c r="AC413" s="1"/>
      <c r="AD413" s="1"/>
      <c r="AE413" s="1"/>
      <c r="AF413" s="1"/>
      <c r="AG413" s="1"/>
      <c r="AH413" s="1"/>
      <c r="AI413" s="1"/>
      <c r="AJ413" s="1"/>
      <c r="AK413" s="1"/>
      <c r="AL413" s="1"/>
      <c r="AM413" s="1"/>
      <c r="AN413" s="1"/>
      <c r="AO413" s="1"/>
      <c r="AP413" s="1"/>
      <c r="AQ413" s="1"/>
      <c r="AR413" s="1"/>
      <c r="AS413" s="1"/>
      <c r="AT413" s="1"/>
      <c r="AU413" s="1"/>
      <c r="AV413" s="1"/>
      <c r="AW413" s="1"/>
      <c r="AX413" s="1"/>
      <c r="AY413" s="1"/>
      <c r="AZ413" s="1"/>
      <c r="BA413" s="1"/>
      <c r="BB413" s="1"/>
      <c r="BC413" s="1"/>
      <c r="BD413" s="1"/>
      <c r="BE413" s="1"/>
      <c r="BF413" s="1"/>
      <c r="BG413" s="1"/>
      <c r="BH413" s="1"/>
      <c r="BI413" s="1"/>
      <c r="BJ413" s="1"/>
      <c r="BK413" s="1"/>
      <c r="BL413"/>
      <c r="BN413">
        <f t="shared" si="37"/>
        <v>0</v>
      </c>
      <c r="BO413">
        <f t="shared" si="38"/>
        <v>0</v>
      </c>
      <c r="DP413"/>
      <c r="DQ413"/>
      <c r="DR413" s="2">
        <f t="shared" si="39"/>
        <v>0</v>
      </c>
      <c r="DS413" s="2">
        <f t="shared" si="40"/>
        <v>0</v>
      </c>
      <c r="DT413" s="2">
        <f t="shared" si="41"/>
        <v>0</v>
      </c>
      <c r="DU413" s="2">
        <f t="shared" si="42"/>
        <v>0</v>
      </c>
    </row>
    <row r="414" spans="1:125" s="38" customFormat="1" ht="15" customHeight="1">
      <c r="A414" s="196"/>
      <c r="B414" s="196"/>
      <c r="C414" s="286" t="s">
        <v>5748</v>
      </c>
      <c r="D414" s="479" t="str">
        <f>IF($N$10="","",IF(HLOOKUP($N$10,Presentación!$AQ$3:$BV$574,Presentación!AP393)="","",HLOOKUP($N$10,Presentación!$AQ$3:$BV$574,Presentación!AP393,0)))</f>
        <v/>
      </c>
      <c r="E414" s="480"/>
      <c r="F414" s="481"/>
      <c r="G414" s="491" t="str">
        <f>IF($N$10="","",IF(HLOOKUP($N$10,Presentación!$BZ$3:$DE$574,Presentación!AP393,0)="","",HLOOKUP($N$10,Presentación!$BZ$3:$DE$574,Presentación!AP393,0)))</f>
        <v/>
      </c>
      <c r="H414" s="492"/>
      <c r="I414" s="492"/>
      <c r="J414" s="493"/>
      <c r="K414" s="1"/>
      <c r="L414" s="1"/>
      <c r="M414" s="1"/>
      <c r="N414" s="1"/>
      <c r="O414" s="1"/>
      <c r="P414" s="1"/>
      <c r="Q414" s="1"/>
      <c r="R414" s="1"/>
      <c r="S414" s="1"/>
      <c r="T414" s="1"/>
      <c r="U414" s="1"/>
      <c r="V414" s="1"/>
      <c r="W414" s="1"/>
      <c r="X414" s="1"/>
      <c r="Y414" s="1"/>
      <c r="Z414" s="1"/>
      <c r="AA414" s="1"/>
      <c r="AB414" s="1"/>
      <c r="AC414" s="1"/>
      <c r="AD414" s="1"/>
      <c r="AE414" s="1"/>
      <c r="AF414" s="1"/>
      <c r="AG414" s="1"/>
      <c r="AH414" s="1"/>
      <c r="AI414" s="1"/>
      <c r="AJ414" s="1"/>
      <c r="AK414" s="1"/>
      <c r="AL414" s="1"/>
      <c r="AM414" s="1"/>
      <c r="AN414" s="1"/>
      <c r="AO414" s="1"/>
      <c r="AP414" s="1"/>
      <c r="AQ414" s="1"/>
      <c r="AR414" s="1"/>
      <c r="AS414" s="1"/>
      <c r="AT414" s="1"/>
      <c r="AU414" s="1"/>
      <c r="AV414" s="1"/>
      <c r="AW414" s="1"/>
      <c r="AX414" s="1"/>
      <c r="AY414" s="1"/>
      <c r="AZ414" s="1"/>
      <c r="BA414" s="1"/>
      <c r="BB414" s="1"/>
      <c r="BC414" s="1"/>
      <c r="BD414" s="1"/>
      <c r="BE414" s="1"/>
      <c r="BF414" s="1"/>
      <c r="BG414" s="1"/>
      <c r="BH414" s="1"/>
      <c r="BI414" s="1"/>
      <c r="BJ414" s="1"/>
      <c r="BK414" s="1"/>
      <c r="BL414"/>
      <c r="BN414">
        <f t="shared" si="37"/>
        <v>0</v>
      </c>
      <c r="BO414">
        <f t="shared" si="38"/>
        <v>0</v>
      </c>
      <c r="DP414"/>
      <c r="DQ414"/>
      <c r="DR414" s="2">
        <f t="shared" si="39"/>
        <v>0</v>
      </c>
      <c r="DS414" s="2">
        <f t="shared" si="40"/>
        <v>0</v>
      </c>
      <c r="DT414" s="2">
        <f t="shared" si="41"/>
        <v>0</v>
      </c>
      <c r="DU414" s="2">
        <f t="shared" si="42"/>
        <v>0</v>
      </c>
    </row>
    <row r="415" spans="1:125" s="38" customFormat="1" ht="15" customHeight="1">
      <c r="A415" s="196"/>
      <c r="B415" s="196"/>
      <c r="C415" s="286" t="s">
        <v>5749</v>
      </c>
      <c r="D415" s="479" t="str">
        <f>IF($N$10="","",IF(HLOOKUP($N$10,Presentación!$AQ$3:$BV$574,Presentación!AP394)="","",HLOOKUP($N$10,Presentación!$AQ$3:$BV$574,Presentación!AP394,0)))</f>
        <v/>
      </c>
      <c r="E415" s="480"/>
      <c r="F415" s="481"/>
      <c r="G415" s="491" t="str">
        <f>IF($N$10="","",IF(HLOOKUP($N$10,Presentación!$BZ$3:$DE$574,Presentación!AP394,0)="","",HLOOKUP($N$10,Presentación!$BZ$3:$DE$574,Presentación!AP394,0)))</f>
        <v/>
      </c>
      <c r="H415" s="492"/>
      <c r="I415" s="492"/>
      <c r="J415" s="493"/>
      <c r="K415" s="1"/>
      <c r="L415" s="1"/>
      <c r="M415" s="1"/>
      <c r="N415" s="1"/>
      <c r="O415" s="1"/>
      <c r="P415" s="1"/>
      <c r="Q415" s="1"/>
      <c r="R415" s="1"/>
      <c r="S415" s="1"/>
      <c r="T415" s="1"/>
      <c r="U415" s="1"/>
      <c r="V415" s="1"/>
      <c r="W415" s="1"/>
      <c r="X415" s="1"/>
      <c r="Y415" s="1"/>
      <c r="Z415" s="1"/>
      <c r="AA415" s="1"/>
      <c r="AB415" s="1"/>
      <c r="AC415" s="1"/>
      <c r="AD415" s="1"/>
      <c r="AE415" s="1"/>
      <c r="AF415" s="1"/>
      <c r="AG415" s="1"/>
      <c r="AH415" s="1"/>
      <c r="AI415" s="1"/>
      <c r="AJ415" s="1"/>
      <c r="AK415" s="1"/>
      <c r="AL415" s="1"/>
      <c r="AM415" s="1"/>
      <c r="AN415" s="1"/>
      <c r="AO415" s="1"/>
      <c r="AP415" s="1"/>
      <c r="AQ415" s="1"/>
      <c r="AR415" s="1"/>
      <c r="AS415" s="1"/>
      <c r="AT415" s="1"/>
      <c r="AU415" s="1"/>
      <c r="AV415" s="1"/>
      <c r="AW415" s="1"/>
      <c r="AX415" s="1"/>
      <c r="AY415" s="1"/>
      <c r="AZ415" s="1"/>
      <c r="BA415" s="1"/>
      <c r="BB415" s="1"/>
      <c r="BC415" s="1"/>
      <c r="BD415" s="1"/>
      <c r="BE415" s="1"/>
      <c r="BF415" s="1"/>
      <c r="BG415" s="1"/>
      <c r="BH415" s="1"/>
      <c r="BI415" s="1"/>
      <c r="BJ415" s="1"/>
      <c r="BK415" s="1"/>
      <c r="BL415"/>
      <c r="BN415">
        <f t="shared" si="37"/>
        <v>0</v>
      </c>
      <c r="BO415">
        <f t="shared" si="38"/>
        <v>0</v>
      </c>
      <c r="DP415"/>
      <c r="DQ415"/>
      <c r="DR415" s="2">
        <f t="shared" si="39"/>
        <v>0</v>
      </c>
      <c r="DS415" s="2">
        <f t="shared" si="40"/>
        <v>0</v>
      </c>
      <c r="DT415" s="2">
        <f t="shared" si="41"/>
        <v>0</v>
      </c>
      <c r="DU415" s="2">
        <f t="shared" si="42"/>
        <v>0</v>
      </c>
    </row>
    <row r="416" spans="1:125" s="38" customFormat="1" ht="15" customHeight="1">
      <c r="A416" s="196"/>
      <c r="B416" s="196"/>
      <c r="C416" s="286" t="s">
        <v>5750</v>
      </c>
      <c r="D416" s="479" t="str">
        <f>IF($N$10="","",IF(HLOOKUP($N$10,Presentación!$AQ$3:$BV$574,Presentación!AP395)="","",HLOOKUP($N$10,Presentación!$AQ$3:$BV$574,Presentación!AP395,0)))</f>
        <v/>
      </c>
      <c r="E416" s="480"/>
      <c r="F416" s="481"/>
      <c r="G416" s="491" t="str">
        <f>IF($N$10="","",IF(HLOOKUP($N$10,Presentación!$BZ$3:$DE$574,Presentación!AP395,0)="","",HLOOKUP($N$10,Presentación!$BZ$3:$DE$574,Presentación!AP395,0)))</f>
        <v/>
      </c>
      <c r="H416" s="492"/>
      <c r="I416" s="492"/>
      <c r="J416" s="493"/>
      <c r="K416" s="1"/>
      <c r="L416" s="1"/>
      <c r="M416" s="1"/>
      <c r="N416" s="1"/>
      <c r="O416" s="1"/>
      <c r="P416" s="1"/>
      <c r="Q416" s="1"/>
      <c r="R416" s="1"/>
      <c r="S416" s="1"/>
      <c r="T416" s="1"/>
      <c r="U416" s="1"/>
      <c r="V416" s="1"/>
      <c r="W416" s="1"/>
      <c r="X416" s="1"/>
      <c r="Y416" s="1"/>
      <c r="Z416" s="1"/>
      <c r="AA416" s="1"/>
      <c r="AB416" s="1"/>
      <c r="AC416" s="1"/>
      <c r="AD416" s="1"/>
      <c r="AE416" s="1"/>
      <c r="AF416" s="1"/>
      <c r="AG416" s="1"/>
      <c r="AH416" s="1"/>
      <c r="AI416" s="1"/>
      <c r="AJ416" s="1"/>
      <c r="AK416" s="1"/>
      <c r="AL416" s="1"/>
      <c r="AM416" s="1"/>
      <c r="AN416" s="1"/>
      <c r="AO416" s="1"/>
      <c r="AP416" s="1"/>
      <c r="AQ416" s="1"/>
      <c r="AR416" s="1"/>
      <c r="AS416" s="1"/>
      <c r="AT416" s="1"/>
      <c r="AU416" s="1"/>
      <c r="AV416" s="1"/>
      <c r="AW416" s="1"/>
      <c r="AX416" s="1"/>
      <c r="AY416" s="1"/>
      <c r="AZ416" s="1"/>
      <c r="BA416" s="1"/>
      <c r="BB416" s="1"/>
      <c r="BC416" s="1"/>
      <c r="BD416" s="1"/>
      <c r="BE416" s="1"/>
      <c r="BF416" s="1"/>
      <c r="BG416" s="1"/>
      <c r="BH416" s="1"/>
      <c r="BI416" s="1"/>
      <c r="BJ416" s="1"/>
      <c r="BK416" s="1"/>
      <c r="BL416"/>
      <c r="BN416">
        <f t="shared" si="37"/>
        <v>0</v>
      </c>
      <c r="BO416">
        <f t="shared" si="38"/>
        <v>0</v>
      </c>
      <c r="DP416"/>
      <c r="DQ416"/>
      <c r="DR416" s="2">
        <f t="shared" si="39"/>
        <v>0</v>
      </c>
      <c r="DS416" s="2">
        <f t="shared" si="40"/>
        <v>0</v>
      </c>
      <c r="DT416" s="2">
        <f t="shared" si="41"/>
        <v>0</v>
      </c>
      <c r="DU416" s="2">
        <f t="shared" si="42"/>
        <v>0</v>
      </c>
    </row>
    <row r="417" spans="1:125" s="38" customFormat="1" ht="15" customHeight="1">
      <c r="A417" s="196"/>
      <c r="B417" s="196"/>
      <c r="C417" s="286" t="s">
        <v>5751</v>
      </c>
      <c r="D417" s="479" t="str">
        <f>IF($N$10="","",IF(HLOOKUP($N$10,Presentación!$AQ$3:$BV$574,Presentación!AP396)="","",HLOOKUP($N$10,Presentación!$AQ$3:$BV$574,Presentación!AP396,0)))</f>
        <v/>
      </c>
      <c r="E417" s="480"/>
      <c r="F417" s="481"/>
      <c r="G417" s="491" t="str">
        <f>IF($N$10="","",IF(HLOOKUP($N$10,Presentación!$BZ$3:$DE$574,Presentación!AP396,0)="","",HLOOKUP($N$10,Presentación!$BZ$3:$DE$574,Presentación!AP396,0)))</f>
        <v/>
      </c>
      <c r="H417" s="492"/>
      <c r="I417" s="492"/>
      <c r="J417" s="493"/>
      <c r="K417" s="1"/>
      <c r="L417" s="1"/>
      <c r="M417" s="1"/>
      <c r="N417" s="1"/>
      <c r="O417" s="1"/>
      <c r="P417" s="1"/>
      <c r="Q417" s="1"/>
      <c r="R417" s="1"/>
      <c r="S417" s="1"/>
      <c r="T417" s="1"/>
      <c r="U417" s="1"/>
      <c r="V417" s="1"/>
      <c r="W417" s="1"/>
      <c r="X417" s="1"/>
      <c r="Y417" s="1"/>
      <c r="Z417" s="1"/>
      <c r="AA417" s="1"/>
      <c r="AB417" s="1"/>
      <c r="AC417" s="1"/>
      <c r="AD417" s="1"/>
      <c r="AE417" s="1"/>
      <c r="AF417" s="1"/>
      <c r="AG417" s="1"/>
      <c r="AH417" s="1"/>
      <c r="AI417" s="1"/>
      <c r="AJ417" s="1"/>
      <c r="AK417" s="1"/>
      <c r="AL417" s="1"/>
      <c r="AM417" s="1"/>
      <c r="AN417" s="1"/>
      <c r="AO417" s="1"/>
      <c r="AP417" s="1"/>
      <c r="AQ417" s="1"/>
      <c r="AR417" s="1"/>
      <c r="AS417" s="1"/>
      <c r="AT417" s="1"/>
      <c r="AU417" s="1"/>
      <c r="AV417" s="1"/>
      <c r="AW417" s="1"/>
      <c r="AX417" s="1"/>
      <c r="AY417" s="1"/>
      <c r="AZ417" s="1"/>
      <c r="BA417" s="1"/>
      <c r="BB417" s="1"/>
      <c r="BC417" s="1"/>
      <c r="BD417" s="1"/>
      <c r="BE417" s="1"/>
      <c r="BF417" s="1"/>
      <c r="BG417" s="1"/>
      <c r="BH417" s="1"/>
      <c r="BI417" s="1"/>
      <c r="BJ417" s="1"/>
      <c r="BK417" s="1"/>
      <c r="BL417"/>
      <c r="BN417">
        <f t="shared" si="37"/>
        <v>0</v>
      </c>
      <c r="BO417">
        <f t="shared" si="38"/>
        <v>0</v>
      </c>
      <c r="DP417"/>
      <c r="DQ417"/>
      <c r="DR417" s="2">
        <f t="shared" si="39"/>
        <v>0</v>
      </c>
      <c r="DS417" s="2">
        <f t="shared" si="40"/>
        <v>0</v>
      </c>
      <c r="DT417" s="2">
        <f t="shared" si="41"/>
        <v>0</v>
      </c>
      <c r="DU417" s="2">
        <f t="shared" si="42"/>
        <v>0</v>
      </c>
    </row>
    <row r="418" spans="1:125" s="38" customFormat="1" ht="15" customHeight="1">
      <c r="A418" s="196"/>
      <c r="B418" s="196"/>
      <c r="C418" s="286" t="s">
        <v>5752</v>
      </c>
      <c r="D418" s="479" t="str">
        <f>IF($N$10="","",IF(HLOOKUP($N$10,Presentación!$AQ$3:$BV$574,Presentación!AP397)="","",HLOOKUP($N$10,Presentación!$AQ$3:$BV$574,Presentación!AP397,0)))</f>
        <v/>
      </c>
      <c r="E418" s="480"/>
      <c r="F418" s="481"/>
      <c r="G418" s="491" t="str">
        <f>IF($N$10="","",IF(HLOOKUP($N$10,Presentación!$BZ$3:$DE$574,Presentación!AP397,0)="","",HLOOKUP($N$10,Presentación!$BZ$3:$DE$574,Presentación!AP397,0)))</f>
        <v/>
      </c>
      <c r="H418" s="492"/>
      <c r="I418" s="492"/>
      <c r="J418" s="493"/>
      <c r="K418" s="1"/>
      <c r="L418" s="1"/>
      <c r="M418" s="1"/>
      <c r="N418" s="1"/>
      <c r="O418" s="1"/>
      <c r="P418" s="1"/>
      <c r="Q418" s="1"/>
      <c r="R418" s="1"/>
      <c r="S418" s="1"/>
      <c r="T418" s="1"/>
      <c r="U418" s="1"/>
      <c r="V418" s="1"/>
      <c r="W418" s="1"/>
      <c r="X418" s="1"/>
      <c r="Y418" s="1"/>
      <c r="Z418" s="1"/>
      <c r="AA418" s="1"/>
      <c r="AB418" s="1"/>
      <c r="AC418" s="1"/>
      <c r="AD418" s="1"/>
      <c r="AE418" s="1"/>
      <c r="AF418" s="1"/>
      <c r="AG418" s="1"/>
      <c r="AH418" s="1"/>
      <c r="AI418" s="1"/>
      <c r="AJ418" s="1"/>
      <c r="AK418" s="1"/>
      <c r="AL418" s="1"/>
      <c r="AM418" s="1"/>
      <c r="AN418" s="1"/>
      <c r="AO418" s="1"/>
      <c r="AP418" s="1"/>
      <c r="AQ418" s="1"/>
      <c r="AR418" s="1"/>
      <c r="AS418" s="1"/>
      <c r="AT418" s="1"/>
      <c r="AU418" s="1"/>
      <c r="AV418" s="1"/>
      <c r="AW418" s="1"/>
      <c r="AX418" s="1"/>
      <c r="AY418" s="1"/>
      <c r="AZ418" s="1"/>
      <c r="BA418" s="1"/>
      <c r="BB418" s="1"/>
      <c r="BC418" s="1"/>
      <c r="BD418" s="1"/>
      <c r="BE418" s="1"/>
      <c r="BF418" s="1"/>
      <c r="BG418" s="1"/>
      <c r="BH418" s="1"/>
      <c r="BI418" s="1"/>
      <c r="BJ418" s="1"/>
      <c r="BK418" s="1"/>
      <c r="BL418"/>
      <c r="BN418">
        <f t="shared" si="37"/>
        <v>0</v>
      </c>
      <c r="BO418">
        <f t="shared" si="38"/>
        <v>0</v>
      </c>
      <c r="DP418"/>
      <c r="DQ418"/>
      <c r="DR418" s="2">
        <f t="shared" si="39"/>
        <v>0</v>
      </c>
      <c r="DS418" s="2">
        <f t="shared" si="40"/>
        <v>0</v>
      </c>
      <c r="DT418" s="2">
        <f t="shared" si="41"/>
        <v>0</v>
      </c>
      <c r="DU418" s="2">
        <f t="shared" si="42"/>
        <v>0</v>
      </c>
    </row>
    <row r="419" spans="1:125" s="38" customFormat="1" ht="15" customHeight="1">
      <c r="A419" s="196"/>
      <c r="B419" s="196"/>
      <c r="C419" s="286" t="s">
        <v>5753</v>
      </c>
      <c r="D419" s="479" t="str">
        <f>IF($N$10="","",IF(HLOOKUP($N$10,Presentación!$AQ$3:$BV$574,Presentación!AP398)="","",HLOOKUP($N$10,Presentación!$AQ$3:$BV$574,Presentación!AP398,0)))</f>
        <v/>
      </c>
      <c r="E419" s="480"/>
      <c r="F419" s="481"/>
      <c r="G419" s="491" t="str">
        <f>IF($N$10="","",IF(HLOOKUP($N$10,Presentación!$BZ$3:$DE$574,Presentación!AP398,0)="","",HLOOKUP($N$10,Presentación!$BZ$3:$DE$574,Presentación!AP398,0)))</f>
        <v/>
      </c>
      <c r="H419" s="492"/>
      <c r="I419" s="492"/>
      <c r="J419" s="493"/>
      <c r="K419" s="1"/>
      <c r="L419" s="1"/>
      <c r="M419" s="1"/>
      <c r="N419" s="1"/>
      <c r="O419" s="1"/>
      <c r="P419" s="1"/>
      <c r="Q419" s="1"/>
      <c r="R419" s="1"/>
      <c r="S419" s="1"/>
      <c r="T419" s="1"/>
      <c r="U419" s="1"/>
      <c r="V419" s="1"/>
      <c r="W419" s="1"/>
      <c r="X419" s="1"/>
      <c r="Y419" s="1"/>
      <c r="Z419" s="1"/>
      <c r="AA419" s="1"/>
      <c r="AB419" s="1"/>
      <c r="AC419" s="1"/>
      <c r="AD419" s="1"/>
      <c r="AE419" s="1"/>
      <c r="AF419" s="1"/>
      <c r="AG419" s="1"/>
      <c r="AH419" s="1"/>
      <c r="AI419" s="1"/>
      <c r="AJ419" s="1"/>
      <c r="AK419" s="1"/>
      <c r="AL419" s="1"/>
      <c r="AM419" s="1"/>
      <c r="AN419" s="1"/>
      <c r="AO419" s="1"/>
      <c r="AP419" s="1"/>
      <c r="AQ419" s="1"/>
      <c r="AR419" s="1"/>
      <c r="AS419" s="1"/>
      <c r="AT419" s="1"/>
      <c r="AU419" s="1"/>
      <c r="AV419" s="1"/>
      <c r="AW419" s="1"/>
      <c r="AX419" s="1"/>
      <c r="AY419" s="1"/>
      <c r="AZ419" s="1"/>
      <c r="BA419" s="1"/>
      <c r="BB419" s="1"/>
      <c r="BC419" s="1"/>
      <c r="BD419" s="1"/>
      <c r="BE419" s="1"/>
      <c r="BF419" s="1"/>
      <c r="BG419" s="1"/>
      <c r="BH419" s="1"/>
      <c r="BI419" s="1"/>
      <c r="BJ419" s="1"/>
      <c r="BK419" s="1"/>
      <c r="BL419"/>
      <c r="BN419">
        <f t="shared" si="37"/>
        <v>0</v>
      </c>
      <c r="BO419">
        <f t="shared" si="38"/>
        <v>0</v>
      </c>
      <c r="DP419"/>
      <c r="DQ419"/>
      <c r="DR419" s="2">
        <f t="shared" si="39"/>
        <v>0</v>
      </c>
      <c r="DS419" s="2">
        <f t="shared" si="40"/>
        <v>0</v>
      </c>
      <c r="DT419" s="2">
        <f t="shared" si="41"/>
        <v>0</v>
      </c>
      <c r="DU419" s="2">
        <f t="shared" si="42"/>
        <v>0</v>
      </c>
    </row>
    <row r="420" spans="1:125" s="38" customFormat="1" ht="15" customHeight="1">
      <c r="A420" s="196"/>
      <c r="B420" s="196"/>
      <c r="C420" s="286" t="s">
        <v>5754</v>
      </c>
      <c r="D420" s="479" t="str">
        <f>IF($N$10="","",IF(HLOOKUP($N$10,Presentación!$AQ$3:$BV$574,Presentación!AP399)="","",HLOOKUP($N$10,Presentación!$AQ$3:$BV$574,Presentación!AP399,0)))</f>
        <v/>
      </c>
      <c r="E420" s="480"/>
      <c r="F420" s="481"/>
      <c r="G420" s="491" t="str">
        <f>IF($N$10="","",IF(HLOOKUP($N$10,Presentación!$BZ$3:$DE$574,Presentación!AP399,0)="","",HLOOKUP($N$10,Presentación!$BZ$3:$DE$574,Presentación!AP399,0)))</f>
        <v/>
      </c>
      <c r="H420" s="492"/>
      <c r="I420" s="492"/>
      <c r="J420" s="493"/>
      <c r="K420" s="1"/>
      <c r="L420" s="1"/>
      <c r="M420" s="1"/>
      <c r="N420" s="1"/>
      <c r="O420" s="1"/>
      <c r="P420" s="1"/>
      <c r="Q420" s="1"/>
      <c r="R420" s="1"/>
      <c r="S420" s="1"/>
      <c r="T420" s="1"/>
      <c r="U420" s="1"/>
      <c r="V420" s="1"/>
      <c r="W420" s="1"/>
      <c r="X420" s="1"/>
      <c r="Y420" s="1"/>
      <c r="Z420" s="1"/>
      <c r="AA420" s="1"/>
      <c r="AB420" s="1"/>
      <c r="AC420" s="1"/>
      <c r="AD420" s="1"/>
      <c r="AE420" s="1"/>
      <c r="AF420" s="1"/>
      <c r="AG420" s="1"/>
      <c r="AH420" s="1"/>
      <c r="AI420" s="1"/>
      <c r="AJ420" s="1"/>
      <c r="AK420" s="1"/>
      <c r="AL420" s="1"/>
      <c r="AM420" s="1"/>
      <c r="AN420" s="1"/>
      <c r="AO420" s="1"/>
      <c r="AP420" s="1"/>
      <c r="AQ420" s="1"/>
      <c r="AR420" s="1"/>
      <c r="AS420" s="1"/>
      <c r="AT420" s="1"/>
      <c r="AU420" s="1"/>
      <c r="AV420" s="1"/>
      <c r="AW420" s="1"/>
      <c r="AX420" s="1"/>
      <c r="AY420" s="1"/>
      <c r="AZ420" s="1"/>
      <c r="BA420" s="1"/>
      <c r="BB420" s="1"/>
      <c r="BC420" s="1"/>
      <c r="BD420" s="1"/>
      <c r="BE420" s="1"/>
      <c r="BF420" s="1"/>
      <c r="BG420" s="1"/>
      <c r="BH420" s="1"/>
      <c r="BI420" s="1"/>
      <c r="BJ420" s="1"/>
      <c r="BK420" s="1"/>
      <c r="BL420"/>
      <c r="BN420">
        <f t="shared" si="37"/>
        <v>0</v>
      </c>
      <c r="BO420">
        <f t="shared" si="38"/>
        <v>0</v>
      </c>
      <c r="DP420"/>
      <c r="DQ420"/>
      <c r="DR420" s="2">
        <f t="shared" si="39"/>
        <v>0</v>
      </c>
      <c r="DS420" s="2">
        <f t="shared" si="40"/>
        <v>0</v>
      </c>
      <c r="DT420" s="2">
        <f t="shared" si="41"/>
        <v>0</v>
      </c>
      <c r="DU420" s="2">
        <f t="shared" si="42"/>
        <v>0</v>
      </c>
    </row>
    <row r="421" spans="1:125" s="38" customFormat="1" ht="15" customHeight="1">
      <c r="A421" s="196"/>
      <c r="B421" s="196"/>
      <c r="C421" s="286" t="s">
        <v>5755</v>
      </c>
      <c r="D421" s="479" t="str">
        <f>IF($N$10="","",IF(HLOOKUP($N$10,Presentación!$AQ$3:$BV$574,Presentación!AP400)="","",HLOOKUP($N$10,Presentación!$AQ$3:$BV$574,Presentación!AP400,0)))</f>
        <v/>
      </c>
      <c r="E421" s="480"/>
      <c r="F421" s="481"/>
      <c r="G421" s="491" t="str">
        <f>IF($N$10="","",IF(HLOOKUP($N$10,Presentación!$BZ$3:$DE$574,Presentación!AP400,0)="","",HLOOKUP($N$10,Presentación!$BZ$3:$DE$574,Presentación!AP400,0)))</f>
        <v/>
      </c>
      <c r="H421" s="492"/>
      <c r="I421" s="492"/>
      <c r="J421" s="493"/>
      <c r="K421" s="1"/>
      <c r="L421" s="1"/>
      <c r="M421" s="1"/>
      <c r="N421" s="1"/>
      <c r="O421" s="1"/>
      <c r="P421" s="1"/>
      <c r="Q421" s="1"/>
      <c r="R421" s="1"/>
      <c r="S421" s="1"/>
      <c r="T421" s="1"/>
      <c r="U421" s="1"/>
      <c r="V421" s="1"/>
      <c r="W421" s="1"/>
      <c r="X421" s="1"/>
      <c r="Y421" s="1"/>
      <c r="Z421" s="1"/>
      <c r="AA421" s="1"/>
      <c r="AB421" s="1"/>
      <c r="AC421" s="1"/>
      <c r="AD421" s="1"/>
      <c r="AE421" s="1"/>
      <c r="AF421" s="1"/>
      <c r="AG421" s="1"/>
      <c r="AH421" s="1"/>
      <c r="AI421" s="1"/>
      <c r="AJ421" s="1"/>
      <c r="AK421" s="1"/>
      <c r="AL421" s="1"/>
      <c r="AM421" s="1"/>
      <c r="AN421" s="1"/>
      <c r="AO421" s="1"/>
      <c r="AP421" s="1"/>
      <c r="AQ421" s="1"/>
      <c r="AR421" s="1"/>
      <c r="AS421" s="1"/>
      <c r="AT421" s="1"/>
      <c r="AU421" s="1"/>
      <c r="AV421" s="1"/>
      <c r="AW421" s="1"/>
      <c r="AX421" s="1"/>
      <c r="AY421" s="1"/>
      <c r="AZ421" s="1"/>
      <c r="BA421" s="1"/>
      <c r="BB421" s="1"/>
      <c r="BC421" s="1"/>
      <c r="BD421" s="1"/>
      <c r="BE421" s="1"/>
      <c r="BF421" s="1"/>
      <c r="BG421" s="1"/>
      <c r="BH421" s="1"/>
      <c r="BI421" s="1"/>
      <c r="BJ421" s="1"/>
      <c r="BK421" s="1"/>
      <c r="BL421"/>
      <c r="BN421">
        <f t="shared" si="37"/>
        <v>0</v>
      </c>
      <c r="BO421">
        <f t="shared" si="38"/>
        <v>0</v>
      </c>
      <c r="DP421"/>
      <c r="DQ421"/>
      <c r="DR421" s="2">
        <f t="shared" si="39"/>
        <v>0</v>
      </c>
      <c r="DS421" s="2">
        <f t="shared" si="40"/>
        <v>0</v>
      </c>
      <c r="DT421" s="2">
        <f t="shared" si="41"/>
        <v>0</v>
      </c>
      <c r="DU421" s="2">
        <f t="shared" si="42"/>
        <v>0</v>
      </c>
    </row>
    <row r="422" spans="1:125" s="38" customFormat="1" ht="15" customHeight="1">
      <c r="A422" s="196"/>
      <c r="B422" s="196"/>
      <c r="C422" s="286" t="s">
        <v>5756</v>
      </c>
      <c r="D422" s="479" t="str">
        <f>IF($N$10="","",IF(HLOOKUP($N$10,Presentación!$AQ$3:$BV$574,Presentación!AP401)="","",HLOOKUP($N$10,Presentación!$AQ$3:$BV$574,Presentación!AP401,0)))</f>
        <v/>
      </c>
      <c r="E422" s="480"/>
      <c r="F422" s="481"/>
      <c r="G422" s="491" t="str">
        <f>IF($N$10="","",IF(HLOOKUP($N$10,Presentación!$BZ$3:$DE$574,Presentación!AP401,0)="","",HLOOKUP($N$10,Presentación!$BZ$3:$DE$574,Presentación!AP401,0)))</f>
        <v/>
      </c>
      <c r="H422" s="492"/>
      <c r="I422" s="492"/>
      <c r="J422" s="493"/>
      <c r="K422" s="1"/>
      <c r="L422" s="1"/>
      <c r="M422" s="1"/>
      <c r="N422" s="1"/>
      <c r="O422" s="1"/>
      <c r="P422" s="1"/>
      <c r="Q422" s="1"/>
      <c r="R422" s="1"/>
      <c r="S422" s="1"/>
      <c r="T422" s="1"/>
      <c r="U422" s="1"/>
      <c r="V422" s="1"/>
      <c r="W422" s="1"/>
      <c r="X422" s="1"/>
      <c r="Y422" s="1"/>
      <c r="Z422" s="1"/>
      <c r="AA422" s="1"/>
      <c r="AB422" s="1"/>
      <c r="AC422" s="1"/>
      <c r="AD422" s="1"/>
      <c r="AE422" s="1"/>
      <c r="AF422" s="1"/>
      <c r="AG422" s="1"/>
      <c r="AH422" s="1"/>
      <c r="AI422" s="1"/>
      <c r="AJ422" s="1"/>
      <c r="AK422" s="1"/>
      <c r="AL422" s="1"/>
      <c r="AM422" s="1"/>
      <c r="AN422" s="1"/>
      <c r="AO422" s="1"/>
      <c r="AP422" s="1"/>
      <c r="AQ422" s="1"/>
      <c r="AR422" s="1"/>
      <c r="AS422" s="1"/>
      <c r="AT422" s="1"/>
      <c r="AU422" s="1"/>
      <c r="AV422" s="1"/>
      <c r="AW422" s="1"/>
      <c r="AX422" s="1"/>
      <c r="AY422" s="1"/>
      <c r="AZ422" s="1"/>
      <c r="BA422" s="1"/>
      <c r="BB422" s="1"/>
      <c r="BC422" s="1"/>
      <c r="BD422" s="1"/>
      <c r="BE422" s="1"/>
      <c r="BF422" s="1"/>
      <c r="BG422" s="1"/>
      <c r="BH422" s="1"/>
      <c r="BI422" s="1"/>
      <c r="BJ422" s="1"/>
      <c r="BK422" s="1"/>
      <c r="BL422"/>
      <c r="BN422">
        <f t="shared" si="37"/>
        <v>0</v>
      </c>
      <c r="BO422">
        <f t="shared" si="38"/>
        <v>0</v>
      </c>
      <c r="DP422"/>
      <c r="DQ422"/>
      <c r="DR422" s="2">
        <f t="shared" si="39"/>
        <v>0</v>
      </c>
      <c r="DS422" s="2">
        <f t="shared" si="40"/>
        <v>0</v>
      </c>
      <c r="DT422" s="2">
        <f t="shared" si="41"/>
        <v>0</v>
      </c>
      <c r="DU422" s="2">
        <f t="shared" si="42"/>
        <v>0</v>
      </c>
    </row>
    <row r="423" spans="1:125" s="38" customFormat="1" ht="15" customHeight="1">
      <c r="A423" s="196"/>
      <c r="B423" s="196"/>
      <c r="C423" s="286" t="s">
        <v>5757</v>
      </c>
      <c r="D423" s="479" t="str">
        <f>IF($N$10="","",IF(HLOOKUP($N$10,Presentación!$AQ$3:$BV$574,Presentación!AP402)="","",HLOOKUP($N$10,Presentación!$AQ$3:$BV$574,Presentación!AP402,0)))</f>
        <v/>
      </c>
      <c r="E423" s="480"/>
      <c r="F423" s="481"/>
      <c r="G423" s="491" t="str">
        <f>IF($N$10="","",IF(HLOOKUP($N$10,Presentación!$BZ$3:$DE$574,Presentación!AP402,0)="","",HLOOKUP($N$10,Presentación!$BZ$3:$DE$574,Presentación!AP402,0)))</f>
        <v/>
      </c>
      <c r="H423" s="492"/>
      <c r="I423" s="492"/>
      <c r="J423" s="493"/>
      <c r="K423" s="1"/>
      <c r="L423" s="1"/>
      <c r="M423" s="1"/>
      <c r="N423" s="1"/>
      <c r="O423" s="1"/>
      <c r="P423" s="1"/>
      <c r="Q423" s="1"/>
      <c r="R423" s="1"/>
      <c r="S423" s="1"/>
      <c r="T423" s="1"/>
      <c r="U423" s="1"/>
      <c r="V423" s="1"/>
      <c r="W423" s="1"/>
      <c r="X423" s="1"/>
      <c r="Y423" s="1"/>
      <c r="Z423" s="1"/>
      <c r="AA423" s="1"/>
      <c r="AB423" s="1"/>
      <c r="AC423" s="1"/>
      <c r="AD423" s="1"/>
      <c r="AE423" s="1"/>
      <c r="AF423" s="1"/>
      <c r="AG423" s="1"/>
      <c r="AH423" s="1"/>
      <c r="AI423" s="1"/>
      <c r="AJ423" s="1"/>
      <c r="AK423" s="1"/>
      <c r="AL423" s="1"/>
      <c r="AM423" s="1"/>
      <c r="AN423" s="1"/>
      <c r="AO423" s="1"/>
      <c r="AP423" s="1"/>
      <c r="AQ423" s="1"/>
      <c r="AR423" s="1"/>
      <c r="AS423" s="1"/>
      <c r="AT423" s="1"/>
      <c r="AU423" s="1"/>
      <c r="AV423" s="1"/>
      <c r="AW423" s="1"/>
      <c r="AX423" s="1"/>
      <c r="AY423" s="1"/>
      <c r="AZ423" s="1"/>
      <c r="BA423" s="1"/>
      <c r="BB423" s="1"/>
      <c r="BC423" s="1"/>
      <c r="BD423" s="1"/>
      <c r="BE423" s="1"/>
      <c r="BF423" s="1"/>
      <c r="BG423" s="1"/>
      <c r="BH423" s="1"/>
      <c r="BI423" s="1"/>
      <c r="BJ423" s="1"/>
      <c r="BK423" s="1"/>
      <c r="BL423"/>
      <c r="BN423">
        <f t="shared" si="37"/>
        <v>0</v>
      </c>
      <c r="BO423">
        <f t="shared" si="38"/>
        <v>0</v>
      </c>
      <c r="DP423"/>
      <c r="DQ423"/>
      <c r="DR423" s="2">
        <f t="shared" si="39"/>
        <v>0</v>
      </c>
      <c r="DS423" s="2">
        <f t="shared" si="40"/>
        <v>0</v>
      </c>
      <c r="DT423" s="2">
        <f t="shared" si="41"/>
        <v>0</v>
      </c>
      <c r="DU423" s="2">
        <f t="shared" si="42"/>
        <v>0</v>
      </c>
    </row>
    <row r="424" spans="1:125" s="38" customFormat="1" ht="15" customHeight="1">
      <c r="A424" s="196"/>
      <c r="B424" s="196"/>
      <c r="C424" s="286" t="s">
        <v>5758</v>
      </c>
      <c r="D424" s="479" t="str">
        <f>IF($N$10="","",IF(HLOOKUP($N$10,Presentación!$AQ$3:$BV$574,Presentación!AP403)="","",HLOOKUP($N$10,Presentación!$AQ$3:$BV$574,Presentación!AP403,0)))</f>
        <v/>
      </c>
      <c r="E424" s="480"/>
      <c r="F424" s="481"/>
      <c r="G424" s="491" t="str">
        <f>IF($N$10="","",IF(HLOOKUP($N$10,Presentación!$BZ$3:$DE$574,Presentación!AP403,0)="","",HLOOKUP($N$10,Presentación!$BZ$3:$DE$574,Presentación!AP403,0)))</f>
        <v/>
      </c>
      <c r="H424" s="492"/>
      <c r="I424" s="492"/>
      <c r="J424" s="493"/>
      <c r="K424" s="1"/>
      <c r="L424" s="1"/>
      <c r="M424" s="1"/>
      <c r="N424" s="1"/>
      <c r="O424" s="1"/>
      <c r="P424" s="1"/>
      <c r="Q424" s="1"/>
      <c r="R424" s="1"/>
      <c r="S424" s="1"/>
      <c r="T424" s="1"/>
      <c r="U424" s="1"/>
      <c r="V424" s="1"/>
      <c r="W424" s="1"/>
      <c r="X424" s="1"/>
      <c r="Y424" s="1"/>
      <c r="Z424" s="1"/>
      <c r="AA424" s="1"/>
      <c r="AB424" s="1"/>
      <c r="AC424" s="1"/>
      <c r="AD424" s="1"/>
      <c r="AE424" s="1"/>
      <c r="AF424" s="1"/>
      <c r="AG424" s="1"/>
      <c r="AH424" s="1"/>
      <c r="AI424" s="1"/>
      <c r="AJ424" s="1"/>
      <c r="AK424" s="1"/>
      <c r="AL424" s="1"/>
      <c r="AM424" s="1"/>
      <c r="AN424" s="1"/>
      <c r="AO424" s="1"/>
      <c r="AP424" s="1"/>
      <c r="AQ424" s="1"/>
      <c r="AR424" s="1"/>
      <c r="AS424" s="1"/>
      <c r="AT424" s="1"/>
      <c r="AU424" s="1"/>
      <c r="AV424" s="1"/>
      <c r="AW424" s="1"/>
      <c r="AX424" s="1"/>
      <c r="AY424" s="1"/>
      <c r="AZ424" s="1"/>
      <c r="BA424" s="1"/>
      <c r="BB424" s="1"/>
      <c r="BC424" s="1"/>
      <c r="BD424" s="1"/>
      <c r="BE424" s="1"/>
      <c r="BF424" s="1"/>
      <c r="BG424" s="1"/>
      <c r="BH424" s="1"/>
      <c r="BI424" s="1"/>
      <c r="BJ424" s="1"/>
      <c r="BK424" s="1"/>
      <c r="BL424"/>
      <c r="BN424">
        <f t="shared" si="37"/>
        <v>0</v>
      </c>
      <c r="BO424">
        <f t="shared" si="38"/>
        <v>0</v>
      </c>
      <c r="DP424"/>
      <c r="DQ424"/>
      <c r="DR424" s="2">
        <f t="shared" si="39"/>
        <v>0</v>
      </c>
      <c r="DS424" s="2">
        <f t="shared" si="40"/>
        <v>0</v>
      </c>
      <c r="DT424" s="2">
        <f t="shared" si="41"/>
        <v>0</v>
      </c>
      <c r="DU424" s="2">
        <f t="shared" si="42"/>
        <v>0</v>
      </c>
    </row>
    <row r="425" spans="1:125" s="38" customFormat="1" ht="15" customHeight="1">
      <c r="A425" s="196"/>
      <c r="B425" s="196"/>
      <c r="C425" s="286" t="s">
        <v>5759</v>
      </c>
      <c r="D425" s="479" t="str">
        <f>IF($N$10="","",IF(HLOOKUP($N$10,Presentación!$AQ$3:$BV$574,Presentación!AP404)="","",HLOOKUP($N$10,Presentación!$AQ$3:$BV$574,Presentación!AP404,0)))</f>
        <v/>
      </c>
      <c r="E425" s="480"/>
      <c r="F425" s="481"/>
      <c r="G425" s="491" t="str">
        <f>IF($N$10="","",IF(HLOOKUP($N$10,Presentación!$BZ$3:$DE$574,Presentación!AP404,0)="","",HLOOKUP($N$10,Presentación!$BZ$3:$DE$574,Presentación!AP404,0)))</f>
        <v/>
      </c>
      <c r="H425" s="492"/>
      <c r="I425" s="492"/>
      <c r="J425" s="493"/>
      <c r="K425" s="1"/>
      <c r="L425" s="1"/>
      <c r="M425" s="1"/>
      <c r="N425" s="1"/>
      <c r="O425" s="1"/>
      <c r="P425" s="1"/>
      <c r="Q425" s="1"/>
      <c r="R425" s="1"/>
      <c r="S425" s="1"/>
      <c r="T425" s="1"/>
      <c r="U425" s="1"/>
      <c r="V425" s="1"/>
      <c r="W425" s="1"/>
      <c r="X425" s="1"/>
      <c r="Y425" s="1"/>
      <c r="Z425" s="1"/>
      <c r="AA425" s="1"/>
      <c r="AB425" s="1"/>
      <c r="AC425" s="1"/>
      <c r="AD425" s="1"/>
      <c r="AE425" s="1"/>
      <c r="AF425" s="1"/>
      <c r="AG425" s="1"/>
      <c r="AH425" s="1"/>
      <c r="AI425" s="1"/>
      <c r="AJ425" s="1"/>
      <c r="AK425" s="1"/>
      <c r="AL425" s="1"/>
      <c r="AM425" s="1"/>
      <c r="AN425" s="1"/>
      <c r="AO425" s="1"/>
      <c r="AP425" s="1"/>
      <c r="AQ425" s="1"/>
      <c r="AR425" s="1"/>
      <c r="AS425" s="1"/>
      <c r="AT425" s="1"/>
      <c r="AU425" s="1"/>
      <c r="AV425" s="1"/>
      <c r="AW425" s="1"/>
      <c r="AX425" s="1"/>
      <c r="AY425" s="1"/>
      <c r="AZ425" s="1"/>
      <c r="BA425" s="1"/>
      <c r="BB425" s="1"/>
      <c r="BC425" s="1"/>
      <c r="BD425" s="1"/>
      <c r="BE425" s="1"/>
      <c r="BF425" s="1"/>
      <c r="BG425" s="1"/>
      <c r="BH425" s="1"/>
      <c r="BI425" s="1"/>
      <c r="BJ425" s="1"/>
      <c r="BK425" s="1"/>
      <c r="BL425"/>
      <c r="BN425">
        <f t="shared" si="37"/>
        <v>0</v>
      </c>
      <c r="BO425">
        <f t="shared" si="38"/>
        <v>0</v>
      </c>
      <c r="DP425"/>
      <c r="DQ425"/>
      <c r="DR425" s="2">
        <f t="shared" si="39"/>
        <v>0</v>
      </c>
      <c r="DS425" s="2">
        <f t="shared" si="40"/>
        <v>0</v>
      </c>
      <c r="DT425" s="2">
        <f t="shared" si="41"/>
        <v>0</v>
      </c>
      <c r="DU425" s="2">
        <f t="shared" si="42"/>
        <v>0</v>
      </c>
    </row>
    <row r="426" spans="1:125" s="38" customFormat="1" ht="15" customHeight="1">
      <c r="A426" s="196"/>
      <c r="B426" s="196"/>
      <c r="C426" s="286" t="s">
        <v>5760</v>
      </c>
      <c r="D426" s="479" t="str">
        <f>IF($N$10="","",IF(HLOOKUP($N$10,Presentación!$AQ$3:$BV$574,Presentación!AP405)="","",HLOOKUP($N$10,Presentación!$AQ$3:$BV$574,Presentación!AP405,0)))</f>
        <v/>
      </c>
      <c r="E426" s="480"/>
      <c r="F426" s="481"/>
      <c r="G426" s="491" t="str">
        <f>IF($N$10="","",IF(HLOOKUP($N$10,Presentación!$BZ$3:$DE$574,Presentación!AP405,0)="","",HLOOKUP($N$10,Presentación!$BZ$3:$DE$574,Presentación!AP405,0)))</f>
        <v/>
      </c>
      <c r="H426" s="492"/>
      <c r="I426" s="492"/>
      <c r="J426" s="493"/>
      <c r="K426" s="1"/>
      <c r="L426" s="1"/>
      <c r="M426" s="1"/>
      <c r="N426" s="1"/>
      <c r="O426" s="1"/>
      <c r="P426" s="1"/>
      <c r="Q426" s="1"/>
      <c r="R426" s="1"/>
      <c r="S426" s="1"/>
      <c r="T426" s="1"/>
      <c r="U426" s="1"/>
      <c r="V426" s="1"/>
      <c r="W426" s="1"/>
      <c r="X426" s="1"/>
      <c r="Y426" s="1"/>
      <c r="Z426" s="1"/>
      <c r="AA426" s="1"/>
      <c r="AB426" s="1"/>
      <c r="AC426" s="1"/>
      <c r="AD426" s="1"/>
      <c r="AE426" s="1"/>
      <c r="AF426" s="1"/>
      <c r="AG426" s="1"/>
      <c r="AH426" s="1"/>
      <c r="AI426" s="1"/>
      <c r="AJ426" s="1"/>
      <c r="AK426" s="1"/>
      <c r="AL426" s="1"/>
      <c r="AM426" s="1"/>
      <c r="AN426" s="1"/>
      <c r="AO426" s="1"/>
      <c r="AP426" s="1"/>
      <c r="AQ426" s="1"/>
      <c r="AR426" s="1"/>
      <c r="AS426" s="1"/>
      <c r="AT426" s="1"/>
      <c r="AU426" s="1"/>
      <c r="AV426" s="1"/>
      <c r="AW426" s="1"/>
      <c r="AX426" s="1"/>
      <c r="AY426" s="1"/>
      <c r="AZ426" s="1"/>
      <c r="BA426" s="1"/>
      <c r="BB426" s="1"/>
      <c r="BC426" s="1"/>
      <c r="BD426" s="1"/>
      <c r="BE426" s="1"/>
      <c r="BF426" s="1"/>
      <c r="BG426" s="1"/>
      <c r="BH426" s="1"/>
      <c r="BI426" s="1"/>
      <c r="BJ426" s="1"/>
      <c r="BK426" s="1"/>
      <c r="BL426"/>
      <c r="BN426">
        <f t="shared" si="37"/>
        <v>0</v>
      </c>
      <c r="BO426">
        <f t="shared" si="38"/>
        <v>0</v>
      </c>
      <c r="DP426"/>
      <c r="DQ426"/>
      <c r="DR426" s="2">
        <f t="shared" si="39"/>
        <v>0</v>
      </c>
      <c r="DS426" s="2">
        <f t="shared" si="40"/>
        <v>0</v>
      </c>
      <c r="DT426" s="2">
        <f t="shared" si="41"/>
        <v>0</v>
      </c>
      <c r="DU426" s="2">
        <f t="shared" si="42"/>
        <v>0</v>
      </c>
    </row>
    <row r="427" spans="1:125" s="38" customFormat="1" ht="15" customHeight="1">
      <c r="A427" s="196"/>
      <c r="B427" s="196"/>
      <c r="C427" s="286" t="s">
        <v>5761</v>
      </c>
      <c r="D427" s="479" t="str">
        <f>IF($N$10="","",IF(HLOOKUP($N$10,Presentación!$AQ$3:$BV$574,Presentación!AP406)="","",HLOOKUP($N$10,Presentación!$AQ$3:$BV$574,Presentación!AP406,0)))</f>
        <v/>
      </c>
      <c r="E427" s="480"/>
      <c r="F427" s="481"/>
      <c r="G427" s="491" t="str">
        <f>IF($N$10="","",IF(HLOOKUP($N$10,Presentación!$BZ$3:$DE$574,Presentación!AP406,0)="","",HLOOKUP($N$10,Presentación!$BZ$3:$DE$574,Presentación!AP406,0)))</f>
        <v/>
      </c>
      <c r="H427" s="492"/>
      <c r="I427" s="492"/>
      <c r="J427" s="493"/>
      <c r="K427" s="1"/>
      <c r="L427" s="1"/>
      <c r="M427" s="1"/>
      <c r="N427" s="1"/>
      <c r="O427" s="1"/>
      <c r="P427" s="1"/>
      <c r="Q427" s="1"/>
      <c r="R427" s="1"/>
      <c r="S427" s="1"/>
      <c r="T427" s="1"/>
      <c r="U427" s="1"/>
      <c r="V427" s="1"/>
      <c r="W427" s="1"/>
      <c r="X427" s="1"/>
      <c r="Y427" s="1"/>
      <c r="Z427" s="1"/>
      <c r="AA427" s="1"/>
      <c r="AB427" s="1"/>
      <c r="AC427" s="1"/>
      <c r="AD427" s="1"/>
      <c r="AE427" s="1"/>
      <c r="AF427" s="1"/>
      <c r="AG427" s="1"/>
      <c r="AH427" s="1"/>
      <c r="AI427" s="1"/>
      <c r="AJ427" s="1"/>
      <c r="AK427" s="1"/>
      <c r="AL427" s="1"/>
      <c r="AM427" s="1"/>
      <c r="AN427" s="1"/>
      <c r="AO427" s="1"/>
      <c r="AP427" s="1"/>
      <c r="AQ427" s="1"/>
      <c r="AR427" s="1"/>
      <c r="AS427" s="1"/>
      <c r="AT427" s="1"/>
      <c r="AU427" s="1"/>
      <c r="AV427" s="1"/>
      <c r="AW427" s="1"/>
      <c r="AX427" s="1"/>
      <c r="AY427" s="1"/>
      <c r="AZ427" s="1"/>
      <c r="BA427" s="1"/>
      <c r="BB427" s="1"/>
      <c r="BC427" s="1"/>
      <c r="BD427" s="1"/>
      <c r="BE427" s="1"/>
      <c r="BF427" s="1"/>
      <c r="BG427" s="1"/>
      <c r="BH427" s="1"/>
      <c r="BI427" s="1"/>
      <c r="BJ427" s="1"/>
      <c r="BK427" s="1"/>
      <c r="BL427"/>
      <c r="BN427">
        <f t="shared" si="37"/>
        <v>0</v>
      </c>
      <c r="BO427">
        <f t="shared" si="38"/>
        <v>0</v>
      </c>
      <c r="DP427"/>
      <c r="DQ427"/>
      <c r="DR427" s="2">
        <f t="shared" si="39"/>
        <v>0</v>
      </c>
      <c r="DS427" s="2">
        <f t="shared" si="40"/>
        <v>0</v>
      </c>
      <c r="DT427" s="2">
        <f t="shared" si="41"/>
        <v>0</v>
      </c>
      <c r="DU427" s="2">
        <f t="shared" si="42"/>
        <v>0</v>
      </c>
    </row>
    <row r="428" spans="1:125" s="38" customFormat="1" ht="15" customHeight="1">
      <c r="A428" s="196"/>
      <c r="B428" s="196"/>
      <c r="C428" s="286" t="s">
        <v>5762</v>
      </c>
      <c r="D428" s="479" t="str">
        <f>IF($N$10="","",IF(HLOOKUP($N$10,Presentación!$AQ$3:$BV$574,Presentación!AP407)="","",HLOOKUP($N$10,Presentación!$AQ$3:$BV$574,Presentación!AP407,0)))</f>
        <v/>
      </c>
      <c r="E428" s="480"/>
      <c r="F428" s="481"/>
      <c r="G428" s="491" t="str">
        <f>IF($N$10="","",IF(HLOOKUP($N$10,Presentación!$BZ$3:$DE$574,Presentación!AP407,0)="","",HLOOKUP($N$10,Presentación!$BZ$3:$DE$574,Presentación!AP407,0)))</f>
        <v/>
      </c>
      <c r="H428" s="492"/>
      <c r="I428" s="492"/>
      <c r="J428" s="493"/>
      <c r="K428" s="1"/>
      <c r="L428" s="1"/>
      <c r="M428" s="1"/>
      <c r="N428" s="1"/>
      <c r="O428" s="1"/>
      <c r="P428" s="1"/>
      <c r="Q428" s="1"/>
      <c r="R428" s="1"/>
      <c r="S428" s="1"/>
      <c r="T428" s="1"/>
      <c r="U428" s="1"/>
      <c r="V428" s="1"/>
      <c r="W428" s="1"/>
      <c r="X428" s="1"/>
      <c r="Y428" s="1"/>
      <c r="Z428" s="1"/>
      <c r="AA428" s="1"/>
      <c r="AB428" s="1"/>
      <c r="AC428" s="1"/>
      <c r="AD428" s="1"/>
      <c r="AE428" s="1"/>
      <c r="AF428" s="1"/>
      <c r="AG428" s="1"/>
      <c r="AH428" s="1"/>
      <c r="AI428" s="1"/>
      <c r="AJ428" s="1"/>
      <c r="AK428" s="1"/>
      <c r="AL428" s="1"/>
      <c r="AM428" s="1"/>
      <c r="AN428" s="1"/>
      <c r="AO428" s="1"/>
      <c r="AP428" s="1"/>
      <c r="AQ428" s="1"/>
      <c r="AR428" s="1"/>
      <c r="AS428" s="1"/>
      <c r="AT428" s="1"/>
      <c r="AU428" s="1"/>
      <c r="AV428" s="1"/>
      <c r="AW428" s="1"/>
      <c r="AX428" s="1"/>
      <c r="AY428" s="1"/>
      <c r="AZ428" s="1"/>
      <c r="BA428" s="1"/>
      <c r="BB428" s="1"/>
      <c r="BC428" s="1"/>
      <c r="BD428" s="1"/>
      <c r="BE428" s="1"/>
      <c r="BF428" s="1"/>
      <c r="BG428" s="1"/>
      <c r="BH428" s="1"/>
      <c r="BI428" s="1"/>
      <c r="BJ428" s="1"/>
      <c r="BK428" s="1"/>
      <c r="BL428"/>
      <c r="BN428">
        <f t="shared" si="37"/>
        <v>0</v>
      </c>
      <c r="BO428">
        <f t="shared" si="38"/>
        <v>0</v>
      </c>
      <c r="DP428"/>
      <c r="DQ428"/>
      <c r="DR428" s="2">
        <f t="shared" si="39"/>
        <v>0</v>
      </c>
      <c r="DS428" s="2">
        <f t="shared" si="40"/>
        <v>0</v>
      </c>
      <c r="DT428" s="2">
        <f t="shared" si="41"/>
        <v>0</v>
      </c>
      <c r="DU428" s="2">
        <f t="shared" si="42"/>
        <v>0</v>
      </c>
    </row>
    <row r="429" spans="1:125" s="38" customFormat="1" ht="15" customHeight="1">
      <c r="A429" s="196"/>
      <c r="B429" s="196"/>
      <c r="C429" s="286" t="s">
        <v>5763</v>
      </c>
      <c r="D429" s="479" t="str">
        <f>IF($N$10="","",IF(HLOOKUP($N$10,Presentación!$AQ$3:$BV$574,Presentación!AP408)="","",HLOOKUP($N$10,Presentación!$AQ$3:$BV$574,Presentación!AP408,0)))</f>
        <v/>
      </c>
      <c r="E429" s="480"/>
      <c r="F429" s="481"/>
      <c r="G429" s="491" t="str">
        <f>IF($N$10="","",IF(HLOOKUP($N$10,Presentación!$BZ$3:$DE$574,Presentación!AP408,0)="","",HLOOKUP($N$10,Presentación!$BZ$3:$DE$574,Presentación!AP408,0)))</f>
        <v/>
      </c>
      <c r="H429" s="492"/>
      <c r="I429" s="492"/>
      <c r="J429" s="493"/>
      <c r="K429" s="1"/>
      <c r="L429" s="1"/>
      <c r="M429" s="1"/>
      <c r="N429" s="1"/>
      <c r="O429" s="1"/>
      <c r="P429" s="1"/>
      <c r="Q429" s="1"/>
      <c r="R429" s="1"/>
      <c r="S429" s="1"/>
      <c r="T429" s="1"/>
      <c r="U429" s="1"/>
      <c r="V429" s="1"/>
      <c r="W429" s="1"/>
      <c r="X429" s="1"/>
      <c r="Y429" s="1"/>
      <c r="Z429" s="1"/>
      <c r="AA429" s="1"/>
      <c r="AB429" s="1"/>
      <c r="AC429" s="1"/>
      <c r="AD429" s="1"/>
      <c r="AE429" s="1"/>
      <c r="AF429" s="1"/>
      <c r="AG429" s="1"/>
      <c r="AH429" s="1"/>
      <c r="AI429" s="1"/>
      <c r="AJ429" s="1"/>
      <c r="AK429" s="1"/>
      <c r="AL429" s="1"/>
      <c r="AM429" s="1"/>
      <c r="AN429" s="1"/>
      <c r="AO429" s="1"/>
      <c r="AP429" s="1"/>
      <c r="AQ429" s="1"/>
      <c r="AR429" s="1"/>
      <c r="AS429" s="1"/>
      <c r="AT429" s="1"/>
      <c r="AU429" s="1"/>
      <c r="AV429" s="1"/>
      <c r="AW429" s="1"/>
      <c r="AX429" s="1"/>
      <c r="AY429" s="1"/>
      <c r="AZ429" s="1"/>
      <c r="BA429" s="1"/>
      <c r="BB429" s="1"/>
      <c r="BC429" s="1"/>
      <c r="BD429" s="1"/>
      <c r="BE429" s="1"/>
      <c r="BF429" s="1"/>
      <c r="BG429" s="1"/>
      <c r="BH429" s="1"/>
      <c r="BI429" s="1"/>
      <c r="BJ429" s="1"/>
      <c r="BK429" s="1"/>
      <c r="BL429"/>
      <c r="BN429">
        <f t="shared" si="37"/>
        <v>0</v>
      </c>
      <c r="BO429">
        <f t="shared" si="38"/>
        <v>0</v>
      </c>
      <c r="DP429"/>
      <c r="DQ429"/>
      <c r="DR429" s="2">
        <f t="shared" si="39"/>
        <v>0</v>
      </c>
      <c r="DS429" s="2">
        <f t="shared" si="40"/>
        <v>0</v>
      </c>
      <c r="DT429" s="2">
        <f t="shared" si="41"/>
        <v>0</v>
      </c>
      <c r="DU429" s="2">
        <f t="shared" si="42"/>
        <v>0</v>
      </c>
    </row>
    <row r="430" spans="1:125" s="38" customFormat="1" ht="15" customHeight="1">
      <c r="A430" s="196"/>
      <c r="B430" s="196"/>
      <c r="C430" s="286" t="s">
        <v>5764</v>
      </c>
      <c r="D430" s="479" t="str">
        <f>IF($N$10="","",IF(HLOOKUP($N$10,Presentación!$AQ$3:$BV$574,Presentación!AP409)="","",HLOOKUP($N$10,Presentación!$AQ$3:$BV$574,Presentación!AP409,0)))</f>
        <v/>
      </c>
      <c r="E430" s="480"/>
      <c r="F430" s="481"/>
      <c r="G430" s="491" t="str">
        <f>IF($N$10="","",IF(HLOOKUP($N$10,Presentación!$BZ$3:$DE$574,Presentación!AP409,0)="","",HLOOKUP($N$10,Presentación!$BZ$3:$DE$574,Presentación!AP409,0)))</f>
        <v/>
      </c>
      <c r="H430" s="492"/>
      <c r="I430" s="492"/>
      <c r="J430" s="493"/>
      <c r="K430" s="1"/>
      <c r="L430" s="1"/>
      <c r="M430" s="1"/>
      <c r="N430" s="1"/>
      <c r="O430" s="1"/>
      <c r="P430" s="1"/>
      <c r="Q430" s="1"/>
      <c r="R430" s="1"/>
      <c r="S430" s="1"/>
      <c r="T430" s="1"/>
      <c r="U430" s="1"/>
      <c r="V430" s="1"/>
      <c r="W430" s="1"/>
      <c r="X430" s="1"/>
      <c r="Y430" s="1"/>
      <c r="Z430" s="1"/>
      <c r="AA430" s="1"/>
      <c r="AB430" s="1"/>
      <c r="AC430" s="1"/>
      <c r="AD430" s="1"/>
      <c r="AE430" s="1"/>
      <c r="AF430" s="1"/>
      <c r="AG430" s="1"/>
      <c r="AH430" s="1"/>
      <c r="AI430" s="1"/>
      <c r="AJ430" s="1"/>
      <c r="AK430" s="1"/>
      <c r="AL430" s="1"/>
      <c r="AM430" s="1"/>
      <c r="AN430" s="1"/>
      <c r="AO430" s="1"/>
      <c r="AP430" s="1"/>
      <c r="AQ430" s="1"/>
      <c r="AR430" s="1"/>
      <c r="AS430" s="1"/>
      <c r="AT430" s="1"/>
      <c r="AU430" s="1"/>
      <c r="AV430" s="1"/>
      <c r="AW430" s="1"/>
      <c r="AX430" s="1"/>
      <c r="AY430" s="1"/>
      <c r="AZ430" s="1"/>
      <c r="BA430" s="1"/>
      <c r="BB430" s="1"/>
      <c r="BC430" s="1"/>
      <c r="BD430" s="1"/>
      <c r="BE430" s="1"/>
      <c r="BF430" s="1"/>
      <c r="BG430" s="1"/>
      <c r="BH430" s="1"/>
      <c r="BI430" s="1"/>
      <c r="BJ430" s="1"/>
      <c r="BK430" s="1"/>
      <c r="BL430"/>
      <c r="BN430">
        <f t="shared" si="37"/>
        <v>0</v>
      </c>
      <c r="BO430">
        <f t="shared" si="38"/>
        <v>0</v>
      </c>
      <c r="DP430"/>
      <c r="DQ430"/>
      <c r="DR430" s="2">
        <f t="shared" si="39"/>
        <v>0</v>
      </c>
      <c r="DS430" s="2">
        <f t="shared" si="40"/>
        <v>0</v>
      </c>
      <c r="DT430" s="2">
        <f t="shared" si="41"/>
        <v>0</v>
      </c>
      <c r="DU430" s="2">
        <f t="shared" si="42"/>
        <v>0</v>
      </c>
    </row>
    <row r="431" spans="1:125" s="38" customFormat="1" ht="15" customHeight="1">
      <c r="A431" s="196"/>
      <c r="B431" s="196"/>
      <c r="C431" s="286" t="s">
        <v>5765</v>
      </c>
      <c r="D431" s="479" t="str">
        <f>IF($N$10="","",IF(HLOOKUP($N$10,Presentación!$AQ$3:$BV$574,Presentación!AP410)="","",HLOOKUP($N$10,Presentación!$AQ$3:$BV$574,Presentación!AP410,0)))</f>
        <v/>
      </c>
      <c r="E431" s="480"/>
      <c r="F431" s="481"/>
      <c r="G431" s="491" t="str">
        <f>IF($N$10="","",IF(HLOOKUP($N$10,Presentación!$BZ$3:$DE$574,Presentación!AP410,0)="","",HLOOKUP($N$10,Presentación!$BZ$3:$DE$574,Presentación!AP410,0)))</f>
        <v/>
      </c>
      <c r="H431" s="492"/>
      <c r="I431" s="492"/>
      <c r="J431" s="493"/>
      <c r="K431" s="1"/>
      <c r="L431" s="1"/>
      <c r="M431" s="1"/>
      <c r="N431" s="1"/>
      <c r="O431" s="1"/>
      <c r="P431" s="1"/>
      <c r="Q431" s="1"/>
      <c r="R431" s="1"/>
      <c r="S431" s="1"/>
      <c r="T431" s="1"/>
      <c r="U431" s="1"/>
      <c r="V431" s="1"/>
      <c r="W431" s="1"/>
      <c r="X431" s="1"/>
      <c r="Y431" s="1"/>
      <c r="Z431" s="1"/>
      <c r="AA431" s="1"/>
      <c r="AB431" s="1"/>
      <c r="AC431" s="1"/>
      <c r="AD431" s="1"/>
      <c r="AE431" s="1"/>
      <c r="AF431" s="1"/>
      <c r="AG431" s="1"/>
      <c r="AH431" s="1"/>
      <c r="AI431" s="1"/>
      <c r="AJ431" s="1"/>
      <c r="AK431" s="1"/>
      <c r="AL431" s="1"/>
      <c r="AM431" s="1"/>
      <c r="AN431" s="1"/>
      <c r="AO431" s="1"/>
      <c r="AP431" s="1"/>
      <c r="AQ431" s="1"/>
      <c r="AR431" s="1"/>
      <c r="AS431" s="1"/>
      <c r="AT431" s="1"/>
      <c r="AU431" s="1"/>
      <c r="AV431" s="1"/>
      <c r="AW431" s="1"/>
      <c r="AX431" s="1"/>
      <c r="AY431" s="1"/>
      <c r="AZ431" s="1"/>
      <c r="BA431" s="1"/>
      <c r="BB431" s="1"/>
      <c r="BC431" s="1"/>
      <c r="BD431" s="1"/>
      <c r="BE431" s="1"/>
      <c r="BF431" s="1"/>
      <c r="BG431" s="1"/>
      <c r="BH431" s="1"/>
      <c r="BI431" s="1"/>
      <c r="BJ431" s="1"/>
      <c r="BK431" s="1"/>
      <c r="BL431"/>
      <c r="BN431">
        <f t="shared" si="37"/>
        <v>0</v>
      </c>
      <c r="BO431">
        <f t="shared" si="38"/>
        <v>0</v>
      </c>
      <c r="DP431"/>
      <c r="DQ431"/>
      <c r="DR431" s="2">
        <f t="shared" si="39"/>
        <v>0</v>
      </c>
      <c r="DS431" s="2">
        <f t="shared" si="40"/>
        <v>0</v>
      </c>
      <c r="DT431" s="2">
        <f t="shared" si="41"/>
        <v>0</v>
      </c>
      <c r="DU431" s="2">
        <f t="shared" si="42"/>
        <v>0</v>
      </c>
    </row>
    <row r="432" spans="1:125" s="38" customFormat="1" ht="15" customHeight="1">
      <c r="A432" s="196"/>
      <c r="B432" s="196"/>
      <c r="C432" s="286" t="s">
        <v>5766</v>
      </c>
      <c r="D432" s="479" t="str">
        <f>IF($N$10="","",IF(HLOOKUP($N$10,Presentación!$AQ$3:$BV$574,Presentación!AP411)="","",HLOOKUP($N$10,Presentación!$AQ$3:$BV$574,Presentación!AP411,0)))</f>
        <v/>
      </c>
      <c r="E432" s="480"/>
      <c r="F432" s="481"/>
      <c r="G432" s="491" t="str">
        <f>IF($N$10="","",IF(HLOOKUP($N$10,Presentación!$BZ$3:$DE$574,Presentación!AP411,0)="","",HLOOKUP($N$10,Presentación!$BZ$3:$DE$574,Presentación!AP411,0)))</f>
        <v/>
      </c>
      <c r="H432" s="492"/>
      <c r="I432" s="492"/>
      <c r="J432" s="493"/>
      <c r="K432" s="1"/>
      <c r="L432" s="1"/>
      <c r="M432" s="1"/>
      <c r="N432" s="1"/>
      <c r="O432" s="1"/>
      <c r="P432" s="1"/>
      <c r="Q432" s="1"/>
      <c r="R432" s="1"/>
      <c r="S432" s="1"/>
      <c r="T432" s="1"/>
      <c r="U432" s="1"/>
      <c r="V432" s="1"/>
      <c r="W432" s="1"/>
      <c r="X432" s="1"/>
      <c r="Y432" s="1"/>
      <c r="Z432" s="1"/>
      <c r="AA432" s="1"/>
      <c r="AB432" s="1"/>
      <c r="AC432" s="1"/>
      <c r="AD432" s="1"/>
      <c r="AE432" s="1"/>
      <c r="AF432" s="1"/>
      <c r="AG432" s="1"/>
      <c r="AH432" s="1"/>
      <c r="AI432" s="1"/>
      <c r="AJ432" s="1"/>
      <c r="AK432" s="1"/>
      <c r="AL432" s="1"/>
      <c r="AM432" s="1"/>
      <c r="AN432" s="1"/>
      <c r="AO432" s="1"/>
      <c r="AP432" s="1"/>
      <c r="AQ432" s="1"/>
      <c r="AR432" s="1"/>
      <c r="AS432" s="1"/>
      <c r="AT432" s="1"/>
      <c r="AU432" s="1"/>
      <c r="AV432" s="1"/>
      <c r="AW432" s="1"/>
      <c r="AX432" s="1"/>
      <c r="AY432" s="1"/>
      <c r="AZ432" s="1"/>
      <c r="BA432" s="1"/>
      <c r="BB432" s="1"/>
      <c r="BC432" s="1"/>
      <c r="BD432" s="1"/>
      <c r="BE432" s="1"/>
      <c r="BF432" s="1"/>
      <c r="BG432" s="1"/>
      <c r="BH432" s="1"/>
      <c r="BI432" s="1"/>
      <c r="BJ432" s="1"/>
      <c r="BK432" s="1"/>
      <c r="BL432"/>
      <c r="BN432">
        <f t="shared" si="37"/>
        <v>0</v>
      </c>
      <c r="BO432">
        <f t="shared" si="38"/>
        <v>0</v>
      </c>
      <c r="DP432"/>
      <c r="DQ432"/>
      <c r="DR432" s="2">
        <f t="shared" si="39"/>
        <v>0</v>
      </c>
      <c r="DS432" s="2">
        <f t="shared" si="40"/>
        <v>0</v>
      </c>
      <c r="DT432" s="2">
        <f t="shared" si="41"/>
        <v>0</v>
      </c>
      <c r="DU432" s="2">
        <f t="shared" si="42"/>
        <v>0</v>
      </c>
    </row>
    <row r="433" spans="1:125" s="38" customFormat="1" ht="15" customHeight="1">
      <c r="A433" s="196"/>
      <c r="B433" s="196"/>
      <c r="C433" s="286" t="s">
        <v>5767</v>
      </c>
      <c r="D433" s="479" t="str">
        <f>IF($N$10="","",IF(HLOOKUP($N$10,Presentación!$AQ$3:$BV$574,Presentación!AP412)="","",HLOOKUP($N$10,Presentación!$AQ$3:$BV$574,Presentación!AP412,0)))</f>
        <v/>
      </c>
      <c r="E433" s="480"/>
      <c r="F433" s="481"/>
      <c r="G433" s="491" t="str">
        <f>IF($N$10="","",IF(HLOOKUP($N$10,Presentación!$BZ$3:$DE$574,Presentación!AP412,0)="","",HLOOKUP($N$10,Presentación!$BZ$3:$DE$574,Presentación!AP412,0)))</f>
        <v/>
      </c>
      <c r="H433" s="492"/>
      <c r="I433" s="492"/>
      <c r="J433" s="493"/>
      <c r="K433" s="1"/>
      <c r="L433" s="1"/>
      <c r="M433" s="1"/>
      <c r="N433" s="1"/>
      <c r="O433" s="1"/>
      <c r="P433" s="1"/>
      <c r="Q433" s="1"/>
      <c r="R433" s="1"/>
      <c r="S433" s="1"/>
      <c r="T433" s="1"/>
      <c r="U433" s="1"/>
      <c r="V433" s="1"/>
      <c r="W433" s="1"/>
      <c r="X433" s="1"/>
      <c r="Y433" s="1"/>
      <c r="Z433" s="1"/>
      <c r="AA433" s="1"/>
      <c r="AB433" s="1"/>
      <c r="AC433" s="1"/>
      <c r="AD433" s="1"/>
      <c r="AE433" s="1"/>
      <c r="AF433" s="1"/>
      <c r="AG433" s="1"/>
      <c r="AH433" s="1"/>
      <c r="AI433" s="1"/>
      <c r="AJ433" s="1"/>
      <c r="AK433" s="1"/>
      <c r="AL433" s="1"/>
      <c r="AM433" s="1"/>
      <c r="AN433" s="1"/>
      <c r="AO433" s="1"/>
      <c r="AP433" s="1"/>
      <c r="AQ433" s="1"/>
      <c r="AR433" s="1"/>
      <c r="AS433" s="1"/>
      <c r="AT433" s="1"/>
      <c r="AU433" s="1"/>
      <c r="AV433" s="1"/>
      <c r="AW433" s="1"/>
      <c r="AX433" s="1"/>
      <c r="AY433" s="1"/>
      <c r="AZ433" s="1"/>
      <c r="BA433" s="1"/>
      <c r="BB433" s="1"/>
      <c r="BC433" s="1"/>
      <c r="BD433" s="1"/>
      <c r="BE433" s="1"/>
      <c r="BF433" s="1"/>
      <c r="BG433" s="1"/>
      <c r="BH433" s="1"/>
      <c r="BI433" s="1"/>
      <c r="BJ433" s="1"/>
      <c r="BK433" s="1"/>
      <c r="BL433"/>
      <c r="BN433">
        <f t="shared" si="37"/>
        <v>0</v>
      </c>
      <c r="BO433">
        <f t="shared" si="38"/>
        <v>0</v>
      </c>
      <c r="DP433"/>
      <c r="DQ433"/>
      <c r="DR433" s="2">
        <f t="shared" si="39"/>
        <v>0</v>
      </c>
      <c r="DS433" s="2">
        <f t="shared" si="40"/>
        <v>0</v>
      </c>
      <c r="DT433" s="2">
        <f t="shared" si="41"/>
        <v>0</v>
      </c>
      <c r="DU433" s="2">
        <f t="shared" si="42"/>
        <v>0</v>
      </c>
    </row>
    <row r="434" spans="1:125" s="38" customFormat="1" ht="15" customHeight="1">
      <c r="A434" s="196"/>
      <c r="B434" s="196"/>
      <c r="C434" s="286" t="s">
        <v>5768</v>
      </c>
      <c r="D434" s="479" t="str">
        <f>IF($N$10="","",IF(HLOOKUP($N$10,Presentación!$AQ$3:$BV$574,Presentación!AP413)="","",HLOOKUP($N$10,Presentación!$AQ$3:$BV$574,Presentación!AP413,0)))</f>
        <v/>
      </c>
      <c r="E434" s="480"/>
      <c r="F434" s="481"/>
      <c r="G434" s="491" t="str">
        <f>IF($N$10="","",IF(HLOOKUP($N$10,Presentación!$BZ$3:$DE$574,Presentación!AP413,0)="","",HLOOKUP($N$10,Presentación!$BZ$3:$DE$574,Presentación!AP413,0)))</f>
        <v/>
      </c>
      <c r="H434" s="492"/>
      <c r="I434" s="492"/>
      <c r="J434" s="493"/>
      <c r="K434" s="1"/>
      <c r="L434" s="1"/>
      <c r="M434" s="1"/>
      <c r="N434" s="1"/>
      <c r="O434" s="1"/>
      <c r="P434" s="1"/>
      <c r="Q434" s="1"/>
      <c r="R434" s="1"/>
      <c r="S434" s="1"/>
      <c r="T434" s="1"/>
      <c r="U434" s="1"/>
      <c r="V434" s="1"/>
      <c r="W434" s="1"/>
      <c r="X434" s="1"/>
      <c r="Y434" s="1"/>
      <c r="Z434" s="1"/>
      <c r="AA434" s="1"/>
      <c r="AB434" s="1"/>
      <c r="AC434" s="1"/>
      <c r="AD434" s="1"/>
      <c r="AE434" s="1"/>
      <c r="AF434" s="1"/>
      <c r="AG434" s="1"/>
      <c r="AH434" s="1"/>
      <c r="AI434" s="1"/>
      <c r="AJ434" s="1"/>
      <c r="AK434" s="1"/>
      <c r="AL434" s="1"/>
      <c r="AM434" s="1"/>
      <c r="AN434" s="1"/>
      <c r="AO434" s="1"/>
      <c r="AP434" s="1"/>
      <c r="AQ434" s="1"/>
      <c r="AR434" s="1"/>
      <c r="AS434" s="1"/>
      <c r="AT434" s="1"/>
      <c r="AU434" s="1"/>
      <c r="AV434" s="1"/>
      <c r="AW434" s="1"/>
      <c r="AX434" s="1"/>
      <c r="AY434" s="1"/>
      <c r="AZ434" s="1"/>
      <c r="BA434" s="1"/>
      <c r="BB434" s="1"/>
      <c r="BC434" s="1"/>
      <c r="BD434" s="1"/>
      <c r="BE434" s="1"/>
      <c r="BF434" s="1"/>
      <c r="BG434" s="1"/>
      <c r="BH434" s="1"/>
      <c r="BI434" s="1"/>
      <c r="BJ434" s="1"/>
      <c r="BK434" s="1"/>
      <c r="BL434"/>
      <c r="BN434">
        <f t="shared" si="37"/>
        <v>0</v>
      </c>
      <c r="BO434">
        <f t="shared" si="38"/>
        <v>0</v>
      </c>
      <c r="DP434"/>
      <c r="DQ434"/>
      <c r="DR434" s="2">
        <f t="shared" si="39"/>
        <v>0</v>
      </c>
      <c r="DS434" s="2">
        <f t="shared" si="40"/>
        <v>0</v>
      </c>
      <c r="DT434" s="2">
        <f t="shared" si="41"/>
        <v>0</v>
      </c>
      <c r="DU434" s="2">
        <f t="shared" si="42"/>
        <v>0</v>
      </c>
    </row>
    <row r="435" spans="1:125" s="38" customFormat="1" ht="15" customHeight="1">
      <c r="A435" s="196"/>
      <c r="B435" s="196"/>
      <c r="C435" s="286" t="s">
        <v>5769</v>
      </c>
      <c r="D435" s="479" t="str">
        <f>IF($N$10="","",IF(HLOOKUP($N$10,Presentación!$AQ$3:$BV$574,Presentación!AP414)="","",HLOOKUP($N$10,Presentación!$AQ$3:$BV$574,Presentación!AP414,0)))</f>
        <v/>
      </c>
      <c r="E435" s="480"/>
      <c r="F435" s="481"/>
      <c r="G435" s="491" t="str">
        <f>IF($N$10="","",IF(HLOOKUP($N$10,Presentación!$BZ$3:$DE$574,Presentación!AP414,0)="","",HLOOKUP($N$10,Presentación!$BZ$3:$DE$574,Presentación!AP414,0)))</f>
        <v/>
      </c>
      <c r="H435" s="492"/>
      <c r="I435" s="492"/>
      <c r="J435" s="493"/>
      <c r="K435" s="1"/>
      <c r="L435" s="1"/>
      <c r="M435" s="1"/>
      <c r="N435" s="1"/>
      <c r="O435" s="1"/>
      <c r="P435" s="1"/>
      <c r="Q435" s="1"/>
      <c r="R435" s="1"/>
      <c r="S435" s="1"/>
      <c r="T435" s="1"/>
      <c r="U435" s="1"/>
      <c r="V435" s="1"/>
      <c r="W435" s="1"/>
      <c r="X435" s="1"/>
      <c r="Y435" s="1"/>
      <c r="Z435" s="1"/>
      <c r="AA435" s="1"/>
      <c r="AB435" s="1"/>
      <c r="AC435" s="1"/>
      <c r="AD435" s="1"/>
      <c r="AE435" s="1"/>
      <c r="AF435" s="1"/>
      <c r="AG435" s="1"/>
      <c r="AH435" s="1"/>
      <c r="AI435" s="1"/>
      <c r="AJ435" s="1"/>
      <c r="AK435" s="1"/>
      <c r="AL435" s="1"/>
      <c r="AM435" s="1"/>
      <c r="AN435" s="1"/>
      <c r="AO435" s="1"/>
      <c r="AP435" s="1"/>
      <c r="AQ435" s="1"/>
      <c r="AR435" s="1"/>
      <c r="AS435" s="1"/>
      <c r="AT435" s="1"/>
      <c r="AU435" s="1"/>
      <c r="AV435" s="1"/>
      <c r="AW435" s="1"/>
      <c r="AX435" s="1"/>
      <c r="AY435" s="1"/>
      <c r="AZ435" s="1"/>
      <c r="BA435" s="1"/>
      <c r="BB435" s="1"/>
      <c r="BC435" s="1"/>
      <c r="BD435" s="1"/>
      <c r="BE435" s="1"/>
      <c r="BF435" s="1"/>
      <c r="BG435" s="1"/>
      <c r="BH435" s="1"/>
      <c r="BI435" s="1"/>
      <c r="BJ435" s="1"/>
      <c r="BK435" s="1"/>
      <c r="BL435"/>
      <c r="BN435">
        <f t="shared" si="37"/>
        <v>0</v>
      </c>
      <c r="BO435">
        <f t="shared" si="38"/>
        <v>0</v>
      </c>
      <c r="DP435"/>
      <c r="DQ435"/>
      <c r="DR435" s="2">
        <f t="shared" si="39"/>
        <v>0</v>
      </c>
      <c r="DS435" s="2">
        <f t="shared" si="40"/>
        <v>0</v>
      </c>
      <c r="DT435" s="2">
        <f t="shared" si="41"/>
        <v>0</v>
      </c>
      <c r="DU435" s="2">
        <f t="shared" si="42"/>
        <v>0</v>
      </c>
    </row>
    <row r="436" spans="1:125" s="38" customFormat="1" ht="15" customHeight="1">
      <c r="A436" s="196"/>
      <c r="B436" s="196"/>
      <c r="C436" s="286" t="s">
        <v>5770</v>
      </c>
      <c r="D436" s="479" t="str">
        <f>IF($N$10="","",IF(HLOOKUP($N$10,Presentación!$AQ$3:$BV$574,Presentación!AP415)="","",HLOOKUP($N$10,Presentación!$AQ$3:$BV$574,Presentación!AP415,0)))</f>
        <v/>
      </c>
      <c r="E436" s="480"/>
      <c r="F436" s="481"/>
      <c r="G436" s="491" t="str">
        <f>IF($N$10="","",IF(HLOOKUP($N$10,Presentación!$BZ$3:$DE$574,Presentación!AP415,0)="","",HLOOKUP($N$10,Presentación!$BZ$3:$DE$574,Presentación!AP415,0)))</f>
        <v/>
      </c>
      <c r="H436" s="492"/>
      <c r="I436" s="492"/>
      <c r="J436" s="493"/>
      <c r="K436" s="1"/>
      <c r="L436" s="1"/>
      <c r="M436" s="1"/>
      <c r="N436" s="1"/>
      <c r="O436" s="1"/>
      <c r="P436" s="1"/>
      <c r="Q436" s="1"/>
      <c r="R436" s="1"/>
      <c r="S436" s="1"/>
      <c r="T436" s="1"/>
      <c r="U436" s="1"/>
      <c r="V436" s="1"/>
      <c r="W436" s="1"/>
      <c r="X436" s="1"/>
      <c r="Y436" s="1"/>
      <c r="Z436" s="1"/>
      <c r="AA436" s="1"/>
      <c r="AB436" s="1"/>
      <c r="AC436" s="1"/>
      <c r="AD436" s="1"/>
      <c r="AE436" s="1"/>
      <c r="AF436" s="1"/>
      <c r="AG436" s="1"/>
      <c r="AH436" s="1"/>
      <c r="AI436" s="1"/>
      <c r="AJ436" s="1"/>
      <c r="AK436" s="1"/>
      <c r="AL436" s="1"/>
      <c r="AM436" s="1"/>
      <c r="AN436" s="1"/>
      <c r="AO436" s="1"/>
      <c r="AP436" s="1"/>
      <c r="AQ436" s="1"/>
      <c r="AR436" s="1"/>
      <c r="AS436" s="1"/>
      <c r="AT436" s="1"/>
      <c r="AU436" s="1"/>
      <c r="AV436" s="1"/>
      <c r="AW436" s="1"/>
      <c r="AX436" s="1"/>
      <c r="AY436" s="1"/>
      <c r="AZ436" s="1"/>
      <c r="BA436" s="1"/>
      <c r="BB436" s="1"/>
      <c r="BC436" s="1"/>
      <c r="BD436" s="1"/>
      <c r="BE436" s="1"/>
      <c r="BF436" s="1"/>
      <c r="BG436" s="1"/>
      <c r="BH436" s="1"/>
      <c r="BI436" s="1"/>
      <c r="BJ436" s="1"/>
      <c r="BK436" s="1"/>
      <c r="BL436"/>
      <c r="BN436">
        <f t="shared" si="37"/>
        <v>0</v>
      </c>
      <c r="BO436">
        <f t="shared" si="38"/>
        <v>0</v>
      </c>
      <c r="DP436"/>
      <c r="DQ436"/>
      <c r="DR436" s="2">
        <f t="shared" si="39"/>
        <v>0</v>
      </c>
      <c r="DS436" s="2">
        <f t="shared" si="40"/>
        <v>0</v>
      </c>
      <c r="DT436" s="2">
        <f t="shared" si="41"/>
        <v>0</v>
      </c>
      <c r="DU436" s="2">
        <f t="shared" si="42"/>
        <v>0</v>
      </c>
    </row>
    <row r="437" spans="1:125" s="38" customFormat="1" ht="15" customHeight="1">
      <c r="A437" s="196"/>
      <c r="B437" s="196"/>
      <c r="C437" s="286" t="s">
        <v>5771</v>
      </c>
      <c r="D437" s="479" t="str">
        <f>IF($N$10="","",IF(HLOOKUP($N$10,Presentación!$AQ$3:$BV$574,Presentación!AP416)="","",HLOOKUP($N$10,Presentación!$AQ$3:$BV$574,Presentación!AP416,0)))</f>
        <v/>
      </c>
      <c r="E437" s="480"/>
      <c r="F437" s="481"/>
      <c r="G437" s="491" t="str">
        <f>IF($N$10="","",IF(HLOOKUP($N$10,Presentación!$BZ$3:$DE$574,Presentación!AP416,0)="","",HLOOKUP($N$10,Presentación!$BZ$3:$DE$574,Presentación!AP416,0)))</f>
        <v/>
      </c>
      <c r="H437" s="492"/>
      <c r="I437" s="492"/>
      <c r="J437" s="493"/>
      <c r="K437" s="1"/>
      <c r="L437" s="1"/>
      <c r="M437" s="1"/>
      <c r="N437" s="1"/>
      <c r="O437" s="1"/>
      <c r="P437" s="1"/>
      <c r="Q437" s="1"/>
      <c r="R437" s="1"/>
      <c r="S437" s="1"/>
      <c r="T437" s="1"/>
      <c r="U437" s="1"/>
      <c r="V437" s="1"/>
      <c r="W437" s="1"/>
      <c r="X437" s="1"/>
      <c r="Y437" s="1"/>
      <c r="Z437" s="1"/>
      <c r="AA437" s="1"/>
      <c r="AB437" s="1"/>
      <c r="AC437" s="1"/>
      <c r="AD437" s="1"/>
      <c r="AE437" s="1"/>
      <c r="AF437" s="1"/>
      <c r="AG437" s="1"/>
      <c r="AH437" s="1"/>
      <c r="AI437" s="1"/>
      <c r="AJ437" s="1"/>
      <c r="AK437" s="1"/>
      <c r="AL437" s="1"/>
      <c r="AM437" s="1"/>
      <c r="AN437" s="1"/>
      <c r="AO437" s="1"/>
      <c r="AP437" s="1"/>
      <c r="AQ437" s="1"/>
      <c r="AR437" s="1"/>
      <c r="AS437" s="1"/>
      <c r="AT437" s="1"/>
      <c r="AU437" s="1"/>
      <c r="AV437" s="1"/>
      <c r="AW437" s="1"/>
      <c r="AX437" s="1"/>
      <c r="AY437" s="1"/>
      <c r="AZ437" s="1"/>
      <c r="BA437" s="1"/>
      <c r="BB437" s="1"/>
      <c r="BC437" s="1"/>
      <c r="BD437" s="1"/>
      <c r="BE437" s="1"/>
      <c r="BF437" s="1"/>
      <c r="BG437" s="1"/>
      <c r="BH437" s="1"/>
      <c r="BI437" s="1"/>
      <c r="BJ437" s="1"/>
      <c r="BK437" s="1"/>
      <c r="BL437"/>
      <c r="BN437">
        <f t="shared" si="37"/>
        <v>0</v>
      </c>
      <c r="BO437">
        <f t="shared" si="38"/>
        <v>0</v>
      </c>
      <c r="DP437"/>
      <c r="DQ437"/>
      <c r="DR437" s="2">
        <f t="shared" si="39"/>
        <v>0</v>
      </c>
      <c r="DS437" s="2">
        <f t="shared" si="40"/>
        <v>0</v>
      </c>
      <c r="DT437" s="2">
        <f t="shared" si="41"/>
        <v>0</v>
      </c>
      <c r="DU437" s="2">
        <f t="shared" si="42"/>
        <v>0</v>
      </c>
    </row>
    <row r="438" spans="1:125" s="38" customFormat="1" ht="15" customHeight="1">
      <c r="A438" s="196"/>
      <c r="B438" s="196"/>
      <c r="C438" s="286" t="s">
        <v>5772</v>
      </c>
      <c r="D438" s="479" t="str">
        <f>IF($N$10="","",IF(HLOOKUP($N$10,Presentación!$AQ$3:$BV$574,Presentación!AP417)="","",HLOOKUP($N$10,Presentación!$AQ$3:$BV$574,Presentación!AP417,0)))</f>
        <v/>
      </c>
      <c r="E438" s="480"/>
      <c r="F438" s="481"/>
      <c r="G438" s="491" t="str">
        <f>IF($N$10="","",IF(HLOOKUP($N$10,Presentación!$BZ$3:$DE$574,Presentación!AP417,0)="","",HLOOKUP($N$10,Presentación!$BZ$3:$DE$574,Presentación!AP417,0)))</f>
        <v/>
      </c>
      <c r="H438" s="492"/>
      <c r="I438" s="492"/>
      <c r="J438" s="493"/>
      <c r="K438" s="1"/>
      <c r="L438" s="1"/>
      <c r="M438" s="1"/>
      <c r="N438" s="1"/>
      <c r="O438" s="1"/>
      <c r="P438" s="1"/>
      <c r="Q438" s="1"/>
      <c r="R438" s="1"/>
      <c r="S438" s="1"/>
      <c r="T438" s="1"/>
      <c r="U438" s="1"/>
      <c r="V438" s="1"/>
      <c r="W438" s="1"/>
      <c r="X438" s="1"/>
      <c r="Y438" s="1"/>
      <c r="Z438" s="1"/>
      <c r="AA438" s="1"/>
      <c r="AB438" s="1"/>
      <c r="AC438" s="1"/>
      <c r="AD438" s="1"/>
      <c r="AE438" s="1"/>
      <c r="AF438" s="1"/>
      <c r="AG438" s="1"/>
      <c r="AH438" s="1"/>
      <c r="AI438" s="1"/>
      <c r="AJ438" s="1"/>
      <c r="AK438" s="1"/>
      <c r="AL438" s="1"/>
      <c r="AM438" s="1"/>
      <c r="AN438" s="1"/>
      <c r="AO438" s="1"/>
      <c r="AP438" s="1"/>
      <c r="AQ438" s="1"/>
      <c r="AR438" s="1"/>
      <c r="AS438" s="1"/>
      <c r="AT438" s="1"/>
      <c r="AU438" s="1"/>
      <c r="AV438" s="1"/>
      <c r="AW438" s="1"/>
      <c r="AX438" s="1"/>
      <c r="AY438" s="1"/>
      <c r="AZ438" s="1"/>
      <c r="BA438" s="1"/>
      <c r="BB438" s="1"/>
      <c r="BC438" s="1"/>
      <c r="BD438" s="1"/>
      <c r="BE438" s="1"/>
      <c r="BF438" s="1"/>
      <c r="BG438" s="1"/>
      <c r="BH438" s="1"/>
      <c r="BI438" s="1"/>
      <c r="BJ438" s="1"/>
      <c r="BK438" s="1"/>
      <c r="BL438"/>
      <c r="BN438">
        <f t="shared" si="37"/>
        <v>0</v>
      </c>
      <c r="BO438">
        <f t="shared" si="38"/>
        <v>0</v>
      </c>
      <c r="DP438"/>
      <c r="DQ438"/>
      <c r="DR438" s="2">
        <f t="shared" si="39"/>
        <v>0</v>
      </c>
      <c r="DS438" s="2">
        <f t="shared" si="40"/>
        <v>0</v>
      </c>
      <c r="DT438" s="2">
        <f t="shared" si="41"/>
        <v>0</v>
      </c>
      <c r="DU438" s="2">
        <f t="shared" si="42"/>
        <v>0</v>
      </c>
    </row>
    <row r="439" spans="1:125" s="38" customFormat="1" ht="15" customHeight="1">
      <c r="A439" s="196"/>
      <c r="B439" s="196"/>
      <c r="C439" s="286" t="s">
        <v>5773</v>
      </c>
      <c r="D439" s="479" t="str">
        <f>IF($N$10="","",IF(HLOOKUP($N$10,Presentación!$AQ$3:$BV$574,Presentación!AP418)="","",HLOOKUP($N$10,Presentación!$AQ$3:$BV$574,Presentación!AP418,0)))</f>
        <v/>
      </c>
      <c r="E439" s="480"/>
      <c r="F439" s="481"/>
      <c r="G439" s="491" t="str">
        <f>IF($N$10="","",IF(HLOOKUP($N$10,Presentación!$BZ$3:$DE$574,Presentación!AP418,0)="","",HLOOKUP($N$10,Presentación!$BZ$3:$DE$574,Presentación!AP418,0)))</f>
        <v/>
      </c>
      <c r="H439" s="492"/>
      <c r="I439" s="492"/>
      <c r="J439" s="493"/>
      <c r="K439" s="1"/>
      <c r="L439" s="1"/>
      <c r="M439" s="1"/>
      <c r="N439" s="1"/>
      <c r="O439" s="1"/>
      <c r="P439" s="1"/>
      <c r="Q439" s="1"/>
      <c r="R439" s="1"/>
      <c r="S439" s="1"/>
      <c r="T439" s="1"/>
      <c r="U439" s="1"/>
      <c r="V439" s="1"/>
      <c r="W439" s="1"/>
      <c r="X439" s="1"/>
      <c r="Y439" s="1"/>
      <c r="Z439" s="1"/>
      <c r="AA439" s="1"/>
      <c r="AB439" s="1"/>
      <c r="AC439" s="1"/>
      <c r="AD439" s="1"/>
      <c r="AE439" s="1"/>
      <c r="AF439" s="1"/>
      <c r="AG439" s="1"/>
      <c r="AH439" s="1"/>
      <c r="AI439" s="1"/>
      <c r="AJ439" s="1"/>
      <c r="AK439" s="1"/>
      <c r="AL439" s="1"/>
      <c r="AM439" s="1"/>
      <c r="AN439" s="1"/>
      <c r="AO439" s="1"/>
      <c r="AP439" s="1"/>
      <c r="AQ439" s="1"/>
      <c r="AR439" s="1"/>
      <c r="AS439" s="1"/>
      <c r="AT439" s="1"/>
      <c r="AU439" s="1"/>
      <c r="AV439" s="1"/>
      <c r="AW439" s="1"/>
      <c r="AX439" s="1"/>
      <c r="AY439" s="1"/>
      <c r="AZ439" s="1"/>
      <c r="BA439" s="1"/>
      <c r="BB439" s="1"/>
      <c r="BC439" s="1"/>
      <c r="BD439" s="1"/>
      <c r="BE439" s="1"/>
      <c r="BF439" s="1"/>
      <c r="BG439" s="1"/>
      <c r="BH439" s="1"/>
      <c r="BI439" s="1"/>
      <c r="BJ439" s="1"/>
      <c r="BK439" s="1"/>
      <c r="BL439"/>
      <c r="BN439">
        <f t="shared" si="37"/>
        <v>0</v>
      </c>
      <c r="BO439">
        <f t="shared" si="38"/>
        <v>0</v>
      </c>
      <c r="DP439"/>
      <c r="DQ439"/>
      <c r="DR439" s="2">
        <f t="shared" si="39"/>
        <v>0</v>
      </c>
      <c r="DS439" s="2">
        <f t="shared" si="40"/>
        <v>0</v>
      </c>
      <c r="DT439" s="2">
        <f t="shared" si="41"/>
        <v>0</v>
      </c>
      <c r="DU439" s="2">
        <f t="shared" si="42"/>
        <v>0</v>
      </c>
    </row>
    <row r="440" spans="1:125" s="38" customFormat="1" ht="15" customHeight="1">
      <c r="A440" s="196"/>
      <c r="B440" s="196"/>
      <c r="C440" s="286" t="s">
        <v>5774</v>
      </c>
      <c r="D440" s="479" t="str">
        <f>IF($N$10="","",IF(HLOOKUP($N$10,Presentación!$AQ$3:$BV$574,Presentación!AP419)="","",HLOOKUP($N$10,Presentación!$AQ$3:$BV$574,Presentación!AP419,0)))</f>
        <v/>
      </c>
      <c r="E440" s="480"/>
      <c r="F440" s="481"/>
      <c r="G440" s="491" t="str">
        <f>IF($N$10="","",IF(HLOOKUP($N$10,Presentación!$BZ$3:$DE$574,Presentación!AP419,0)="","",HLOOKUP($N$10,Presentación!$BZ$3:$DE$574,Presentación!AP419,0)))</f>
        <v/>
      </c>
      <c r="H440" s="492"/>
      <c r="I440" s="492"/>
      <c r="J440" s="493"/>
      <c r="K440" s="1"/>
      <c r="L440" s="1"/>
      <c r="M440" s="1"/>
      <c r="N440" s="1"/>
      <c r="O440" s="1"/>
      <c r="P440" s="1"/>
      <c r="Q440" s="1"/>
      <c r="R440" s="1"/>
      <c r="S440" s="1"/>
      <c r="T440" s="1"/>
      <c r="U440" s="1"/>
      <c r="V440" s="1"/>
      <c r="W440" s="1"/>
      <c r="X440" s="1"/>
      <c r="Y440" s="1"/>
      <c r="Z440" s="1"/>
      <c r="AA440" s="1"/>
      <c r="AB440" s="1"/>
      <c r="AC440" s="1"/>
      <c r="AD440" s="1"/>
      <c r="AE440" s="1"/>
      <c r="AF440" s="1"/>
      <c r="AG440" s="1"/>
      <c r="AH440" s="1"/>
      <c r="AI440" s="1"/>
      <c r="AJ440" s="1"/>
      <c r="AK440" s="1"/>
      <c r="AL440" s="1"/>
      <c r="AM440" s="1"/>
      <c r="AN440" s="1"/>
      <c r="AO440" s="1"/>
      <c r="AP440" s="1"/>
      <c r="AQ440" s="1"/>
      <c r="AR440" s="1"/>
      <c r="AS440" s="1"/>
      <c r="AT440" s="1"/>
      <c r="AU440" s="1"/>
      <c r="AV440" s="1"/>
      <c r="AW440" s="1"/>
      <c r="AX440" s="1"/>
      <c r="AY440" s="1"/>
      <c r="AZ440" s="1"/>
      <c r="BA440" s="1"/>
      <c r="BB440" s="1"/>
      <c r="BC440" s="1"/>
      <c r="BD440" s="1"/>
      <c r="BE440" s="1"/>
      <c r="BF440" s="1"/>
      <c r="BG440" s="1"/>
      <c r="BH440" s="1"/>
      <c r="BI440" s="1"/>
      <c r="BJ440" s="1"/>
      <c r="BK440" s="1"/>
      <c r="BL440"/>
      <c r="BN440">
        <f t="shared" si="37"/>
        <v>0</v>
      </c>
      <c r="BO440">
        <f t="shared" si="38"/>
        <v>0</v>
      </c>
      <c r="DP440"/>
      <c r="DQ440"/>
      <c r="DR440" s="2">
        <f t="shared" si="39"/>
        <v>0</v>
      </c>
      <c r="DS440" s="2">
        <f t="shared" si="40"/>
        <v>0</v>
      </c>
      <c r="DT440" s="2">
        <f t="shared" si="41"/>
        <v>0</v>
      </c>
      <c r="DU440" s="2">
        <f t="shared" si="42"/>
        <v>0</v>
      </c>
    </row>
    <row r="441" spans="1:125" s="38" customFormat="1" ht="15" customHeight="1">
      <c r="A441" s="196"/>
      <c r="B441" s="196"/>
      <c r="C441" s="286" t="s">
        <v>5775</v>
      </c>
      <c r="D441" s="479" t="str">
        <f>IF($N$10="","",IF(HLOOKUP($N$10,Presentación!$AQ$3:$BV$574,Presentación!AP420)="","",HLOOKUP($N$10,Presentación!$AQ$3:$BV$574,Presentación!AP420,0)))</f>
        <v/>
      </c>
      <c r="E441" s="480"/>
      <c r="F441" s="481"/>
      <c r="G441" s="491" t="str">
        <f>IF($N$10="","",IF(HLOOKUP($N$10,Presentación!$BZ$3:$DE$574,Presentación!AP420,0)="","",HLOOKUP($N$10,Presentación!$BZ$3:$DE$574,Presentación!AP420,0)))</f>
        <v/>
      </c>
      <c r="H441" s="492"/>
      <c r="I441" s="492"/>
      <c r="J441" s="493"/>
      <c r="K441" s="1"/>
      <c r="L441" s="1"/>
      <c r="M441" s="1"/>
      <c r="N441" s="1"/>
      <c r="O441" s="1"/>
      <c r="P441" s="1"/>
      <c r="Q441" s="1"/>
      <c r="R441" s="1"/>
      <c r="S441" s="1"/>
      <c r="T441" s="1"/>
      <c r="U441" s="1"/>
      <c r="V441" s="1"/>
      <c r="W441" s="1"/>
      <c r="X441" s="1"/>
      <c r="Y441" s="1"/>
      <c r="Z441" s="1"/>
      <c r="AA441" s="1"/>
      <c r="AB441" s="1"/>
      <c r="AC441" s="1"/>
      <c r="AD441" s="1"/>
      <c r="AE441" s="1"/>
      <c r="AF441" s="1"/>
      <c r="AG441" s="1"/>
      <c r="AH441" s="1"/>
      <c r="AI441" s="1"/>
      <c r="AJ441" s="1"/>
      <c r="AK441" s="1"/>
      <c r="AL441" s="1"/>
      <c r="AM441" s="1"/>
      <c r="AN441" s="1"/>
      <c r="AO441" s="1"/>
      <c r="AP441" s="1"/>
      <c r="AQ441" s="1"/>
      <c r="AR441" s="1"/>
      <c r="AS441" s="1"/>
      <c r="AT441" s="1"/>
      <c r="AU441" s="1"/>
      <c r="AV441" s="1"/>
      <c r="AW441" s="1"/>
      <c r="AX441" s="1"/>
      <c r="AY441" s="1"/>
      <c r="AZ441" s="1"/>
      <c r="BA441" s="1"/>
      <c r="BB441" s="1"/>
      <c r="BC441" s="1"/>
      <c r="BD441" s="1"/>
      <c r="BE441" s="1"/>
      <c r="BF441" s="1"/>
      <c r="BG441" s="1"/>
      <c r="BH441" s="1"/>
      <c r="BI441" s="1"/>
      <c r="BJ441" s="1"/>
      <c r="BK441" s="1"/>
      <c r="BL441"/>
      <c r="BN441">
        <f t="shared" si="37"/>
        <v>0</v>
      </c>
      <c r="BO441">
        <f t="shared" si="38"/>
        <v>0</v>
      </c>
      <c r="DP441"/>
      <c r="DQ441"/>
      <c r="DR441" s="2">
        <f t="shared" si="39"/>
        <v>0</v>
      </c>
      <c r="DS441" s="2">
        <f t="shared" si="40"/>
        <v>0</v>
      </c>
      <c r="DT441" s="2">
        <f t="shared" si="41"/>
        <v>0</v>
      </c>
      <c r="DU441" s="2">
        <f t="shared" si="42"/>
        <v>0</v>
      </c>
    </row>
    <row r="442" spans="1:125" s="38" customFormat="1" ht="15" customHeight="1">
      <c r="A442" s="196"/>
      <c r="B442" s="196"/>
      <c r="C442" s="286" t="s">
        <v>5776</v>
      </c>
      <c r="D442" s="479" t="str">
        <f>IF($N$10="","",IF(HLOOKUP($N$10,Presentación!$AQ$3:$BV$574,Presentación!AP421)="","",HLOOKUP($N$10,Presentación!$AQ$3:$BV$574,Presentación!AP421,0)))</f>
        <v/>
      </c>
      <c r="E442" s="480"/>
      <c r="F442" s="481"/>
      <c r="G442" s="491" t="str">
        <f>IF($N$10="","",IF(HLOOKUP($N$10,Presentación!$BZ$3:$DE$574,Presentación!AP421,0)="","",HLOOKUP($N$10,Presentación!$BZ$3:$DE$574,Presentación!AP421,0)))</f>
        <v/>
      </c>
      <c r="H442" s="492"/>
      <c r="I442" s="492"/>
      <c r="J442" s="493"/>
      <c r="K442" s="1"/>
      <c r="L442" s="1"/>
      <c r="M442" s="1"/>
      <c r="N442" s="1"/>
      <c r="O442" s="1"/>
      <c r="P442" s="1"/>
      <c r="Q442" s="1"/>
      <c r="R442" s="1"/>
      <c r="S442" s="1"/>
      <c r="T442" s="1"/>
      <c r="U442" s="1"/>
      <c r="V442" s="1"/>
      <c r="W442" s="1"/>
      <c r="X442" s="1"/>
      <c r="Y442" s="1"/>
      <c r="Z442" s="1"/>
      <c r="AA442" s="1"/>
      <c r="AB442" s="1"/>
      <c r="AC442" s="1"/>
      <c r="AD442" s="1"/>
      <c r="AE442" s="1"/>
      <c r="AF442" s="1"/>
      <c r="AG442" s="1"/>
      <c r="AH442" s="1"/>
      <c r="AI442" s="1"/>
      <c r="AJ442" s="1"/>
      <c r="AK442" s="1"/>
      <c r="AL442" s="1"/>
      <c r="AM442" s="1"/>
      <c r="AN442" s="1"/>
      <c r="AO442" s="1"/>
      <c r="AP442" s="1"/>
      <c r="AQ442" s="1"/>
      <c r="AR442" s="1"/>
      <c r="AS442" s="1"/>
      <c r="AT442" s="1"/>
      <c r="AU442" s="1"/>
      <c r="AV442" s="1"/>
      <c r="AW442" s="1"/>
      <c r="AX442" s="1"/>
      <c r="AY442" s="1"/>
      <c r="AZ442" s="1"/>
      <c r="BA442" s="1"/>
      <c r="BB442" s="1"/>
      <c r="BC442" s="1"/>
      <c r="BD442" s="1"/>
      <c r="BE442" s="1"/>
      <c r="BF442" s="1"/>
      <c r="BG442" s="1"/>
      <c r="BH442" s="1"/>
      <c r="BI442" s="1"/>
      <c r="BJ442" s="1"/>
      <c r="BK442" s="1"/>
      <c r="BL442"/>
      <c r="BN442">
        <f t="shared" si="37"/>
        <v>0</v>
      </c>
      <c r="BO442">
        <f t="shared" si="38"/>
        <v>0</v>
      </c>
      <c r="DP442"/>
      <c r="DQ442"/>
      <c r="DR442" s="2">
        <f t="shared" si="39"/>
        <v>0</v>
      </c>
      <c r="DS442" s="2">
        <f t="shared" si="40"/>
        <v>0</v>
      </c>
      <c r="DT442" s="2">
        <f t="shared" si="41"/>
        <v>0</v>
      </c>
      <c r="DU442" s="2">
        <f t="shared" si="42"/>
        <v>0</v>
      </c>
    </row>
    <row r="443" spans="1:125" s="38" customFormat="1" ht="15" customHeight="1">
      <c r="A443" s="196"/>
      <c r="B443" s="196"/>
      <c r="C443" s="286" t="s">
        <v>5777</v>
      </c>
      <c r="D443" s="479" t="str">
        <f>IF($N$10="","",IF(HLOOKUP($N$10,Presentación!$AQ$3:$BV$574,Presentación!AP422)="","",HLOOKUP($N$10,Presentación!$AQ$3:$BV$574,Presentación!AP422,0)))</f>
        <v/>
      </c>
      <c r="E443" s="480"/>
      <c r="F443" s="481"/>
      <c r="G443" s="491" t="str">
        <f>IF($N$10="","",IF(HLOOKUP($N$10,Presentación!$BZ$3:$DE$574,Presentación!AP422,0)="","",HLOOKUP($N$10,Presentación!$BZ$3:$DE$574,Presentación!AP422,0)))</f>
        <v/>
      </c>
      <c r="H443" s="492"/>
      <c r="I443" s="492"/>
      <c r="J443" s="493"/>
      <c r="K443" s="1"/>
      <c r="L443" s="1"/>
      <c r="M443" s="1"/>
      <c r="N443" s="1"/>
      <c r="O443" s="1"/>
      <c r="P443" s="1"/>
      <c r="Q443" s="1"/>
      <c r="R443" s="1"/>
      <c r="S443" s="1"/>
      <c r="T443" s="1"/>
      <c r="U443" s="1"/>
      <c r="V443" s="1"/>
      <c r="W443" s="1"/>
      <c r="X443" s="1"/>
      <c r="Y443" s="1"/>
      <c r="Z443" s="1"/>
      <c r="AA443" s="1"/>
      <c r="AB443" s="1"/>
      <c r="AC443" s="1"/>
      <c r="AD443" s="1"/>
      <c r="AE443" s="1"/>
      <c r="AF443" s="1"/>
      <c r="AG443" s="1"/>
      <c r="AH443" s="1"/>
      <c r="AI443" s="1"/>
      <c r="AJ443" s="1"/>
      <c r="AK443" s="1"/>
      <c r="AL443" s="1"/>
      <c r="AM443" s="1"/>
      <c r="AN443" s="1"/>
      <c r="AO443" s="1"/>
      <c r="AP443" s="1"/>
      <c r="AQ443" s="1"/>
      <c r="AR443" s="1"/>
      <c r="AS443" s="1"/>
      <c r="AT443" s="1"/>
      <c r="AU443" s="1"/>
      <c r="AV443" s="1"/>
      <c r="AW443" s="1"/>
      <c r="AX443" s="1"/>
      <c r="AY443" s="1"/>
      <c r="AZ443" s="1"/>
      <c r="BA443" s="1"/>
      <c r="BB443" s="1"/>
      <c r="BC443" s="1"/>
      <c r="BD443" s="1"/>
      <c r="BE443" s="1"/>
      <c r="BF443" s="1"/>
      <c r="BG443" s="1"/>
      <c r="BH443" s="1"/>
      <c r="BI443" s="1"/>
      <c r="BJ443" s="1"/>
      <c r="BK443" s="1"/>
      <c r="BL443"/>
      <c r="BN443">
        <f t="shared" si="37"/>
        <v>0</v>
      </c>
      <c r="BO443">
        <f t="shared" si="38"/>
        <v>0</v>
      </c>
      <c r="DP443"/>
      <c r="DQ443"/>
      <c r="DR443" s="2">
        <f t="shared" si="39"/>
        <v>0</v>
      </c>
      <c r="DS443" s="2">
        <f t="shared" si="40"/>
        <v>0</v>
      </c>
      <c r="DT443" s="2">
        <f t="shared" si="41"/>
        <v>0</v>
      </c>
      <c r="DU443" s="2">
        <f t="shared" si="42"/>
        <v>0</v>
      </c>
    </row>
    <row r="444" spans="1:125" s="38" customFormat="1" ht="15" customHeight="1">
      <c r="A444" s="196"/>
      <c r="B444" s="196"/>
      <c r="C444" s="286" t="s">
        <v>5778</v>
      </c>
      <c r="D444" s="479" t="str">
        <f>IF($N$10="","",IF(HLOOKUP($N$10,Presentación!$AQ$3:$BV$574,Presentación!AP423)="","",HLOOKUP($N$10,Presentación!$AQ$3:$BV$574,Presentación!AP423,0)))</f>
        <v/>
      </c>
      <c r="E444" s="480"/>
      <c r="F444" s="481"/>
      <c r="G444" s="491" t="str">
        <f>IF($N$10="","",IF(HLOOKUP($N$10,Presentación!$BZ$3:$DE$574,Presentación!AP423,0)="","",HLOOKUP($N$10,Presentación!$BZ$3:$DE$574,Presentación!AP423,0)))</f>
        <v/>
      </c>
      <c r="H444" s="492"/>
      <c r="I444" s="492"/>
      <c r="J444" s="493"/>
      <c r="K444" s="1"/>
      <c r="L444" s="1"/>
      <c r="M444" s="1"/>
      <c r="N444" s="1"/>
      <c r="O444" s="1"/>
      <c r="P444" s="1"/>
      <c r="Q444" s="1"/>
      <c r="R444" s="1"/>
      <c r="S444" s="1"/>
      <c r="T444" s="1"/>
      <c r="U444" s="1"/>
      <c r="V444" s="1"/>
      <c r="W444" s="1"/>
      <c r="X444" s="1"/>
      <c r="Y444" s="1"/>
      <c r="Z444" s="1"/>
      <c r="AA444" s="1"/>
      <c r="AB444" s="1"/>
      <c r="AC444" s="1"/>
      <c r="AD444" s="1"/>
      <c r="AE444" s="1"/>
      <c r="AF444" s="1"/>
      <c r="AG444" s="1"/>
      <c r="AH444" s="1"/>
      <c r="AI444" s="1"/>
      <c r="AJ444" s="1"/>
      <c r="AK444" s="1"/>
      <c r="AL444" s="1"/>
      <c r="AM444" s="1"/>
      <c r="AN444" s="1"/>
      <c r="AO444" s="1"/>
      <c r="AP444" s="1"/>
      <c r="AQ444" s="1"/>
      <c r="AR444" s="1"/>
      <c r="AS444" s="1"/>
      <c r="AT444" s="1"/>
      <c r="AU444" s="1"/>
      <c r="AV444" s="1"/>
      <c r="AW444" s="1"/>
      <c r="AX444" s="1"/>
      <c r="AY444" s="1"/>
      <c r="AZ444" s="1"/>
      <c r="BA444" s="1"/>
      <c r="BB444" s="1"/>
      <c r="BC444" s="1"/>
      <c r="BD444" s="1"/>
      <c r="BE444" s="1"/>
      <c r="BF444" s="1"/>
      <c r="BG444" s="1"/>
      <c r="BH444" s="1"/>
      <c r="BI444" s="1"/>
      <c r="BJ444" s="1"/>
      <c r="BK444" s="1"/>
      <c r="BL444"/>
      <c r="BN444">
        <f t="shared" si="37"/>
        <v>0</v>
      </c>
      <c r="BO444">
        <f t="shared" si="38"/>
        <v>0</v>
      </c>
      <c r="DP444"/>
      <c r="DQ444"/>
      <c r="DR444" s="2">
        <f t="shared" si="39"/>
        <v>0</v>
      </c>
      <c r="DS444" s="2">
        <f t="shared" si="40"/>
        <v>0</v>
      </c>
      <c r="DT444" s="2">
        <f t="shared" si="41"/>
        <v>0</v>
      </c>
      <c r="DU444" s="2">
        <f t="shared" si="42"/>
        <v>0</v>
      </c>
    </row>
    <row r="445" spans="1:125" s="38" customFormat="1" ht="15" customHeight="1">
      <c r="A445" s="196"/>
      <c r="B445" s="196"/>
      <c r="C445" s="286" t="s">
        <v>5779</v>
      </c>
      <c r="D445" s="479" t="str">
        <f>IF($N$10="","",IF(HLOOKUP($N$10,Presentación!$AQ$3:$BV$574,Presentación!AP424)="","",HLOOKUP($N$10,Presentación!$AQ$3:$BV$574,Presentación!AP424,0)))</f>
        <v/>
      </c>
      <c r="E445" s="480"/>
      <c r="F445" s="481"/>
      <c r="G445" s="491" t="str">
        <f>IF($N$10="","",IF(HLOOKUP($N$10,Presentación!$BZ$3:$DE$574,Presentación!AP424,0)="","",HLOOKUP($N$10,Presentación!$BZ$3:$DE$574,Presentación!AP424,0)))</f>
        <v/>
      </c>
      <c r="H445" s="492"/>
      <c r="I445" s="492"/>
      <c r="J445" s="493"/>
      <c r="K445" s="1"/>
      <c r="L445" s="1"/>
      <c r="M445" s="1"/>
      <c r="N445" s="1"/>
      <c r="O445" s="1"/>
      <c r="P445" s="1"/>
      <c r="Q445" s="1"/>
      <c r="R445" s="1"/>
      <c r="S445" s="1"/>
      <c r="T445" s="1"/>
      <c r="U445" s="1"/>
      <c r="V445" s="1"/>
      <c r="W445" s="1"/>
      <c r="X445" s="1"/>
      <c r="Y445" s="1"/>
      <c r="Z445" s="1"/>
      <c r="AA445" s="1"/>
      <c r="AB445" s="1"/>
      <c r="AC445" s="1"/>
      <c r="AD445" s="1"/>
      <c r="AE445" s="1"/>
      <c r="AF445" s="1"/>
      <c r="AG445" s="1"/>
      <c r="AH445" s="1"/>
      <c r="AI445" s="1"/>
      <c r="AJ445" s="1"/>
      <c r="AK445" s="1"/>
      <c r="AL445" s="1"/>
      <c r="AM445" s="1"/>
      <c r="AN445" s="1"/>
      <c r="AO445" s="1"/>
      <c r="AP445" s="1"/>
      <c r="AQ445" s="1"/>
      <c r="AR445" s="1"/>
      <c r="AS445" s="1"/>
      <c r="AT445" s="1"/>
      <c r="AU445" s="1"/>
      <c r="AV445" s="1"/>
      <c r="AW445" s="1"/>
      <c r="AX445" s="1"/>
      <c r="AY445" s="1"/>
      <c r="AZ445" s="1"/>
      <c r="BA445" s="1"/>
      <c r="BB445" s="1"/>
      <c r="BC445" s="1"/>
      <c r="BD445" s="1"/>
      <c r="BE445" s="1"/>
      <c r="BF445" s="1"/>
      <c r="BG445" s="1"/>
      <c r="BH445" s="1"/>
      <c r="BI445" s="1"/>
      <c r="BJ445" s="1"/>
      <c r="BK445" s="1"/>
      <c r="BL445"/>
      <c r="BN445">
        <f t="shared" si="37"/>
        <v>0</v>
      </c>
      <c r="BO445">
        <f t="shared" si="38"/>
        <v>0</v>
      </c>
      <c r="DP445"/>
      <c r="DQ445"/>
      <c r="DR445" s="2">
        <f t="shared" si="39"/>
        <v>0</v>
      </c>
      <c r="DS445" s="2">
        <f t="shared" si="40"/>
        <v>0</v>
      </c>
      <c r="DT445" s="2">
        <f t="shared" si="41"/>
        <v>0</v>
      </c>
      <c r="DU445" s="2">
        <f t="shared" si="42"/>
        <v>0</v>
      </c>
    </row>
    <row r="446" spans="1:125" s="38" customFormat="1" ht="15" customHeight="1">
      <c r="A446" s="196"/>
      <c r="B446" s="196"/>
      <c r="C446" s="286" t="s">
        <v>5780</v>
      </c>
      <c r="D446" s="479" t="str">
        <f>IF($N$10="","",IF(HLOOKUP($N$10,Presentación!$AQ$3:$BV$574,Presentación!AP425)="","",HLOOKUP($N$10,Presentación!$AQ$3:$BV$574,Presentación!AP425,0)))</f>
        <v/>
      </c>
      <c r="E446" s="480"/>
      <c r="F446" s="481"/>
      <c r="G446" s="491" t="str">
        <f>IF($N$10="","",IF(HLOOKUP($N$10,Presentación!$BZ$3:$DE$574,Presentación!AP425,0)="","",HLOOKUP($N$10,Presentación!$BZ$3:$DE$574,Presentación!AP425,0)))</f>
        <v/>
      </c>
      <c r="H446" s="492"/>
      <c r="I446" s="492"/>
      <c r="J446" s="493"/>
      <c r="K446" s="1"/>
      <c r="L446" s="1"/>
      <c r="M446" s="1"/>
      <c r="N446" s="1"/>
      <c r="O446" s="1"/>
      <c r="P446" s="1"/>
      <c r="Q446" s="1"/>
      <c r="R446" s="1"/>
      <c r="S446" s="1"/>
      <c r="T446" s="1"/>
      <c r="U446" s="1"/>
      <c r="V446" s="1"/>
      <c r="W446" s="1"/>
      <c r="X446" s="1"/>
      <c r="Y446" s="1"/>
      <c r="Z446" s="1"/>
      <c r="AA446" s="1"/>
      <c r="AB446" s="1"/>
      <c r="AC446" s="1"/>
      <c r="AD446" s="1"/>
      <c r="AE446" s="1"/>
      <c r="AF446" s="1"/>
      <c r="AG446" s="1"/>
      <c r="AH446" s="1"/>
      <c r="AI446" s="1"/>
      <c r="AJ446" s="1"/>
      <c r="AK446" s="1"/>
      <c r="AL446" s="1"/>
      <c r="AM446" s="1"/>
      <c r="AN446" s="1"/>
      <c r="AO446" s="1"/>
      <c r="AP446" s="1"/>
      <c r="AQ446" s="1"/>
      <c r="AR446" s="1"/>
      <c r="AS446" s="1"/>
      <c r="AT446" s="1"/>
      <c r="AU446" s="1"/>
      <c r="AV446" s="1"/>
      <c r="AW446" s="1"/>
      <c r="AX446" s="1"/>
      <c r="AY446" s="1"/>
      <c r="AZ446" s="1"/>
      <c r="BA446" s="1"/>
      <c r="BB446" s="1"/>
      <c r="BC446" s="1"/>
      <c r="BD446" s="1"/>
      <c r="BE446" s="1"/>
      <c r="BF446" s="1"/>
      <c r="BG446" s="1"/>
      <c r="BH446" s="1"/>
      <c r="BI446" s="1"/>
      <c r="BJ446" s="1"/>
      <c r="BK446" s="1"/>
      <c r="BL446"/>
      <c r="BN446">
        <f t="shared" si="37"/>
        <v>0</v>
      </c>
      <c r="BO446">
        <f t="shared" si="38"/>
        <v>0</v>
      </c>
      <c r="DP446"/>
      <c r="DQ446"/>
      <c r="DR446" s="2">
        <f t="shared" si="39"/>
        <v>0</v>
      </c>
      <c r="DS446" s="2">
        <f t="shared" si="40"/>
        <v>0</v>
      </c>
      <c r="DT446" s="2">
        <f t="shared" si="41"/>
        <v>0</v>
      </c>
      <c r="DU446" s="2">
        <f t="shared" si="42"/>
        <v>0</v>
      </c>
    </row>
    <row r="447" spans="1:125" s="38" customFormat="1" ht="15" customHeight="1">
      <c r="A447" s="196"/>
      <c r="B447" s="196"/>
      <c r="C447" s="286" t="s">
        <v>5781</v>
      </c>
      <c r="D447" s="479" t="str">
        <f>IF($N$10="","",IF(HLOOKUP($N$10,Presentación!$AQ$3:$BV$574,Presentación!AP426)="","",HLOOKUP($N$10,Presentación!$AQ$3:$BV$574,Presentación!AP426,0)))</f>
        <v/>
      </c>
      <c r="E447" s="480"/>
      <c r="F447" s="481"/>
      <c r="G447" s="491" t="str">
        <f>IF($N$10="","",IF(HLOOKUP($N$10,Presentación!$BZ$3:$DE$574,Presentación!AP426,0)="","",HLOOKUP($N$10,Presentación!$BZ$3:$DE$574,Presentación!AP426,0)))</f>
        <v/>
      </c>
      <c r="H447" s="492"/>
      <c r="I447" s="492"/>
      <c r="J447" s="493"/>
      <c r="K447" s="1"/>
      <c r="L447" s="1"/>
      <c r="M447" s="1"/>
      <c r="N447" s="1"/>
      <c r="O447" s="1"/>
      <c r="P447" s="1"/>
      <c r="Q447" s="1"/>
      <c r="R447" s="1"/>
      <c r="S447" s="1"/>
      <c r="T447" s="1"/>
      <c r="U447" s="1"/>
      <c r="V447" s="1"/>
      <c r="W447" s="1"/>
      <c r="X447" s="1"/>
      <c r="Y447" s="1"/>
      <c r="Z447" s="1"/>
      <c r="AA447" s="1"/>
      <c r="AB447" s="1"/>
      <c r="AC447" s="1"/>
      <c r="AD447" s="1"/>
      <c r="AE447" s="1"/>
      <c r="AF447" s="1"/>
      <c r="AG447" s="1"/>
      <c r="AH447" s="1"/>
      <c r="AI447" s="1"/>
      <c r="AJ447" s="1"/>
      <c r="AK447" s="1"/>
      <c r="AL447" s="1"/>
      <c r="AM447" s="1"/>
      <c r="AN447" s="1"/>
      <c r="AO447" s="1"/>
      <c r="AP447" s="1"/>
      <c r="AQ447" s="1"/>
      <c r="AR447" s="1"/>
      <c r="AS447" s="1"/>
      <c r="AT447" s="1"/>
      <c r="AU447" s="1"/>
      <c r="AV447" s="1"/>
      <c r="AW447" s="1"/>
      <c r="AX447" s="1"/>
      <c r="AY447" s="1"/>
      <c r="AZ447" s="1"/>
      <c r="BA447" s="1"/>
      <c r="BB447" s="1"/>
      <c r="BC447" s="1"/>
      <c r="BD447" s="1"/>
      <c r="BE447" s="1"/>
      <c r="BF447" s="1"/>
      <c r="BG447" s="1"/>
      <c r="BH447" s="1"/>
      <c r="BI447" s="1"/>
      <c r="BJ447" s="1"/>
      <c r="BK447" s="1"/>
      <c r="BL447"/>
      <c r="BN447">
        <f t="shared" si="37"/>
        <v>0</v>
      </c>
      <c r="BO447">
        <f t="shared" si="38"/>
        <v>0</v>
      </c>
      <c r="DP447"/>
      <c r="DQ447"/>
      <c r="DR447" s="2">
        <f t="shared" si="39"/>
        <v>0</v>
      </c>
      <c r="DS447" s="2">
        <f t="shared" si="40"/>
        <v>0</v>
      </c>
      <c r="DT447" s="2">
        <f t="shared" si="41"/>
        <v>0</v>
      </c>
      <c r="DU447" s="2">
        <f t="shared" si="42"/>
        <v>0</v>
      </c>
    </row>
    <row r="448" spans="1:125" s="38" customFormat="1" ht="15" customHeight="1">
      <c r="A448" s="196"/>
      <c r="B448" s="196"/>
      <c r="C448" s="286" t="s">
        <v>5782</v>
      </c>
      <c r="D448" s="479" t="str">
        <f>IF($N$10="","",IF(HLOOKUP($N$10,Presentación!$AQ$3:$BV$574,Presentación!AP427)="","",HLOOKUP($N$10,Presentación!$AQ$3:$BV$574,Presentación!AP427,0)))</f>
        <v/>
      </c>
      <c r="E448" s="480"/>
      <c r="F448" s="481"/>
      <c r="G448" s="491" t="str">
        <f>IF($N$10="","",IF(HLOOKUP($N$10,Presentación!$BZ$3:$DE$574,Presentación!AP427,0)="","",HLOOKUP($N$10,Presentación!$BZ$3:$DE$574,Presentación!AP427,0)))</f>
        <v/>
      </c>
      <c r="H448" s="492"/>
      <c r="I448" s="492"/>
      <c r="J448" s="493"/>
      <c r="K448" s="1"/>
      <c r="L448" s="1"/>
      <c r="M448" s="1"/>
      <c r="N448" s="1"/>
      <c r="O448" s="1"/>
      <c r="P448" s="1"/>
      <c r="Q448" s="1"/>
      <c r="R448" s="1"/>
      <c r="S448" s="1"/>
      <c r="T448" s="1"/>
      <c r="U448" s="1"/>
      <c r="V448" s="1"/>
      <c r="W448" s="1"/>
      <c r="X448" s="1"/>
      <c r="Y448" s="1"/>
      <c r="Z448" s="1"/>
      <c r="AA448" s="1"/>
      <c r="AB448" s="1"/>
      <c r="AC448" s="1"/>
      <c r="AD448" s="1"/>
      <c r="AE448" s="1"/>
      <c r="AF448" s="1"/>
      <c r="AG448" s="1"/>
      <c r="AH448" s="1"/>
      <c r="AI448" s="1"/>
      <c r="AJ448" s="1"/>
      <c r="AK448" s="1"/>
      <c r="AL448" s="1"/>
      <c r="AM448" s="1"/>
      <c r="AN448" s="1"/>
      <c r="AO448" s="1"/>
      <c r="AP448" s="1"/>
      <c r="AQ448" s="1"/>
      <c r="AR448" s="1"/>
      <c r="AS448" s="1"/>
      <c r="AT448" s="1"/>
      <c r="AU448" s="1"/>
      <c r="AV448" s="1"/>
      <c r="AW448" s="1"/>
      <c r="AX448" s="1"/>
      <c r="AY448" s="1"/>
      <c r="AZ448" s="1"/>
      <c r="BA448" s="1"/>
      <c r="BB448" s="1"/>
      <c r="BC448" s="1"/>
      <c r="BD448" s="1"/>
      <c r="BE448" s="1"/>
      <c r="BF448" s="1"/>
      <c r="BG448" s="1"/>
      <c r="BH448" s="1"/>
      <c r="BI448" s="1"/>
      <c r="BJ448" s="1"/>
      <c r="BK448" s="1"/>
      <c r="BL448"/>
      <c r="BN448">
        <f t="shared" si="37"/>
        <v>0</v>
      </c>
      <c r="BO448">
        <f t="shared" si="38"/>
        <v>0</v>
      </c>
      <c r="DP448"/>
      <c r="DQ448"/>
      <c r="DR448" s="2">
        <f t="shared" si="39"/>
        <v>0</v>
      </c>
      <c r="DS448" s="2">
        <f t="shared" si="40"/>
        <v>0</v>
      </c>
      <c r="DT448" s="2">
        <f t="shared" si="41"/>
        <v>0</v>
      </c>
      <c r="DU448" s="2">
        <f t="shared" si="42"/>
        <v>0</v>
      </c>
    </row>
    <row r="449" spans="1:125" s="38" customFormat="1" ht="15" customHeight="1">
      <c r="A449" s="196"/>
      <c r="B449" s="196"/>
      <c r="C449" s="286" t="s">
        <v>5783</v>
      </c>
      <c r="D449" s="479" t="str">
        <f>IF($N$10="","",IF(HLOOKUP($N$10,Presentación!$AQ$3:$BV$574,Presentación!AP428)="","",HLOOKUP($N$10,Presentación!$AQ$3:$BV$574,Presentación!AP428,0)))</f>
        <v/>
      </c>
      <c r="E449" s="480"/>
      <c r="F449" s="481"/>
      <c r="G449" s="491" t="str">
        <f>IF($N$10="","",IF(HLOOKUP($N$10,Presentación!$BZ$3:$DE$574,Presentación!AP428,0)="","",HLOOKUP($N$10,Presentación!$BZ$3:$DE$574,Presentación!AP428,0)))</f>
        <v/>
      </c>
      <c r="H449" s="492"/>
      <c r="I449" s="492"/>
      <c r="J449" s="493"/>
      <c r="K449" s="1"/>
      <c r="L449" s="1"/>
      <c r="M449" s="1"/>
      <c r="N449" s="1"/>
      <c r="O449" s="1"/>
      <c r="P449" s="1"/>
      <c r="Q449" s="1"/>
      <c r="R449" s="1"/>
      <c r="S449" s="1"/>
      <c r="T449" s="1"/>
      <c r="U449" s="1"/>
      <c r="V449" s="1"/>
      <c r="W449" s="1"/>
      <c r="X449" s="1"/>
      <c r="Y449" s="1"/>
      <c r="Z449" s="1"/>
      <c r="AA449" s="1"/>
      <c r="AB449" s="1"/>
      <c r="AC449" s="1"/>
      <c r="AD449" s="1"/>
      <c r="AE449" s="1"/>
      <c r="AF449" s="1"/>
      <c r="AG449" s="1"/>
      <c r="AH449" s="1"/>
      <c r="AI449" s="1"/>
      <c r="AJ449" s="1"/>
      <c r="AK449" s="1"/>
      <c r="AL449" s="1"/>
      <c r="AM449" s="1"/>
      <c r="AN449" s="1"/>
      <c r="AO449" s="1"/>
      <c r="AP449" s="1"/>
      <c r="AQ449" s="1"/>
      <c r="AR449" s="1"/>
      <c r="AS449" s="1"/>
      <c r="AT449" s="1"/>
      <c r="AU449" s="1"/>
      <c r="AV449" s="1"/>
      <c r="AW449" s="1"/>
      <c r="AX449" s="1"/>
      <c r="AY449" s="1"/>
      <c r="AZ449" s="1"/>
      <c r="BA449" s="1"/>
      <c r="BB449" s="1"/>
      <c r="BC449" s="1"/>
      <c r="BD449" s="1"/>
      <c r="BE449" s="1"/>
      <c r="BF449" s="1"/>
      <c r="BG449" s="1"/>
      <c r="BH449" s="1"/>
      <c r="BI449" s="1"/>
      <c r="BJ449" s="1"/>
      <c r="BK449" s="1"/>
      <c r="BL449"/>
      <c r="BN449">
        <f t="shared" si="37"/>
        <v>0</v>
      </c>
      <c r="BO449">
        <f t="shared" si="38"/>
        <v>0</v>
      </c>
      <c r="DP449"/>
      <c r="DQ449"/>
      <c r="DR449" s="2">
        <f t="shared" si="39"/>
        <v>0</v>
      </c>
      <c r="DS449" s="2">
        <f t="shared" si="40"/>
        <v>0</v>
      </c>
      <c r="DT449" s="2">
        <f t="shared" si="41"/>
        <v>0</v>
      </c>
      <c r="DU449" s="2">
        <f t="shared" si="42"/>
        <v>0</v>
      </c>
    </row>
    <row r="450" spans="1:125" s="38" customFormat="1" ht="15" customHeight="1">
      <c r="A450" s="196"/>
      <c r="B450" s="196"/>
      <c r="C450" s="286" t="s">
        <v>5784</v>
      </c>
      <c r="D450" s="479" t="str">
        <f>IF($N$10="","",IF(HLOOKUP($N$10,Presentación!$AQ$3:$BV$574,Presentación!AP429)="","",HLOOKUP($N$10,Presentación!$AQ$3:$BV$574,Presentación!AP429,0)))</f>
        <v/>
      </c>
      <c r="E450" s="480"/>
      <c r="F450" s="481"/>
      <c r="G450" s="491" t="str">
        <f>IF($N$10="","",IF(HLOOKUP($N$10,Presentación!$BZ$3:$DE$574,Presentación!AP429,0)="","",HLOOKUP($N$10,Presentación!$BZ$3:$DE$574,Presentación!AP429,0)))</f>
        <v/>
      </c>
      <c r="H450" s="492"/>
      <c r="I450" s="492"/>
      <c r="J450" s="493"/>
      <c r="K450" s="1"/>
      <c r="L450" s="1"/>
      <c r="M450" s="1"/>
      <c r="N450" s="1"/>
      <c r="O450" s="1"/>
      <c r="P450" s="1"/>
      <c r="Q450" s="1"/>
      <c r="R450" s="1"/>
      <c r="S450" s="1"/>
      <c r="T450" s="1"/>
      <c r="U450" s="1"/>
      <c r="V450" s="1"/>
      <c r="W450" s="1"/>
      <c r="X450" s="1"/>
      <c r="Y450" s="1"/>
      <c r="Z450" s="1"/>
      <c r="AA450" s="1"/>
      <c r="AB450" s="1"/>
      <c r="AC450" s="1"/>
      <c r="AD450" s="1"/>
      <c r="AE450" s="1"/>
      <c r="AF450" s="1"/>
      <c r="AG450" s="1"/>
      <c r="AH450" s="1"/>
      <c r="AI450" s="1"/>
      <c r="AJ450" s="1"/>
      <c r="AK450" s="1"/>
      <c r="AL450" s="1"/>
      <c r="AM450" s="1"/>
      <c r="AN450" s="1"/>
      <c r="AO450" s="1"/>
      <c r="AP450" s="1"/>
      <c r="AQ450" s="1"/>
      <c r="AR450" s="1"/>
      <c r="AS450" s="1"/>
      <c r="AT450" s="1"/>
      <c r="AU450" s="1"/>
      <c r="AV450" s="1"/>
      <c r="AW450" s="1"/>
      <c r="AX450" s="1"/>
      <c r="AY450" s="1"/>
      <c r="AZ450" s="1"/>
      <c r="BA450" s="1"/>
      <c r="BB450" s="1"/>
      <c r="BC450" s="1"/>
      <c r="BD450" s="1"/>
      <c r="BE450" s="1"/>
      <c r="BF450" s="1"/>
      <c r="BG450" s="1"/>
      <c r="BH450" s="1"/>
      <c r="BI450" s="1"/>
      <c r="BJ450" s="1"/>
      <c r="BK450" s="1"/>
      <c r="BL450"/>
      <c r="BN450">
        <f t="shared" si="37"/>
        <v>0</v>
      </c>
      <c r="BO450">
        <f t="shared" si="38"/>
        <v>0</v>
      </c>
      <c r="DP450"/>
      <c r="DQ450"/>
      <c r="DR450" s="2">
        <f t="shared" si="39"/>
        <v>0</v>
      </c>
      <c r="DS450" s="2">
        <f t="shared" si="40"/>
        <v>0</v>
      </c>
      <c r="DT450" s="2">
        <f t="shared" si="41"/>
        <v>0</v>
      </c>
      <c r="DU450" s="2">
        <f t="shared" si="42"/>
        <v>0</v>
      </c>
    </row>
    <row r="451" spans="1:125" s="38" customFormat="1" ht="15" customHeight="1">
      <c r="A451" s="196"/>
      <c r="B451" s="196"/>
      <c r="C451" s="286" t="s">
        <v>5785</v>
      </c>
      <c r="D451" s="479" t="str">
        <f>IF($N$10="","",IF(HLOOKUP($N$10,Presentación!$AQ$3:$BV$574,Presentación!AP430)="","",HLOOKUP($N$10,Presentación!$AQ$3:$BV$574,Presentación!AP430,0)))</f>
        <v/>
      </c>
      <c r="E451" s="480"/>
      <c r="F451" s="481"/>
      <c r="G451" s="491" t="str">
        <f>IF($N$10="","",IF(HLOOKUP($N$10,Presentación!$BZ$3:$DE$574,Presentación!AP430,0)="","",HLOOKUP($N$10,Presentación!$BZ$3:$DE$574,Presentación!AP430,0)))</f>
        <v/>
      </c>
      <c r="H451" s="492"/>
      <c r="I451" s="492"/>
      <c r="J451" s="493"/>
      <c r="K451" s="1"/>
      <c r="L451" s="1"/>
      <c r="M451" s="1"/>
      <c r="N451" s="1"/>
      <c r="O451" s="1"/>
      <c r="P451" s="1"/>
      <c r="Q451" s="1"/>
      <c r="R451" s="1"/>
      <c r="S451" s="1"/>
      <c r="T451" s="1"/>
      <c r="U451" s="1"/>
      <c r="V451" s="1"/>
      <c r="W451" s="1"/>
      <c r="X451" s="1"/>
      <c r="Y451" s="1"/>
      <c r="Z451" s="1"/>
      <c r="AA451" s="1"/>
      <c r="AB451" s="1"/>
      <c r="AC451" s="1"/>
      <c r="AD451" s="1"/>
      <c r="AE451" s="1"/>
      <c r="AF451" s="1"/>
      <c r="AG451" s="1"/>
      <c r="AH451" s="1"/>
      <c r="AI451" s="1"/>
      <c r="AJ451" s="1"/>
      <c r="AK451" s="1"/>
      <c r="AL451" s="1"/>
      <c r="AM451" s="1"/>
      <c r="AN451" s="1"/>
      <c r="AO451" s="1"/>
      <c r="AP451" s="1"/>
      <c r="AQ451" s="1"/>
      <c r="AR451" s="1"/>
      <c r="AS451" s="1"/>
      <c r="AT451" s="1"/>
      <c r="AU451" s="1"/>
      <c r="AV451" s="1"/>
      <c r="AW451" s="1"/>
      <c r="AX451" s="1"/>
      <c r="AY451" s="1"/>
      <c r="AZ451" s="1"/>
      <c r="BA451" s="1"/>
      <c r="BB451" s="1"/>
      <c r="BC451" s="1"/>
      <c r="BD451" s="1"/>
      <c r="BE451" s="1"/>
      <c r="BF451" s="1"/>
      <c r="BG451" s="1"/>
      <c r="BH451" s="1"/>
      <c r="BI451" s="1"/>
      <c r="BJ451" s="1"/>
      <c r="BK451" s="1"/>
      <c r="BL451"/>
      <c r="BN451">
        <f t="shared" si="37"/>
        <v>0</v>
      </c>
      <c r="BO451">
        <f t="shared" si="38"/>
        <v>0</v>
      </c>
      <c r="DP451"/>
      <c r="DQ451"/>
      <c r="DR451" s="2">
        <f t="shared" si="39"/>
        <v>0</v>
      </c>
      <c r="DS451" s="2">
        <f t="shared" si="40"/>
        <v>0</v>
      </c>
      <c r="DT451" s="2">
        <f t="shared" si="41"/>
        <v>0</v>
      </c>
      <c r="DU451" s="2">
        <f t="shared" si="42"/>
        <v>0</v>
      </c>
    </row>
    <row r="452" spans="1:125" s="38" customFormat="1" ht="15" customHeight="1">
      <c r="A452" s="196"/>
      <c r="B452" s="196"/>
      <c r="C452" s="286" t="s">
        <v>5786</v>
      </c>
      <c r="D452" s="479" t="str">
        <f>IF($N$10="","",IF(HLOOKUP($N$10,Presentación!$AQ$3:$BV$574,Presentación!AP431)="","",HLOOKUP($N$10,Presentación!$AQ$3:$BV$574,Presentación!AP431,0)))</f>
        <v/>
      </c>
      <c r="E452" s="480"/>
      <c r="F452" s="481"/>
      <c r="G452" s="491" t="str">
        <f>IF($N$10="","",IF(HLOOKUP($N$10,Presentación!$BZ$3:$DE$574,Presentación!AP431,0)="","",HLOOKUP($N$10,Presentación!$BZ$3:$DE$574,Presentación!AP431,0)))</f>
        <v/>
      </c>
      <c r="H452" s="492"/>
      <c r="I452" s="492"/>
      <c r="J452" s="493"/>
      <c r="K452" s="1"/>
      <c r="L452" s="1"/>
      <c r="M452" s="1"/>
      <c r="N452" s="1"/>
      <c r="O452" s="1"/>
      <c r="P452" s="1"/>
      <c r="Q452" s="1"/>
      <c r="R452" s="1"/>
      <c r="S452" s="1"/>
      <c r="T452" s="1"/>
      <c r="U452" s="1"/>
      <c r="V452" s="1"/>
      <c r="W452" s="1"/>
      <c r="X452" s="1"/>
      <c r="Y452" s="1"/>
      <c r="Z452" s="1"/>
      <c r="AA452" s="1"/>
      <c r="AB452" s="1"/>
      <c r="AC452" s="1"/>
      <c r="AD452" s="1"/>
      <c r="AE452" s="1"/>
      <c r="AF452" s="1"/>
      <c r="AG452" s="1"/>
      <c r="AH452" s="1"/>
      <c r="AI452" s="1"/>
      <c r="AJ452" s="1"/>
      <c r="AK452" s="1"/>
      <c r="AL452" s="1"/>
      <c r="AM452" s="1"/>
      <c r="AN452" s="1"/>
      <c r="AO452" s="1"/>
      <c r="AP452" s="1"/>
      <c r="AQ452" s="1"/>
      <c r="AR452" s="1"/>
      <c r="AS452" s="1"/>
      <c r="AT452" s="1"/>
      <c r="AU452" s="1"/>
      <c r="AV452" s="1"/>
      <c r="AW452" s="1"/>
      <c r="AX452" s="1"/>
      <c r="AY452" s="1"/>
      <c r="AZ452" s="1"/>
      <c r="BA452" s="1"/>
      <c r="BB452" s="1"/>
      <c r="BC452" s="1"/>
      <c r="BD452" s="1"/>
      <c r="BE452" s="1"/>
      <c r="BF452" s="1"/>
      <c r="BG452" s="1"/>
      <c r="BH452" s="1"/>
      <c r="BI452" s="1"/>
      <c r="BJ452" s="1"/>
      <c r="BK452" s="1"/>
      <c r="BL452"/>
      <c r="BN452">
        <f t="shared" si="37"/>
        <v>0</v>
      </c>
      <c r="BO452">
        <f t="shared" si="38"/>
        <v>0</v>
      </c>
      <c r="DP452"/>
      <c r="DQ452"/>
      <c r="DR452" s="2">
        <f t="shared" si="39"/>
        <v>0</v>
      </c>
      <c r="DS452" s="2">
        <f t="shared" si="40"/>
        <v>0</v>
      </c>
      <c r="DT452" s="2">
        <f t="shared" si="41"/>
        <v>0</v>
      </c>
      <c r="DU452" s="2">
        <f t="shared" si="42"/>
        <v>0</v>
      </c>
    </row>
    <row r="453" spans="1:125" s="38" customFormat="1" ht="15" customHeight="1">
      <c r="A453" s="196"/>
      <c r="B453" s="196"/>
      <c r="C453" s="286" t="s">
        <v>5787</v>
      </c>
      <c r="D453" s="479" t="str">
        <f>IF($N$10="","",IF(HLOOKUP($N$10,Presentación!$AQ$3:$BV$574,Presentación!AP432)="","",HLOOKUP($N$10,Presentación!$AQ$3:$BV$574,Presentación!AP432,0)))</f>
        <v/>
      </c>
      <c r="E453" s="480"/>
      <c r="F453" s="481"/>
      <c r="G453" s="491" t="str">
        <f>IF($N$10="","",IF(HLOOKUP($N$10,Presentación!$BZ$3:$DE$574,Presentación!AP432,0)="","",HLOOKUP($N$10,Presentación!$BZ$3:$DE$574,Presentación!AP432,0)))</f>
        <v/>
      </c>
      <c r="H453" s="492"/>
      <c r="I453" s="492"/>
      <c r="J453" s="493"/>
      <c r="K453" s="1"/>
      <c r="L453" s="1"/>
      <c r="M453" s="1"/>
      <c r="N453" s="1"/>
      <c r="O453" s="1"/>
      <c r="P453" s="1"/>
      <c r="Q453" s="1"/>
      <c r="R453" s="1"/>
      <c r="S453" s="1"/>
      <c r="T453" s="1"/>
      <c r="U453" s="1"/>
      <c r="V453" s="1"/>
      <c r="W453" s="1"/>
      <c r="X453" s="1"/>
      <c r="Y453" s="1"/>
      <c r="Z453" s="1"/>
      <c r="AA453" s="1"/>
      <c r="AB453" s="1"/>
      <c r="AC453" s="1"/>
      <c r="AD453" s="1"/>
      <c r="AE453" s="1"/>
      <c r="AF453" s="1"/>
      <c r="AG453" s="1"/>
      <c r="AH453" s="1"/>
      <c r="AI453" s="1"/>
      <c r="AJ453" s="1"/>
      <c r="AK453" s="1"/>
      <c r="AL453" s="1"/>
      <c r="AM453" s="1"/>
      <c r="AN453" s="1"/>
      <c r="AO453" s="1"/>
      <c r="AP453" s="1"/>
      <c r="AQ453" s="1"/>
      <c r="AR453" s="1"/>
      <c r="AS453" s="1"/>
      <c r="AT453" s="1"/>
      <c r="AU453" s="1"/>
      <c r="AV453" s="1"/>
      <c r="AW453" s="1"/>
      <c r="AX453" s="1"/>
      <c r="AY453" s="1"/>
      <c r="AZ453" s="1"/>
      <c r="BA453" s="1"/>
      <c r="BB453" s="1"/>
      <c r="BC453" s="1"/>
      <c r="BD453" s="1"/>
      <c r="BE453" s="1"/>
      <c r="BF453" s="1"/>
      <c r="BG453" s="1"/>
      <c r="BH453" s="1"/>
      <c r="BI453" s="1"/>
      <c r="BJ453" s="1"/>
      <c r="BK453" s="1"/>
      <c r="BL453"/>
      <c r="BN453">
        <f t="shared" si="37"/>
        <v>0</v>
      </c>
      <c r="BO453">
        <f t="shared" si="38"/>
        <v>0</v>
      </c>
      <c r="DP453"/>
      <c r="DQ453"/>
      <c r="DR453" s="2">
        <f t="shared" si="39"/>
        <v>0</v>
      </c>
      <c r="DS453" s="2">
        <f t="shared" si="40"/>
        <v>0</v>
      </c>
      <c r="DT453" s="2">
        <f t="shared" si="41"/>
        <v>0</v>
      </c>
      <c r="DU453" s="2">
        <f t="shared" si="42"/>
        <v>0</v>
      </c>
    </row>
    <row r="454" spans="1:125" s="38" customFormat="1" ht="15" customHeight="1">
      <c r="A454" s="196"/>
      <c r="B454" s="196"/>
      <c r="C454" s="286" t="s">
        <v>5788</v>
      </c>
      <c r="D454" s="479" t="str">
        <f>IF($N$10="","",IF(HLOOKUP($N$10,Presentación!$AQ$3:$BV$574,Presentación!AP433)="","",HLOOKUP($N$10,Presentación!$AQ$3:$BV$574,Presentación!AP433,0)))</f>
        <v/>
      </c>
      <c r="E454" s="480"/>
      <c r="F454" s="481"/>
      <c r="G454" s="491" t="str">
        <f>IF($N$10="","",IF(HLOOKUP($N$10,Presentación!$BZ$3:$DE$574,Presentación!AP433,0)="","",HLOOKUP($N$10,Presentación!$BZ$3:$DE$574,Presentación!AP433,0)))</f>
        <v/>
      </c>
      <c r="H454" s="492"/>
      <c r="I454" s="492"/>
      <c r="J454" s="493"/>
      <c r="K454" s="1"/>
      <c r="L454" s="1"/>
      <c r="M454" s="1"/>
      <c r="N454" s="1"/>
      <c r="O454" s="1"/>
      <c r="P454" s="1"/>
      <c r="Q454" s="1"/>
      <c r="R454" s="1"/>
      <c r="S454" s="1"/>
      <c r="T454" s="1"/>
      <c r="U454" s="1"/>
      <c r="V454" s="1"/>
      <c r="W454" s="1"/>
      <c r="X454" s="1"/>
      <c r="Y454" s="1"/>
      <c r="Z454" s="1"/>
      <c r="AA454" s="1"/>
      <c r="AB454" s="1"/>
      <c r="AC454" s="1"/>
      <c r="AD454" s="1"/>
      <c r="AE454" s="1"/>
      <c r="AF454" s="1"/>
      <c r="AG454" s="1"/>
      <c r="AH454" s="1"/>
      <c r="AI454" s="1"/>
      <c r="AJ454" s="1"/>
      <c r="AK454" s="1"/>
      <c r="AL454" s="1"/>
      <c r="AM454" s="1"/>
      <c r="AN454" s="1"/>
      <c r="AO454" s="1"/>
      <c r="AP454" s="1"/>
      <c r="AQ454" s="1"/>
      <c r="AR454" s="1"/>
      <c r="AS454" s="1"/>
      <c r="AT454" s="1"/>
      <c r="AU454" s="1"/>
      <c r="AV454" s="1"/>
      <c r="AW454" s="1"/>
      <c r="AX454" s="1"/>
      <c r="AY454" s="1"/>
      <c r="AZ454" s="1"/>
      <c r="BA454" s="1"/>
      <c r="BB454" s="1"/>
      <c r="BC454" s="1"/>
      <c r="BD454" s="1"/>
      <c r="BE454" s="1"/>
      <c r="BF454" s="1"/>
      <c r="BG454" s="1"/>
      <c r="BH454" s="1"/>
      <c r="BI454" s="1"/>
      <c r="BJ454" s="1"/>
      <c r="BK454" s="1"/>
      <c r="BL454"/>
      <c r="BN454">
        <f t="shared" si="37"/>
        <v>0</v>
      </c>
      <c r="BO454">
        <f t="shared" si="38"/>
        <v>0</v>
      </c>
      <c r="DP454"/>
      <c r="DQ454"/>
      <c r="DR454" s="2">
        <f t="shared" si="39"/>
        <v>0</v>
      </c>
      <c r="DS454" s="2">
        <f t="shared" si="40"/>
        <v>0</v>
      </c>
      <c r="DT454" s="2">
        <f t="shared" si="41"/>
        <v>0</v>
      </c>
      <c r="DU454" s="2">
        <f t="shared" si="42"/>
        <v>0</v>
      </c>
    </row>
    <row r="455" spans="1:125" s="38" customFormat="1" ht="15" customHeight="1">
      <c r="A455" s="196"/>
      <c r="B455" s="196"/>
      <c r="C455" s="286" t="s">
        <v>5789</v>
      </c>
      <c r="D455" s="479" t="str">
        <f>IF($N$10="","",IF(HLOOKUP($N$10,Presentación!$AQ$3:$BV$574,Presentación!AP434)="","",HLOOKUP($N$10,Presentación!$AQ$3:$BV$574,Presentación!AP434,0)))</f>
        <v/>
      </c>
      <c r="E455" s="480"/>
      <c r="F455" s="481"/>
      <c r="G455" s="491" t="str">
        <f>IF($N$10="","",IF(HLOOKUP($N$10,Presentación!$BZ$3:$DE$574,Presentación!AP434,0)="","",HLOOKUP($N$10,Presentación!$BZ$3:$DE$574,Presentación!AP434,0)))</f>
        <v/>
      </c>
      <c r="H455" s="492"/>
      <c r="I455" s="492"/>
      <c r="J455" s="493"/>
      <c r="K455" s="1"/>
      <c r="L455" s="1"/>
      <c r="M455" s="1"/>
      <c r="N455" s="1"/>
      <c r="O455" s="1"/>
      <c r="P455" s="1"/>
      <c r="Q455" s="1"/>
      <c r="R455" s="1"/>
      <c r="S455" s="1"/>
      <c r="T455" s="1"/>
      <c r="U455" s="1"/>
      <c r="V455" s="1"/>
      <c r="W455" s="1"/>
      <c r="X455" s="1"/>
      <c r="Y455" s="1"/>
      <c r="Z455" s="1"/>
      <c r="AA455" s="1"/>
      <c r="AB455" s="1"/>
      <c r="AC455" s="1"/>
      <c r="AD455" s="1"/>
      <c r="AE455" s="1"/>
      <c r="AF455" s="1"/>
      <c r="AG455" s="1"/>
      <c r="AH455" s="1"/>
      <c r="AI455" s="1"/>
      <c r="AJ455" s="1"/>
      <c r="AK455" s="1"/>
      <c r="AL455" s="1"/>
      <c r="AM455" s="1"/>
      <c r="AN455" s="1"/>
      <c r="AO455" s="1"/>
      <c r="AP455" s="1"/>
      <c r="AQ455" s="1"/>
      <c r="AR455" s="1"/>
      <c r="AS455" s="1"/>
      <c r="AT455" s="1"/>
      <c r="AU455" s="1"/>
      <c r="AV455" s="1"/>
      <c r="AW455" s="1"/>
      <c r="AX455" s="1"/>
      <c r="AY455" s="1"/>
      <c r="AZ455" s="1"/>
      <c r="BA455" s="1"/>
      <c r="BB455" s="1"/>
      <c r="BC455" s="1"/>
      <c r="BD455" s="1"/>
      <c r="BE455" s="1"/>
      <c r="BF455" s="1"/>
      <c r="BG455" s="1"/>
      <c r="BH455" s="1"/>
      <c r="BI455" s="1"/>
      <c r="BJ455" s="1"/>
      <c r="BK455" s="1"/>
      <c r="BL455"/>
      <c r="BN455">
        <f t="shared" si="37"/>
        <v>0</v>
      </c>
      <c r="BO455">
        <f t="shared" si="38"/>
        <v>0</v>
      </c>
      <c r="DP455"/>
      <c r="DQ455"/>
      <c r="DR455" s="2">
        <f t="shared" si="39"/>
        <v>0</v>
      </c>
      <c r="DS455" s="2">
        <f t="shared" si="40"/>
        <v>0</v>
      </c>
      <c r="DT455" s="2">
        <f t="shared" si="41"/>
        <v>0</v>
      </c>
      <c r="DU455" s="2">
        <f t="shared" si="42"/>
        <v>0</v>
      </c>
    </row>
    <row r="456" spans="1:125" s="38" customFormat="1" ht="15" customHeight="1">
      <c r="A456" s="196"/>
      <c r="B456" s="196"/>
      <c r="C456" s="286" t="s">
        <v>5790</v>
      </c>
      <c r="D456" s="479" t="str">
        <f>IF($N$10="","",IF(HLOOKUP($N$10,Presentación!$AQ$3:$BV$574,Presentación!AP435)="","",HLOOKUP($N$10,Presentación!$AQ$3:$BV$574,Presentación!AP435,0)))</f>
        <v/>
      </c>
      <c r="E456" s="480"/>
      <c r="F456" s="481"/>
      <c r="G456" s="491" t="str">
        <f>IF($N$10="","",IF(HLOOKUP($N$10,Presentación!$BZ$3:$DE$574,Presentación!AP435,0)="","",HLOOKUP($N$10,Presentación!$BZ$3:$DE$574,Presentación!AP435,0)))</f>
        <v/>
      </c>
      <c r="H456" s="492"/>
      <c r="I456" s="492"/>
      <c r="J456" s="493"/>
      <c r="K456" s="1"/>
      <c r="L456" s="1"/>
      <c r="M456" s="1"/>
      <c r="N456" s="1"/>
      <c r="O456" s="1"/>
      <c r="P456" s="1"/>
      <c r="Q456" s="1"/>
      <c r="R456" s="1"/>
      <c r="S456" s="1"/>
      <c r="T456" s="1"/>
      <c r="U456" s="1"/>
      <c r="V456" s="1"/>
      <c r="W456" s="1"/>
      <c r="X456" s="1"/>
      <c r="Y456" s="1"/>
      <c r="Z456" s="1"/>
      <c r="AA456" s="1"/>
      <c r="AB456" s="1"/>
      <c r="AC456" s="1"/>
      <c r="AD456" s="1"/>
      <c r="AE456" s="1"/>
      <c r="AF456" s="1"/>
      <c r="AG456" s="1"/>
      <c r="AH456" s="1"/>
      <c r="AI456" s="1"/>
      <c r="AJ456" s="1"/>
      <c r="AK456" s="1"/>
      <c r="AL456" s="1"/>
      <c r="AM456" s="1"/>
      <c r="AN456" s="1"/>
      <c r="AO456" s="1"/>
      <c r="AP456" s="1"/>
      <c r="AQ456" s="1"/>
      <c r="AR456" s="1"/>
      <c r="AS456" s="1"/>
      <c r="AT456" s="1"/>
      <c r="AU456" s="1"/>
      <c r="AV456" s="1"/>
      <c r="AW456" s="1"/>
      <c r="AX456" s="1"/>
      <c r="AY456" s="1"/>
      <c r="AZ456" s="1"/>
      <c r="BA456" s="1"/>
      <c r="BB456" s="1"/>
      <c r="BC456" s="1"/>
      <c r="BD456" s="1"/>
      <c r="BE456" s="1"/>
      <c r="BF456" s="1"/>
      <c r="BG456" s="1"/>
      <c r="BH456" s="1"/>
      <c r="BI456" s="1"/>
      <c r="BJ456" s="1"/>
      <c r="BK456" s="1"/>
      <c r="BL456"/>
      <c r="BN456">
        <f t="shared" si="37"/>
        <v>0</v>
      </c>
      <c r="BO456">
        <f t="shared" si="38"/>
        <v>0</v>
      </c>
      <c r="DP456"/>
      <c r="DQ456"/>
      <c r="DR456" s="2">
        <f t="shared" si="39"/>
        <v>0</v>
      </c>
      <c r="DS456" s="2">
        <f t="shared" si="40"/>
        <v>0</v>
      </c>
      <c r="DT456" s="2">
        <f t="shared" si="41"/>
        <v>0</v>
      </c>
      <c r="DU456" s="2">
        <f t="shared" si="42"/>
        <v>0</v>
      </c>
    </row>
    <row r="457" spans="1:125" s="38" customFormat="1" ht="15" customHeight="1">
      <c r="A457" s="196"/>
      <c r="B457" s="196"/>
      <c r="C457" s="286" t="s">
        <v>5791</v>
      </c>
      <c r="D457" s="479" t="str">
        <f>IF($N$10="","",IF(HLOOKUP($N$10,Presentación!$AQ$3:$BV$574,Presentación!AP436)="","",HLOOKUP($N$10,Presentación!$AQ$3:$BV$574,Presentación!AP436,0)))</f>
        <v/>
      </c>
      <c r="E457" s="480"/>
      <c r="F457" s="481"/>
      <c r="G457" s="491" t="str">
        <f>IF($N$10="","",IF(HLOOKUP($N$10,Presentación!$BZ$3:$DE$574,Presentación!AP436,0)="","",HLOOKUP($N$10,Presentación!$BZ$3:$DE$574,Presentación!AP436,0)))</f>
        <v/>
      </c>
      <c r="H457" s="492"/>
      <c r="I457" s="492"/>
      <c r="J457" s="493"/>
      <c r="K457" s="1"/>
      <c r="L457" s="1"/>
      <c r="M457" s="1"/>
      <c r="N457" s="1"/>
      <c r="O457" s="1"/>
      <c r="P457" s="1"/>
      <c r="Q457" s="1"/>
      <c r="R457" s="1"/>
      <c r="S457" s="1"/>
      <c r="T457" s="1"/>
      <c r="U457" s="1"/>
      <c r="V457" s="1"/>
      <c r="W457" s="1"/>
      <c r="X457" s="1"/>
      <c r="Y457" s="1"/>
      <c r="Z457" s="1"/>
      <c r="AA457" s="1"/>
      <c r="AB457" s="1"/>
      <c r="AC457" s="1"/>
      <c r="AD457" s="1"/>
      <c r="AE457" s="1"/>
      <c r="AF457" s="1"/>
      <c r="AG457" s="1"/>
      <c r="AH457" s="1"/>
      <c r="AI457" s="1"/>
      <c r="AJ457" s="1"/>
      <c r="AK457" s="1"/>
      <c r="AL457" s="1"/>
      <c r="AM457" s="1"/>
      <c r="AN457" s="1"/>
      <c r="AO457" s="1"/>
      <c r="AP457" s="1"/>
      <c r="AQ457" s="1"/>
      <c r="AR457" s="1"/>
      <c r="AS457" s="1"/>
      <c r="AT457" s="1"/>
      <c r="AU457" s="1"/>
      <c r="AV457" s="1"/>
      <c r="AW457" s="1"/>
      <c r="AX457" s="1"/>
      <c r="AY457" s="1"/>
      <c r="AZ457" s="1"/>
      <c r="BA457" s="1"/>
      <c r="BB457" s="1"/>
      <c r="BC457" s="1"/>
      <c r="BD457" s="1"/>
      <c r="BE457" s="1"/>
      <c r="BF457" s="1"/>
      <c r="BG457" s="1"/>
      <c r="BH457" s="1"/>
      <c r="BI457" s="1"/>
      <c r="BJ457" s="1"/>
      <c r="BK457" s="1"/>
      <c r="BL457"/>
      <c r="BN457">
        <f t="shared" si="37"/>
        <v>0</v>
      </c>
      <c r="BO457">
        <f t="shared" si="38"/>
        <v>0</v>
      </c>
      <c r="DP457"/>
      <c r="DQ457"/>
      <c r="DR457" s="2">
        <f t="shared" si="39"/>
        <v>0</v>
      </c>
      <c r="DS457" s="2">
        <f t="shared" si="40"/>
        <v>0</v>
      </c>
      <c r="DT457" s="2">
        <f t="shared" si="41"/>
        <v>0</v>
      </c>
      <c r="DU457" s="2">
        <f t="shared" si="42"/>
        <v>0</v>
      </c>
    </row>
    <row r="458" spans="1:125" s="38" customFormat="1" ht="15" customHeight="1">
      <c r="A458" s="196"/>
      <c r="B458" s="196"/>
      <c r="C458" s="286" t="s">
        <v>5792</v>
      </c>
      <c r="D458" s="479" t="str">
        <f>IF($N$10="","",IF(HLOOKUP($N$10,Presentación!$AQ$3:$BV$574,Presentación!AP437)="","",HLOOKUP($N$10,Presentación!$AQ$3:$BV$574,Presentación!AP437,0)))</f>
        <v/>
      </c>
      <c r="E458" s="480"/>
      <c r="F458" s="481"/>
      <c r="G458" s="491" t="str">
        <f>IF($N$10="","",IF(HLOOKUP($N$10,Presentación!$BZ$3:$DE$574,Presentación!AP437,0)="","",HLOOKUP($N$10,Presentación!$BZ$3:$DE$574,Presentación!AP437,0)))</f>
        <v/>
      </c>
      <c r="H458" s="492"/>
      <c r="I458" s="492"/>
      <c r="J458" s="493"/>
      <c r="K458" s="1"/>
      <c r="L458" s="1"/>
      <c r="M458" s="1"/>
      <c r="N458" s="1"/>
      <c r="O458" s="1"/>
      <c r="P458" s="1"/>
      <c r="Q458" s="1"/>
      <c r="R458" s="1"/>
      <c r="S458" s="1"/>
      <c r="T458" s="1"/>
      <c r="U458" s="1"/>
      <c r="V458" s="1"/>
      <c r="W458" s="1"/>
      <c r="X458" s="1"/>
      <c r="Y458" s="1"/>
      <c r="Z458" s="1"/>
      <c r="AA458" s="1"/>
      <c r="AB458" s="1"/>
      <c r="AC458" s="1"/>
      <c r="AD458" s="1"/>
      <c r="AE458" s="1"/>
      <c r="AF458" s="1"/>
      <c r="AG458" s="1"/>
      <c r="AH458" s="1"/>
      <c r="AI458" s="1"/>
      <c r="AJ458" s="1"/>
      <c r="AK458" s="1"/>
      <c r="AL458" s="1"/>
      <c r="AM458" s="1"/>
      <c r="AN458" s="1"/>
      <c r="AO458" s="1"/>
      <c r="AP458" s="1"/>
      <c r="AQ458" s="1"/>
      <c r="AR458" s="1"/>
      <c r="AS458" s="1"/>
      <c r="AT458" s="1"/>
      <c r="AU458" s="1"/>
      <c r="AV458" s="1"/>
      <c r="AW458" s="1"/>
      <c r="AX458" s="1"/>
      <c r="AY458" s="1"/>
      <c r="AZ458" s="1"/>
      <c r="BA458" s="1"/>
      <c r="BB458" s="1"/>
      <c r="BC458" s="1"/>
      <c r="BD458" s="1"/>
      <c r="BE458" s="1"/>
      <c r="BF458" s="1"/>
      <c r="BG458" s="1"/>
      <c r="BH458" s="1"/>
      <c r="BI458" s="1"/>
      <c r="BJ458" s="1"/>
      <c r="BK458" s="1"/>
      <c r="BL458"/>
      <c r="BN458">
        <f t="shared" si="37"/>
        <v>0</v>
      </c>
      <c r="BO458">
        <f t="shared" si="38"/>
        <v>0</v>
      </c>
      <c r="DP458"/>
      <c r="DQ458"/>
      <c r="DR458" s="2">
        <f t="shared" si="39"/>
        <v>0</v>
      </c>
      <c r="DS458" s="2">
        <f t="shared" si="40"/>
        <v>0</v>
      </c>
      <c r="DT458" s="2">
        <f t="shared" si="41"/>
        <v>0</v>
      </c>
      <c r="DU458" s="2">
        <f t="shared" si="42"/>
        <v>0</v>
      </c>
    </row>
    <row r="459" spans="1:125" s="38" customFormat="1" ht="15" customHeight="1">
      <c r="A459" s="196"/>
      <c r="B459" s="196"/>
      <c r="C459" s="286" t="s">
        <v>5793</v>
      </c>
      <c r="D459" s="479" t="str">
        <f>IF($N$10="","",IF(HLOOKUP($N$10,Presentación!$AQ$3:$BV$574,Presentación!AP438)="","",HLOOKUP($N$10,Presentación!$AQ$3:$BV$574,Presentación!AP438,0)))</f>
        <v/>
      </c>
      <c r="E459" s="480"/>
      <c r="F459" s="481"/>
      <c r="G459" s="491" t="str">
        <f>IF($N$10="","",IF(HLOOKUP($N$10,Presentación!$BZ$3:$DE$574,Presentación!AP438,0)="","",HLOOKUP($N$10,Presentación!$BZ$3:$DE$574,Presentación!AP438,0)))</f>
        <v/>
      </c>
      <c r="H459" s="492"/>
      <c r="I459" s="492"/>
      <c r="J459" s="493"/>
      <c r="K459" s="1"/>
      <c r="L459" s="1"/>
      <c r="M459" s="1"/>
      <c r="N459" s="1"/>
      <c r="O459" s="1"/>
      <c r="P459" s="1"/>
      <c r="Q459" s="1"/>
      <c r="R459" s="1"/>
      <c r="S459" s="1"/>
      <c r="T459" s="1"/>
      <c r="U459" s="1"/>
      <c r="V459" s="1"/>
      <c r="W459" s="1"/>
      <c r="X459" s="1"/>
      <c r="Y459" s="1"/>
      <c r="Z459" s="1"/>
      <c r="AA459" s="1"/>
      <c r="AB459" s="1"/>
      <c r="AC459" s="1"/>
      <c r="AD459" s="1"/>
      <c r="AE459" s="1"/>
      <c r="AF459" s="1"/>
      <c r="AG459" s="1"/>
      <c r="AH459" s="1"/>
      <c r="AI459" s="1"/>
      <c r="AJ459" s="1"/>
      <c r="AK459" s="1"/>
      <c r="AL459" s="1"/>
      <c r="AM459" s="1"/>
      <c r="AN459" s="1"/>
      <c r="AO459" s="1"/>
      <c r="AP459" s="1"/>
      <c r="AQ459" s="1"/>
      <c r="AR459" s="1"/>
      <c r="AS459" s="1"/>
      <c r="AT459" s="1"/>
      <c r="AU459" s="1"/>
      <c r="AV459" s="1"/>
      <c r="AW459" s="1"/>
      <c r="AX459" s="1"/>
      <c r="AY459" s="1"/>
      <c r="AZ459" s="1"/>
      <c r="BA459" s="1"/>
      <c r="BB459" s="1"/>
      <c r="BC459" s="1"/>
      <c r="BD459" s="1"/>
      <c r="BE459" s="1"/>
      <c r="BF459" s="1"/>
      <c r="BG459" s="1"/>
      <c r="BH459" s="1"/>
      <c r="BI459" s="1"/>
      <c r="BJ459" s="1"/>
      <c r="BK459" s="1"/>
      <c r="BL459"/>
      <c r="BN459">
        <f t="shared" si="37"/>
        <v>0</v>
      </c>
      <c r="BO459">
        <f t="shared" si="38"/>
        <v>0</v>
      </c>
      <c r="DP459"/>
      <c r="DQ459"/>
      <c r="DR459" s="2">
        <f t="shared" si="39"/>
        <v>0</v>
      </c>
      <c r="DS459" s="2">
        <f t="shared" si="40"/>
        <v>0</v>
      </c>
      <c r="DT459" s="2">
        <f t="shared" si="41"/>
        <v>0</v>
      </c>
      <c r="DU459" s="2">
        <f t="shared" si="42"/>
        <v>0</v>
      </c>
    </row>
    <row r="460" spans="1:125" s="38" customFormat="1" ht="15" customHeight="1">
      <c r="A460" s="196"/>
      <c r="B460" s="196"/>
      <c r="C460" s="286" t="s">
        <v>5794</v>
      </c>
      <c r="D460" s="479" t="str">
        <f>IF($N$10="","",IF(HLOOKUP($N$10,Presentación!$AQ$3:$BV$574,Presentación!AP439)="","",HLOOKUP($N$10,Presentación!$AQ$3:$BV$574,Presentación!AP439,0)))</f>
        <v/>
      </c>
      <c r="E460" s="480"/>
      <c r="F460" s="481"/>
      <c r="G460" s="491" t="str">
        <f>IF($N$10="","",IF(HLOOKUP($N$10,Presentación!$BZ$3:$DE$574,Presentación!AP439,0)="","",HLOOKUP($N$10,Presentación!$BZ$3:$DE$574,Presentación!AP439,0)))</f>
        <v/>
      </c>
      <c r="H460" s="492"/>
      <c r="I460" s="492"/>
      <c r="J460" s="493"/>
      <c r="K460" s="1"/>
      <c r="L460" s="1"/>
      <c r="M460" s="1"/>
      <c r="N460" s="1"/>
      <c r="O460" s="1"/>
      <c r="P460" s="1"/>
      <c r="Q460" s="1"/>
      <c r="R460" s="1"/>
      <c r="S460" s="1"/>
      <c r="T460" s="1"/>
      <c r="U460" s="1"/>
      <c r="V460" s="1"/>
      <c r="W460" s="1"/>
      <c r="X460" s="1"/>
      <c r="Y460" s="1"/>
      <c r="Z460" s="1"/>
      <c r="AA460" s="1"/>
      <c r="AB460" s="1"/>
      <c r="AC460" s="1"/>
      <c r="AD460" s="1"/>
      <c r="AE460" s="1"/>
      <c r="AF460" s="1"/>
      <c r="AG460" s="1"/>
      <c r="AH460" s="1"/>
      <c r="AI460" s="1"/>
      <c r="AJ460" s="1"/>
      <c r="AK460" s="1"/>
      <c r="AL460" s="1"/>
      <c r="AM460" s="1"/>
      <c r="AN460" s="1"/>
      <c r="AO460" s="1"/>
      <c r="AP460" s="1"/>
      <c r="AQ460" s="1"/>
      <c r="AR460" s="1"/>
      <c r="AS460" s="1"/>
      <c r="AT460" s="1"/>
      <c r="AU460" s="1"/>
      <c r="AV460" s="1"/>
      <c r="AW460" s="1"/>
      <c r="AX460" s="1"/>
      <c r="AY460" s="1"/>
      <c r="AZ460" s="1"/>
      <c r="BA460" s="1"/>
      <c r="BB460" s="1"/>
      <c r="BC460" s="1"/>
      <c r="BD460" s="1"/>
      <c r="BE460" s="1"/>
      <c r="BF460" s="1"/>
      <c r="BG460" s="1"/>
      <c r="BH460" s="1"/>
      <c r="BI460" s="1"/>
      <c r="BJ460" s="1"/>
      <c r="BK460" s="1"/>
      <c r="BL460"/>
      <c r="BN460">
        <f t="shared" si="37"/>
        <v>0</v>
      </c>
      <c r="BO460">
        <f t="shared" si="38"/>
        <v>0</v>
      </c>
      <c r="DP460"/>
      <c r="DQ460"/>
      <c r="DR460" s="2">
        <f t="shared" si="39"/>
        <v>0</v>
      </c>
      <c r="DS460" s="2">
        <f t="shared" si="40"/>
        <v>0</v>
      </c>
      <c r="DT460" s="2">
        <f t="shared" si="41"/>
        <v>0</v>
      </c>
      <c r="DU460" s="2">
        <f t="shared" si="42"/>
        <v>0</v>
      </c>
    </row>
    <row r="461" spans="1:125" s="38" customFormat="1" ht="15" customHeight="1">
      <c r="A461" s="196"/>
      <c r="B461" s="196"/>
      <c r="C461" s="286" t="s">
        <v>5795</v>
      </c>
      <c r="D461" s="479" t="str">
        <f>IF($N$10="","",IF(HLOOKUP($N$10,Presentación!$AQ$3:$BV$574,Presentación!AP440)="","",HLOOKUP($N$10,Presentación!$AQ$3:$BV$574,Presentación!AP440,0)))</f>
        <v/>
      </c>
      <c r="E461" s="480"/>
      <c r="F461" s="481"/>
      <c r="G461" s="491" t="str">
        <f>IF($N$10="","",IF(HLOOKUP($N$10,Presentación!$BZ$3:$DE$574,Presentación!AP440,0)="","",HLOOKUP($N$10,Presentación!$BZ$3:$DE$574,Presentación!AP440,0)))</f>
        <v/>
      </c>
      <c r="H461" s="492"/>
      <c r="I461" s="492"/>
      <c r="J461" s="493"/>
      <c r="K461" s="1"/>
      <c r="L461" s="1"/>
      <c r="M461" s="1"/>
      <c r="N461" s="1"/>
      <c r="O461" s="1"/>
      <c r="P461" s="1"/>
      <c r="Q461" s="1"/>
      <c r="R461" s="1"/>
      <c r="S461" s="1"/>
      <c r="T461" s="1"/>
      <c r="U461" s="1"/>
      <c r="V461" s="1"/>
      <c r="W461" s="1"/>
      <c r="X461" s="1"/>
      <c r="Y461" s="1"/>
      <c r="Z461" s="1"/>
      <c r="AA461" s="1"/>
      <c r="AB461" s="1"/>
      <c r="AC461" s="1"/>
      <c r="AD461" s="1"/>
      <c r="AE461" s="1"/>
      <c r="AF461" s="1"/>
      <c r="AG461" s="1"/>
      <c r="AH461" s="1"/>
      <c r="AI461" s="1"/>
      <c r="AJ461" s="1"/>
      <c r="AK461" s="1"/>
      <c r="AL461" s="1"/>
      <c r="AM461" s="1"/>
      <c r="AN461" s="1"/>
      <c r="AO461" s="1"/>
      <c r="AP461" s="1"/>
      <c r="AQ461" s="1"/>
      <c r="AR461" s="1"/>
      <c r="AS461" s="1"/>
      <c r="AT461" s="1"/>
      <c r="AU461" s="1"/>
      <c r="AV461" s="1"/>
      <c r="AW461" s="1"/>
      <c r="AX461" s="1"/>
      <c r="AY461" s="1"/>
      <c r="AZ461" s="1"/>
      <c r="BA461" s="1"/>
      <c r="BB461" s="1"/>
      <c r="BC461" s="1"/>
      <c r="BD461" s="1"/>
      <c r="BE461" s="1"/>
      <c r="BF461" s="1"/>
      <c r="BG461" s="1"/>
      <c r="BH461" s="1"/>
      <c r="BI461" s="1"/>
      <c r="BJ461" s="1"/>
      <c r="BK461" s="1"/>
      <c r="BL461"/>
      <c r="BN461">
        <f t="shared" si="37"/>
        <v>0</v>
      </c>
      <c r="BO461">
        <f t="shared" si="38"/>
        <v>0</v>
      </c>
      <c r="DP461"/>
      <c r="DQ461"/>
      <c r="DR461" s="2">
        <f t="shared" si="39"/>
        <v>0</v>
      </c>
      <c r="DS461" s="2">
        <f t="shared" si="40"/>
        <v>0</v>
      </c>
      <c r="DT461" s="2">
        <f t="shared" si="41"/>
        <v>0</v>
      </c>
      <c r="DU461" s="2">
        <f t="shared" si="42"/>
        <v>0</v>
      </c>
    </row>
    <row r="462" spans="1:125" s="38" customFormat="1" ht="15" customHeight="1">
      <c r="A462" s="196"/>
      <c r="B462" s="196"/>
      <c r="C462" s="286" t="s">
        <v>5796</v>
      </c>
      <c r="D462" s="479" t="str">
        <f>IF($N$10="","",IF(HLOOKUP($N$10,Presentación!$AQ$3:$BV$574,Presentación!AP441)="","",HLOOKUP($N$10,Presentación!$AQ$3:$BV$574,Presentación!AP441,0)))</f>
        <v/>
      </c>
      <c r="E462" s="480"/>
      <c r="F462" s="481"/>
      <c r="G462" s="491" t="str">
        <f>IF($N$10="","",IF(HLOOKUP($N$10,Presentación!$BZ$3:$DE$574,Presentación!AP441,0)="","",HLOOKUP($N$10,Presentación!$BZ$3:$DE$574,Presentación!AP441,0)))</f>
        <v/>
      </c>
      <c r="H462" s="492"/>
      <c r="I462" s="492"/>
      <c r="J462" s="493"/>
      <c r="K462" s="1"/>
      <c r="L462" s="1"/>
      <c r="M462" s="1"/>
      <c r="N462" s="1"/>
      <c r="O462" s="1"/>
      <c r="P462" s="1"/>
      <c r="Q462" s="1"/>
      <c r="R462" s="1"/>
      <c r="S462" s="1"/>
      <c r="T462" s="1"/>
      <c r="U462" s="1"/>
      <c r="V462" s="1"/>
      <c r="W462" s="1"/>
      <c r="X462" s="1"/>
      <c r="Y462" s="1"/>
      <c r="Z462" s="1"/>
      <c r="AA462" s="1"/>
      <c r="AB462" s="1"/>
      <c r="AC462" s="1"/>
      <c r="AD462" s="1"/>
      <c r="AE462" s="1"/>
      <c r="AF462" s="1"/>
      <c r="AG462" s="1"/>
      <c r="AH462" s="1"/>
      <c r="AI462" s="1"/>
      <c r="AJ462" s="1"/>
      <c r="AK462" s="1"/>
      <c r="AL462" s="1"/>
      <c r="AM462" s="1"/>
      <c r="AN462" s="1"/>
      <c r="AO462" s="1"/>
      <c r="AP462" s="1"/>
      <c r="AQ462" s="1"/>
      <c r="AR462" s="1"/>
      <c r="AS462" s="1"/>
      <c r="AT462" s="1"/>
      <c r="AU462" s="1"/>
      <c r="AV462" s="1"/>
      <c r="AW462" s="1"/>
      <c r="AX462" s="1"/>
      <c r="AY462" s="1"/>
      <c r="AZ462" s="1"/>
      <c r="BA462" s="1"/>
      <c r="BB462" s="1"/>
      <c r="BC462" s="1"/>
      <c r="BD462" s="1"/>
      <c r="BE462" s="1"/>
      <c r="BF462" s="1"/>
      <c r="BG462" s="1"/>
      <c r="BH462" s="1"/>
      <c r="BI462" s="1"/>
      <c r="BJ462" s="1"/>
      <c r="BK462" s="1"/>
      <c r="BL462"/>
      <c r="BN462">
        <f t="shared" si="37"/>
        <v>0</v>
      </c>
      <c r="BO462">
        <f t="shared" si="38"/>
        <v>0</v>
      </c>
      <c r="DP462"/>
      <c r="DQ462"/>
      <c r="DR462" s="2">
        <f t="shared" si="39"/>
        <v>0</v>
      </c>
      <c r="DS462" s="2">
        <f t="shared" si="40"/>
        <v>0</v>
      </c>
      <c r="DT462" s="2">
        <f t="shared" si="41"/>
        <v>0</v>
      </c>
      <c r="DU462" s="2">
        <f t="shared" si="42"/>
        <v>0</v>
      </c>
    </row>
    <row r="463" spans="1:125" s="38" customFormat="1" ht="15" customHeight="1">
      <c r="A463" s="196"/>
      <c r="B463" s="196"/>
      <c r="C463" s="286" t="s">
        <v>5797</v>
      </c>
      <c r="D463" s="479" t="str">
        <f>IF($N$10="","",IF(HLOOKUP($N$10,Presentación!$AQ$3:$BV$574,Presentación!AP442)="","",HLOOKUP($N$10,Presentación!$AQ$3:$BV$574,Presentación!AP442,0)))</f>
        <v/>
      </c>
      <c r="E463" s="480"/>
      <c r="F463" s="481"/>
      <c r="G463" s="491" t="str">
        <f>IF($N$10="","",IF(HLOOKUP($N$10,Presentación!$BZ$3:$DE$574,Presentación!AP442,0)="","",HLOOKUP($N$10,Presentación!$BZ$3:$DE$574,Presentación!AP442,0)))</f>
        <v/>
      </c>
      <c r="H463" s="492"/>
      <c r="I463" s="492"/>
      <c r="J463" s="493"/>
      <c r="K463" s="1"/>
      <c r="L463" s="1"/>
      <c r="M463" s="1"/>
      <c r="N463" s="1"/>
      <c r="O463" s="1"/>
      <c r="P463" s="1"/>
      <c r="Q463" s="1"/>
      <c r="R463" s="1"/>
      <c r="S463" s="1"/>
      <c r="T463" s="1"/>
      <c r="U463" s="1"/>
      <c r="V463" s="1"/>
      <c r="W463" s="1"/>
      <c r="X463" s="1"/>
      <c r="Y463" s="1"/>
      <c r="Z463" s="1"/>
      <c r="AA463" s="1"/>
      <c r="AB463" s="1"/>
      <c r="AC463" s="1"/>
      <c r="AD463" s="1"/>
      <c r="AE463" s="1"/>
      <c r="AF463" s="1"/>
      <c r="AG463" s="1"/>
      <c r="AH463" s="1"/>
      <c r="AI463" s="1"/>
      <c r="AJ463" s="1"/>
      <c r="AK463" s="1"/>
      <c r="AL463" s="1"/>
      <c r="AM463" s="1"/>
      <c r="AN463" s="1"/>
      <c r="AO463" s="1"/>
      <c r="AP463" s="1"/>
      <c r="AQ463" s="1"/>
      <c r="AR463" s="1"/>
      <c r="AS463" s="1"/>
      <c r="AT463" s="1"/>
      <c r="AU463" s="1"/>
      <c r="AV463" s="1"/>
      <c r="AW463" s="1"/>
      <c r="AX463" s="1"/>
      <c r="AY463" s="1"/>
      <c r="AZ463" s="1"/>
      <c r="BA463" s="1"/>
      <c r="BB463" s="1"/>
      <c r="BC463" s="1"/>
      <c r="BD463" s="1"/>
      <c r="BE463" s="1"/>
      <c r="BF463" s="1"/>
      <c r="BG463" s="1"/>
      <c r="BH463" s="1"/>
      <c r="BI463" s="1"/>
      <c r="BJ463" s="1"/>
      <c r="BK463" s="1"/>
      <c r="BL463"/>
      <c r="BN463">
        <f t="shared" si="37"/>
        <v>0</v>
      </c>
      <c r="BO463">
        <f t="shared" si="38"/>
        <v>0</v>
      </c>
      <c r="DP463"/>
      <c r="DQ463"/>
      <c r="DR463" s="2">
        <f t="shared" si="39"/>
        <v>0</v>
      </c>
      <c r="DS463" s="2">
        <f t="shared" si="40"/>
        <v>0</v>
      </c>
      <c r="DT463" s="2">
        <f t="shared" si="41"/>
        <v>0</v>
      </c>
      <c r="DU463" s="2">
        <f t="shared" si="42"/>
        <v>0</v>
      </c>
    </row>
    <row r="464" spans="1:125" s="38" customFormat="1" ht="15" customHeight="1">
      <c r="A464" s="196"/>
      <c r="B464" s="196"/>
      <c r="C464" s="286" t="s">
        <v>5798</v>
      </c>
      <c r="D464" s="479" t="str">
        <f>IF($N$10="","",IF(HLOOKUP($N$10,Presentación!$AQ$3:$BV$574,Presentación!AP443)="","",HLOOKUP($N$10,Presentación!$AQ$3:$BV$574,Presentación!AP443,0)))</f>
        <v/>
      </c>
      <c r="E464" s="480"/>
      <c r="F464" s="481"/>
      <c r="G464" s="491" t="str">
        <f>IF($N$10="","",IF(HLOOKUP($N$10,Presentación!$BZ$3:$DE$574,Presentación!AP443,0)="","",HLOOKUP($N$10,Presentación!$BZ$3:$DE$574,Presentación!AP443,0)))</f>
        <v/>
      </c>
      <c r="H464" s="492"/>
      <c r="I464" s="492"/>
      <c r="J464" s="493"/>
      <c r="K464" s="1"/>
      <c r="L464" s="1"/>
      <c r="M464" s="1"/>
      <c r="N464" s="1"/>
      <c r="O464" s="1"/>
      <c r="P464" s="1"/>
      <c r="Q464" s="1"/>
      <c r="R464" s="1"/>
      <c r="S464" s="1"/>
      <c r="T464" s="1"/>
      <c r="U464" s="1"/>
      <c r="V464" s="1"/>
      <c r="W464" s="1"/>
      <c r="X464" s="1"/>
      <c r="Y464" s="1"/>
      <c r="Z464" s="1"/>
      <c r="AA464" s="1"/>
      <c r="AB464" s="1"/>
      <c r="AC464" s="1"/>
      <c r="AD464" s="1"/>
      <c r="AE464" s="1"/>
      <c r="AF464" s="1"/>
      <c r="AG464" s="1"/>
      <c r="AH464" s="1"/>
      <c r="AI464" s="1"/>
      <c r="AJ464" s="1"/>
      <c r="AK464" s="1"/>
      <c r="AL464" s="1"/>
      <c r="AM464" s="1"/>
      <c r="AN464" s="1"/>
      <c r="AO464" s="1"/>
      <c r="AP464" s="1"/>
      <c r="AQ464" s="1"/>
      <c r="AR464" s="1"/>
      <c r="AS464" s="1"/>
      <c r="AT464" s="1"/>
      <c r="AU464" s="1"/>
      <c r="AV464" s="1"/>
      <c r="AW464" s="1"/>
      <c r="AX464" s="1"/>
      <c r="AY464" s="1"/>
      <c r="AZ464" s="1"/>
      <c r="BA464" s="1"/>
      <c r="BB464" s="1"/>
      <c r="BC464" s="1"/>
      <c r="BD464" s="1"/>
      <c r="BE464" s="1"/>
      <c r="BF464" s="1"/>
      <c r="BG464" s="1"/>
      <c r="BH464" s="1"/>
      <c r="BI464" s="1"/>
      <c r="BJ464" s="1"/>
      <c r="BK464" s="1"/>
      <c r="BL464"/>
      <c r="BN464">
        <f t="shared" si="37"/>
        <v>0</v>
      </c>
      <c r="BO464">
        <f t="shared" si="38"/>
        <v>0</v>
      </c>
      <c r="DP464"/>
      <c r="DQ464"/>
      <c r="DR464" s="2">
        <f t="shared" si="39"/>
        <v>0</v>
      </c>
      <c r="DS464" s="2">
        <f t="shared" si="40"/>
        <v>0</v>
      </c>
      <c r="DT464" s="2">
        <f t="shared" si="41"/>
        <v>0</v>
      </c>
      <c r="DU464" s="2">
        <f t="shared" si="42"/>
        <v>0</v>
      </c>
    </row>
    <row r="465" spans="1:125" s="38" customFormat="1" ht="15" customHeight="1">
      <c r="A465" s="196"/>
      <c r="B465" s="196"/>
      <c r="C465" s="286" t="s">
        <v>5799</v>
      </c>
      <c r="D465" s="479" t="str">
        <f>IF($N$10="","",IF(HLOOKUP($N$10,Presentación!$AQ$3:$BV$574,Presentación!AP444)="","",HLOOKUP($N$10,Presentación!$AQ$3:$BV$574,Presentación!AP444,0)))</f>
        <v/>
      </c>
      <c r="E465" s="480"/>
      <c r="F465" s="481"/>
      <c r="G465" s="491" t="str">
        <f>IF($N$10="","",IF(HLOOKUP($N$10,Presentación!$BZ$3:$DE$574,Presentación!AP444,0)="","",HLOOKUP($N$10,Presentación!$BZ$3:$DE$574,Presentación!AP444,0)))</f>
        <v/>
      </c>
      <c r="H465" s="492"/>
      <c r="I465" s="492"/>
      <c r="J465" s="493"/>
      <c r="K465" s="1"/>
      <c r="L465" s="1"/>
      <c r="M465" s="1"/>
      <c r="N465" s="1"/>
      <c r="O465" s="1"/>
      <c r="P465" s="1"/>
      <c r="Q465" s="1"/>
      <c r="R465" s="1"/>
      <c r="S465" s="1"/>
      <c r="T465" s="1"/>
      <c r="U465" s="1"/>
      <c r="V465" s="1"/>
      <c r="W465" s="1"/>
      <c r="X465" s="1"/>
      <c r="Y465" s="1"/>
      <c r="Z465" s="1"/>
      <c r="AA465" s="1"/>
      <c r="AB465" s="1"/>
      <c r="AC465" s="1"/>
      <c r="AD465" s="1"/>
      <c r="AE465" s="1"/>
      <c r="AF465" s="1"/>
      <c r="AG465" s="1"/>
      <c r="AH465" s="1"/>
      <c r="AI465" s="1"/>
      <c r="AJ465" s="1"/>
      <c r="AK465" s="1"/>
      <c r="AL465" s="1"/>
      <c r="AM465" s="1"/>
      <c r="AN465" s="1"/>
      <c r="AO465" s="1"/>
      <c r="AP465" s="1"/>
      <c r="AQ465" s="1"/>
      <c r="AR465" s="1"/>
      <c r="AS465" s="1"/>
      <c r="AT465" s="1"/>
      <c r="AU465" s="1"/>
      <c r="AV465" s="1"/>
      <c r="AW465" s="1"/>
      <c r="AX465" s="1"/>
      <c r="AY465" s="1"/>
      <c r="AZ465" s="1"/>
      <c r="BA465" s="1"/>
      <c r="BB465" s="1"/>
      <c r="BC465" s="1"/>
      <c r="BD465" s="1"/>
      <c r="BE465" s="1"/>
      <c r="BF465" s="1"/>
      <c r="BG465" s="1"/>
      <c r="BH465" s="1"/>
      <c r="BI465" s="1"/>
      <c r="BJ465" s="1"/>
      <c r="BK465" s="1"/>
      <c r="BL465"/>
      <c r="BN465">
        <f t="shared" si="37"/>
        <v>0</v>
      </c>
      <c r="BO465">
        <f t="shared" si="38"/>
        <v>0</v>
      </c>
      <c r="DP465"/>
      <c r="DQ465"/>
      <c r="DR465" s="2">
        <f t="shared" si="39"/>
        <v>0</v>
      </c>
      <c r="DS465" s="2">
        <f t="shared" si="40"/>
        <v>0</v>
      </c>
      <c r="DT465" s="2">
        <f t="shared" si="41"/>
        <v>0</v>
      </c>
      <c r="DU465" s="2">
        <f t="shared" si="42"/>
        <v>0</v>
      </c>
    </row>
    <row r="466" spans="1:125" s="38" customFormat="1" ht="15" customHeight="1">
      <c r="A466" s="196"/>
      <c r="B466" s="196"/>
      <c r="C466" s="286" t="s">
        <v>5800</v>
      </c>
      <c r="D466" s="479" t="str">
        <f>IF($N$10="","",IF(HLOOKUP($N$10,Presentación!$AQ$3:$BV$574,Presentación!AP445)="","",HLOOKUP($N$10,Presentación!$AQ$3:$BV$574,Presentación!AP445,0)))</f>
        <v/>
      </c>
      <c r="E466" s="480"/>
      <c r="F466" s="481"/>
      <c r="G466" s="491" t="str">
        <f>IF($N$10="","",IF(HLOOKUP($N$10,Presentación!$BZ$3:$DE$574,Presentación!AP445,0)="","",HLOOKUP($N$10,Presentación!$BZ$3:$DE$574,Presentación!AP445,0)))</f>
        <v/>
      </c>
      <c r="H466" s="492"/>
      <c r="I466" s="492"/>
      <c r="J466" s="493"/>
      <c r="K466" s="1"/>
      <c r="L466" s="1"/>
      <c r="M466" s="1"/>
      <c r="N466" s="1"/>
      <c r="O466" s="1"/>
      <c r="P466" s="1"/>
      <c r="Q466" s="1"/>
      <c r="R466" s="1"/>
      <c r="S466" s="1"/>
      <c r="T466" s="1"/>
      <c r="U466" s="1"/>
      <c r="V466" s="1"/>
      <c r="W466" s="1"/>
      <c r="X466" s="1"/>
      <c r="Y466" s="1"/>
      <c r="Z466" s="1"/>
      <c r="AA466" s="1"/>
      <c r="AB466" s="1"/>
      <c r="AC466" s="1"/>
      <c r="AD466" s="1"/>
      <c r="AE466" s="1"/>
      <c r="AF466" s="1"/>
      <c r="AG466" s="1"/>
      <c r="AH466" s="1"/>
      <c r="AI466" s="1"/>
      <c r="AJ466" s="1"/>
      <c r="AK466" s="1"/>
      <c r="AL466" s="1"/>
      <c r="AM466" s="1"/>
      <c r="AN466" s="1"/>
      <c r="AO466" s="1"/>
      <c r="AP466" s="1"/>
      <c r="AQ466" s="1"/>
      <c r="AR466" s="1"/>
      <c r="AS466" s="1"/>
      <c r="AT466" s="1"/>
      <c r="AU466" s="1"/>
      <c r="AV466" s="1"/>
      <c r="AW466" s="1"/>
      <c r="AX466" s="1"/>
      <c r="AY466" s="1"/>
      <c r="AZ466" s="1"/>
      <c r="BA466" s="1"/>
      <c r="BB466" s="1"/>
      <c r="BC466" s="1"/>
      <c r="BD466" s="1"/>
      <c r="BE466" s="1"/>
      <c r="BF466" s="1"/>
      <c r="BG466" s="1"/>
      <c r="BH466" s="1"/>
      <c r="BI466" s="1"/>
      <c r="BJ466" s="1"/>
      <c r="BK466" s="1"/>
      <c r="BL466"/>
      <c r="BN466">
        <f t="shared" si="37"/>
        <v>0</v>
      </c>
      <c r="BO466">
        <f t="shared" si="38"/>
        <v>0</v>
      </c>
      <c r="DP466"/>
      <c r="DQ466"/>
      <c r="DR466" s="2">
        <f t="shared" si="39"/>
        <v>0</v>
      </c>
      <c r="DS466" s="2">
        <f t="shared" si="40"/>
        <v>0</v>
      </c>
      <c r="DT466" s="2">
        <f t="shared" si="41"/>
        <v>0</v>
      </c>
      <c r="DU466" s="2">
        <f t="shared" si="42"/>
        <v>0</v>
      </c>
    </row>
    <row r="467" spans="1:125" s="38" customFormat="1" ht="15" customHeight="1">
      <c r="A467" s="196"/>
      <c r="B467" s="196"/>
      <c r="C467" s="286" t="s">
        <v>5801</v>
      </c>
      <c r="D467" s="479" t="str">
        <f>IF($N$10="","",IF(HLOOKUP($N$10,Presentación!$AQ$3:$BV$574,Presentación!AP446)="","",HLOOKUP($N$10,Presentación!$AQ$3:$BV$574,Presentación!AP446,0)))</f>
        <v/>
      </c>
      <c r="E467" s="480"/>
      <c r="F467" s="481"/>
      <c r="G467" s="491" t="str">
        <f>IF($N$10="","",IF(HLOOKUP($N$10,Presentación!$BZ$3:$DE$574,Presentación!AP446,0)="","",HLOOKUP($N$10,Presentación!$BZ$3:$DE$574,Presentación!AP446,0)))</f>
        <v/>
      </c>
      <c r="H467" s="492"/>
      <c r="I467" s="492"/>
      <c r="J467" s="493"/>
      <c r="K467" s="1"/>
      <c r="L467" s="1"/>
      <c r="M467" s="1"/>
      <c r="N467" s="1"/>
      <c r="O467" s="1"/>
      <c r="P467" s="1"/>
      <c r="Q467" s="1"/>
      <c r="R467" s="1"/>
      <c r="S467" s="1"/>
      <c r="T467" s="1"/>
      <c r="U467" s="1"/>
      <c r="V467" s="1"/>
      <c r="W467" s="1"/>
      <c r="X467" s="1"/>
      <c r="Y467" s="1"/>
      <c r="Z467" s="1"/>
      <c r="AA467" s="1"/>
      <c r="AB467" s="1"/>
      <c r="AC467" s="1"/>
      <c r="AD467" s="1"/>
      <c r="AE467" s="1"/>
      <c r="AF467" s="1"/>
      <c r="AG467" s="1"/>
      <c r="AH467" s="1"/>
      <c r="AI467" s="1"/>
      <c r="AJ467" s="1"/>
      <c r="AK467" s="1"/>
      <c r="AL467" s="1"/>
      <c r="AM467" s="1"/>
      <c r="AN467" s="1"/>
      <c r="AO467" s="1"/>
      <c r="AP467" s="1"/>
      <c r="AQ467" s="1"/>
      <c r="AR467" s="1"/>
      <c r="AS467" s="1"/>
      <c r="AT467" s="1"/>
      <c r="AU467" s="1"/>
      <c r="AV467" s="1"/>
      <c r="AW467" s="1"/>
      <c r="AX467" s="1"/>
      <c r="AY467" s="1"/>
      <c r="AZ467" s="1"/>
      <c r="BA467" s="1"/>
      <c r="BB467" s="1"/>
      <c r="BC467" s="1"/>
      <c r="BD467" s="1"/>
      <c r="BE467" s="1"/>
      <c r="BF467" s="1"/>
      <c r="BG467" s="1"/>
      <c r="BH467" s="1"/>
      <c r="BI467" s="1"/>
      <c r="BJ467" s="1"/>
      <c r="BK467" s="1"/>
      <c r="BL467"/>
      <c r="BN467">
        <f t="shared" si="37"/>
        <v>0</v>
      </c>
      <c r="BO467">
        <f t="shared" si="38"/>
        <v>0</v>
      </c>
      <c r="DP467"/>
      <c r="DQ467"/>
      <c r="DR467" s="2">
        <f t="shared" si="39"/>
        <v>0</v>
      </c>
      <c r="DS467" s="2">
        <f t="shared" si="40"/>
        <v>0</v>
      </c>
      <c r="DT467" s="2">
        <f t="shared" si="41"/>
        <v>0</v>
      </c>
      <c r="DU467" s="2">
        <f t="shared" si="42"/>
        <v>0</v>
      </c>
    </row>
    <row r="468" spans="1:125" s="38" customFormat="1" ht="15" customHeight="1">
      <c r="A468" s="196"/>
      <c r="B468" s="196"/>
      <c r="C468" s="286" t="s">
        <v>5802</v>
      </c>
      <c r="D468" s="479" t="str">
        <f>IF($N$10="","",IF(HLOOKUP($N$10,Presentación!$AQ$3:$BV$574,Presentación!AP447)="","",HLOOKUP($N$10,Presentación!$AQ$3:$BV$574,Presentación!AP447,0)))</f>
        <v/>
      </c>
      <c r="E468" s="480"/>
      <c r="F468" s="481"/>
      <c r="G468" s="491" t="str">
        <f>IF($N$10="","",IF(HLOOKUP($N$10,Presentación!$BZ$3:$DE$574,Presentación!AP447,0)="","",HLOOKUP($N$10,Presentación!$BZ$3:$DE$574,Presentación!AP447,0)))</f>
        <v/>
      </c>
      <c r="H468" s="492"/>
      <c r="I468" s="492"/>
      <c r="J468" s="493"/>
      <c r="K468" s="1"/>
      <c r="L468" s="1"/>
      <c r="M468" s="1"/>
      <c r="N468" s="1"/>
      <c r="O468" s="1"/>
      <c r="P468" s="1"/>
      <c r="Q468" s="1"/>
      <c r="R468" s="1"/>
      <c r="S468" s="1"/>
      <c r="T468" s="1"/>
      <c r="U468" s="1"/>
      <c r="V468" s="1"/>
      <c r="W468" s="1"/>
      <c r="X468" s="1"/>
      <c r="Y468" s="1"/>
      <c r="Z468" s="1"/>
      <c r="AA468" s="1"/>
      <c r="AB468" s="1"/>
      <c r="AC468" s="1"/>
      <c r="AD468" s="1"/>
      <c r="AE468" s="1"/>
      <c r="AF468" s="1"/>
      <c r="AG468" s="1"/>
      <c r="AH468" s="1"/>
      <c r="AI468" s="1"/>
      <c r="AJ468" s="1"/>
      <c r="AK468" s="1"/>
      <c r="AL468" s="1"/>
      <c r="AM468" s="1"/>
      <c r="AN468" s="1"/>
      <c r="AO468" s="1"/>
      <c r="AP468" s="1"/>
      <c r="AQ468" s="1"/>
      <c r="AR468" s="1"/>
      <c r="AS468" s="1"/>
      <c r="AT468" s="1"/>
      <c r="AU468" s="1"/>
      <c r="AV468" s="1"/>
      <c r="AW468" s="1"/>
      <c r="AX468" s="1"/>
      <c r="AY468" s="1"/>
      <c r="AZ468" s="1"/>
      <c r="BA468" s="1"/>
      <c r="BB468" s="1"/>
      <c r="BC468" s="1"/>
      <c r="BD468" s="1"/>
      <c r="BE468" s="1"/>
      <c r="BF468" s="1"/>
      <c r="BG468" s="1"/>
      <c r="BH468" s="1"/>
      <c r="BI468" s="1"/>
      <c r="BJ468" s="1"/>
      <c r="BK468" s="1"/>
      <c r="BL468"/>
      <c r="BN468">
        <f t="shared" si="37"/>
        <v>0</v>
      </c>
      <c r="BO468">
        <f t="shared" si="38"/>
        <v>0</v>
      </c>
      <c r="DP468"/>
      <c r="DQ468"/>
      <c r="DR468" s="2">
        <f t="shared" si="39"/>
        <v>0</v>
      </c>
      <c r="DS468" s="2">
        <f t="shared" si="40"/>
        <v>0</v>
      </c>
      <c r="DT468" s="2">
        <f t="shared" si="41"/>
        <v>0</v>
      </c>
      <c r="DU468" s="2">
        <f t="shared" si="42"/>
        <v>0</v>
      </c>
    </row>
    <row r="469" spans="1:125" s="38" customFormat="1" ht="15" customHeight="1">
      <c r="A469" s="196"/>
      <c r="B469" s="196"/>
      <c r="C469" s="286" t="s">
        <v>5803</v>
      </c>
      <c r="D469" s="479" t="str">
        <f>IF($N$10="","",IF(HLOOKUP($N$10,Presentación!$AQ$3:$BV$574,Presentación!AP448)="","",HLOOKUP($N$10,Presentación!$AQ$3:$BV$574,Presentación!AP448,0)))</f>
        <v/>
      </c>
      <c r="E469" s="480"/>
      <c r="F469" s="481"/>
      <c r="G469" s="491" t="str">
        <f>IF($N$10="","",IF(HLOOKUP($N$10,Presentación!$BZ$3:$DE$574,Presentación!AP448,0)="","",HLOOKUP($N$10,Presentación!$BZ$3:$DE$574,Presentación!AP448,0)))</f>
        <v/>
      </c>
      <c r="H469" s="492"/>
      <c r="I469" s="492"/>
      <c r="J469" s="493"/>
      <c r="K469" s="1"/>
      <c r="L469" s="1"/>
      <c r="M469" s="1"/>
      <c r="N469" s="1"/>
      <c r="O469" s="1"/>
      <c r="P469" s="1"/>
      <c r="Q469" s="1"/>
      <c r="R469" s="1"/>
      <c r="S469" s="1"/>
      <c r="T469" s="1"/>
      <c r="U469" s="1"/>
      <c r="V469" s="1"/>
      <c r="W469" s="1"/>
      <c r="X469" s="1"/>
      <c r="Y469" s="1"/>
      <c r="Z469" s="1"/>
      <c r="AA469" s="1"/>
      <c r="AB469" s="1"/>
      <c r="AC469" s="1"/>
      <c r="AD469" s="1"/>
      <c r="AE469" s="1"/>
      <c r="AF469" s="1"/>
      <c r="AG469" s="1"/>
      <c r="AH469" s="1"/>
      <c r="AI469" s="1"/>
      <c r="AJ469" s="1"/>
      <c r="AK469" s="1"/>
      <c r="AL469" s="1"/>
      <c r="AM469" s="1"/>
      <c r="AN469" s="1"/>
      <c r="AO469" s="1"/>
      <c r="AP469" s="1"/>
      <c r="AQ469" s="1"/>
      <c r="AR469" s="1"/>
      <c r="AS469" s="1"/>
      <c r="AT469" s="1"/>
      <c r="AU469" s="1"/>
      <c r="AV469" s="1"/>
      <c r="AW469" s="1"/>
      <c r="AX469" s="1"/>
      <c r="AY469" s="1"/>
      <c r="AZ469" s="1"/>
      <c r="BA469" s="1"/>
      <c r="BB469" s="1"/>
      <c r="BC469" s="1"/>
      <c r="BD469" s="1"/>
      <c r="BE469" s="1"/>
      <c r="BF469" s="1"/>
      <c r="BG469" s="1"/>
      <c r="BH469" s="1"/>
      <c r="BI469" s="1"/>
      <c r="BJ469" s="1"/>
      <c r="BK469" s="1"/>
      <c r="BL469"/>
      <c r="BN469">
        <f t="shared" si="37"/>
        <v>0</v>
      </c>
      <c r="BO469">
        <f t="shared" si="38"/>
        <v>0</v>
      </c>
      <c r="DP469"/>
      <c r="DQ469"/>
      <c r="DR469" s="2">
        <f t="shared" si="39"/>
        <v>0</v>
      </c>
      <c r="DS469" s="2">
        <f t="shared" si="40"/>
        <v>0</v>
      </c>
      <c r="DT469" s="2">
        <f t="shared" si="41"/>
        <v>0</v>
      </c>
      <c r="DU469" s="2">
        <f t="shared" si="42"/>
        <v>0</v>
      </c>
    </row>
    <row r="470" spans="1:125" s="38" customFormat="1" ht="15" customHeight="1">
      <c r="A470" s="196"/>
      <c r="B470" s="196"/>
      <c r="C470" s="286" t="s">
        <v>5804</v>
      </c>
      <c r="D470" s="479" t="str">
        <f>IF($N$10="","",IF(HLOOKUP($N$10,Presentación!$AQ$3:$BV$574,Presentación!AP449)="","",HLOOKUP($N$10,Presentación!$AQ$3:$BV$574,Presentación!AP449,0)))</f>
        <v/>
      </c>
      <c r="E470" s="480"/>
      <c r="F470" s="481"/>
      <c r="G470" s="491" t="str">
        <f>IF($N$10="","",IF(HLOOKUP($N$10,Presentación!$BZ$3:$DE$574,Presentación!AP449,0)="","",HLOOKUP($N$10,Presentación!$BZ$3:$DE$574,Presentación!AP449,0)))</f>
        <v/>
      </c>
      <c r="H470" s="492"/>
      <c r="I470" s="492"/>
      <c r="J470" s="493"/>
      <c r="K470" s="1"/>
      <c r="L470" s="1"/>
      <c r="M470" s="1"/>
      <c r="N470" s="1"/>
      <c r="O470" s="1"/>
      <c r="P470" s="1"/>
      <c r="Q470" s="1"/>
      <c r="R470" s="1"/>
      <c r="S470" s="1"/>
      <c r="T470" s="1"/>
      <c r="U470" s="1"/>
      <c r="V470" s="1"/>
      <c r="W470" s="1"/>
      <c r="X470" s="1"/>
      <c r="Y470" s="1"/>
      <c r="Z470" s="1"/>
      <c r="AA470" s="1"/>
      <c r="AB470" s="1"/>
      <c r="AC470" s="1"/>
      <c r="AD470" s="1"/>
      <c r="AE470" s="1"/>
      <c r="AF470" s="1"/>
      <c r="AG470" s="1"/>
      <c r="AH470" s="1"/>
      <c r="AI470" s="1"/>
      <c r="AJ470" s="1"/>
      <c r="AK470" s="1"/>
      <c r="AL470" s="1"/>
      <c r="AM470" s="1"/>
      <c r="AN470" s="1"/>
      <c r="AO470" s="1"/>
      <c r="AP470" s="1"/>
      <c r="AQ470" s="1"/>
      <c r="AR470" s="1"/>
      <c r="AS470" s="1"/>
      <c r="AT470" s="1"/>
      <c r="AU470" s="1"/>
      <c r="AV470" s="1"/>
      <c r="AW470" s="1"/>
      <c r="AX470" s="1"/>
      <c r="AY470" s="1"/>
      <c r="AZ470" s="1"/>
      <c r="BA470" s="1"/>
      <c r="BB470" s="1"/>
      <c r="BC470" s="1"/>
      <c r="BD470" s="1"/>
      <c r="BE470" s="1"/>
      <c r="BF470" s="1"/>
      <c r="BG470" s="1"/>
      <c r="BH470" s="1"/>
      <c r="BI470" s="1"/>
      <c r="BJ470" s="1"/>
      <c r="BK470" s="1"/>
      <c r="BL470"/>
      <c r="BN470">
        <f t="shared" si="37"/>
        <v>0</v>
      </c>
      <c r="BO470">
        <f t="shared" si="38"/>
        <v>0</v>
      </c>
      <c r="DP470"/>
      <c r="DQ470"/>
      <c r="DR470" s="2">
        <f t="shared" si="39"/>
        <v>0</v>
      </c>
      <c r="DS470" s="2">
        <f t="shared" si="40"/>
        <v>0</v>
      </c>
      <c r="DT470" s="2">
        <f t="shared" si="41"/>
        <v>0</v>
      </c>
      <c r="DU470" s="2">
        <f t="shared" si="42"/>
        <v>0</v>
      </c>
    </row>
    <row r="471" spans="1:125" s="38" customFormat="1" ht="15" customHeight="1">
      <c r="A471" s="196"/>
      <c r="B471" s="196"/>
      <c r="C471" s="286" t="s">
        <v>5805</v>
      </c>
      <c r="D471" s="479" t="str">
        <f>IF($N$10="","",IF(HLOOKUP($N$10,Presentación!$AQ$3:$BV$574,Presentación!AP450)="","",HLOOKUP($N$10,Presentación!$AQ$3:$BV$574,Presentación!AP450,0)))</f>
        <v/>
      </c>
      <c r="E471" s="480"/>
      <c r="F471" s="481"/>
      <c r="G471" s="491" t="str">
        <f>IF($N$10="","",IF(HLOOKUP($N$10,Presentación!$BZ$3:$DE$574,Presentación!AP450,0)="","",HLOOKUP($N$10,Presentación!$BZ$3:$DE$574,Presentación!AP450,0)))</f>
        <v/>
      </c>
      <c r="H471" s="492"/>
      <c r="I471" s="492"/>
      <c r="J471" s="493"/>
      <c r="K471" s="1"/>
      <c r="L471" s="1"/>
      <c r="M471" s="1"/>
      <c r="N471" s="1"/>
      <c r="O471" s="1"/>
      <c r="P471" s="1"/>
      <c r="Q471" s="1"/>
      <c r="R471" s="1"/>
      <c r="S471" s="1"/>
      <c r="T471" s="1"/>
      <c r="U471" s="1"/>
      <c r="V471" s="1"/>
      <c r="W471" s="1"/>
      <c r="X471" s="1"/>
      <c r="Y471" s="1"/>
      <c r="Z471" s="1"/>
      <c r="AA471" s="1"/>
      <c r="AB471" s="1"/>
      <c r="AC471" s="1"/>
      <c r="AD471" s="1"/>
      <c r="AE471" s="1"/>
      <c r="AF471" s="1"/>
      <c r="AG471" s="1"/>
      <c r="AH471" s="1"/>
      <c r="AI471" s="1"/>
      <c r="AJ471" s="1"/>
      <c r="AK471" s="1"/>
      <c r="AL471" s="1"/>
      <c r="AM471" s="1"/>
      <c r="AN471" s="1"/>
      <c r="AO471" s="1"/>
      <c r="AP471" s="1"/>
      <c r="AQ471" s="1"/>
      <c r="AR471" s="1"/>
      <c r="AS471" s="1"/>
      <c r="AT471" s="1"/>
      <c r="AU471" s="1"/>
      <c r="AV471" s="1"/>
      <c r="AW471" s="1"/>
      <c r="AX471" s="1"/>
      <c r="AY471" s="1"/>
      <c r="AZ471" s="1"/>
      <c r="BA471" s="1"/>
      <c r="BB471" s="1"/>
      <c r="BC471" s="1"/>
      <c r="BD471" s="1"/>
      <c r="BE471" s="1"/>
      <c r="BF471" s="1"/>
      <c r="BG471" s="1"/>
      <c r="BH471" s="1"/>
      <c r="BI471" s="1"/>
      <c r="BJ471" s="1"/>
      <c r="BK471" s="1"/>
      <c r="BL471"/>
      <c r="BN471">
        <f t="shared" si="37"/>
        <v>0</v>
      </c>
      <c r="BO471">
        <f t="shared" si="38"/>
        <v>0</v>
      </c>
      <c r="DP471"/>
      <c r="DQ471"/>
      <c r="DR471" s="2">
        <f t="shared" si="39"/>
        <v>0</v>
      </c>
      <c r="DS471" s="2">
        <f t="shared" si="40"/>
        <v>0</v>
      </c>
      <c r="DT471" s="2">
        <f t="shared" si="41"/>
        <v>0</v>
      </c>
      <c r="DU471" s="2">
        <f t="shared" si="42"/>
        <v>0</v>
      </c>
    </row>
    <row r="472" spans="1:125" s="38" customFormat="1" ht="15" customHeight="1">
      <c r="A472" s="196"/>
      <c r="B472" s="196"/>
      <c r="C472" s="286" t="s">
        <v>5806</v>
      </c>
      <c r="D472" s="479" t="str">
        <f>IF($N$10="","",IF(HLOOKUP($N$10,Presentación!$AQ$3:$BV$574,Presentación!AP451)="","",HLOOKUP($N$10,Presentación!$AQ$3:$BV$574,Presentación!AP451,0)))</f>
        <v/>
      </c>
      <c r="E472" s="480"/>
      <c r="F472" s="481"/>
      <c r="G472" s="491" t="str">
        <f>IF($N$10="","",IF(HLOOKUP($N$10,Presentación!$BZ$3:$DE$574,Presentación!AP451,0)="","",HLOOKUP($N$10,Presentación!$BZ$3:$DE$574,Presentación!AP451,0)))</f>
        <v/>
      </c>
      <c r="H472" s="492"/>
      <c r="I472" s="492"/>
      <c r="J472" s="493"/>
      <c r="K472" s="1"/>
      <c r="L472" s="1"/>
      <c r="M472" s="1"/>
      <c r="N472" s="1"/>
      <c r="O472" s="1"/>
      <c r="P472" s="1"/>
      <c r="Q472" s="1"/>
      <c r="R472" s="1"/>
      <c r="S472" s="1"/>
      <c r="T472" s="1"/>
      <c r="U472" s="1"/>
      <c r="V472" s="1"/>
      <c r="W472" s="1"/>
      <c r="X472" s="1"/>
      <c r="Y472" s="1"/>
      <c r="Z472" s="1"/>
      <c r="AA472" s="1"/>
      <c r="AB472" s="1"/>
      <c r="AC472" s="1"/>
      <c r="AD472" s="1"/>
      <c r="AE472" s="1"/>
      <c r="AF472" s="1"/>
      <c r="AG472" s="1"/>
      <c r="AH472" s="1"/>
      <c r="AI472" s="1"/>
      <c r="AJ472" s="1"/>
      <c r="AK472" s="1"/>
      <c r="AL472" s="1"/>
      <c r="AM472" s="1"/>
      <c r="AN472" s="1"/>
      <c r="AO472" s="1"/>
      <c r="AP472" s="1"/>
      <c r="AQ472" s="1"/>
      <c r="AR472" s="1"/>
      <c r="AS472" s="1"/>
      <c r="AT472" s="1"/>
      <c r="AU472" s="1"/>
      <c r="AV472" s="1"/>
      <c r="AW472" s="1"/>
      <c r="AX472" s="1"/>
      <c r="AY472" s="1"/>
      <c r="AZ472" s="1"/>
      <c r="BA472" s="1"/>
      <c r="BB472" s="1"/>
      <c r="BC472" s="1"/>
      <c r="BD472" s="1"/>
      <c r="BE472" s="1"/>
      <c r="BF472" s="1"/>
      <c r="BG472" s="1"/>
      <c r="BH472" s="1"/>
      <c r="BI472" s="1"/>
      <c r="BJ472" s="1"/>
      <c r="BK472" s="1"/>
      <c r="BL472"/>
      <c r="BN472">
        <f t="shared" si="37"/>
        <v>0</v>
      </c>
      <c r="BO472">
        <f t="shared" si="38"/>
        <v>0</v>
      </c>
      <c r="DP472"/>
      <c r="DQ472"/>
      <c r="DR472" s="2">
        <f t="shared" si="39"/>
        <v>0</v>
      </c>
      <c r="DS472" s="2">
        <f t="shared" si="40"/>
        <v>0</v>
      </c>
      <c r="DT472" s="2">
        <f t="shared" si="41"/>
        <v>0</v>
      </c>
      <c r="DU472" s="2">
        <f t="shared" si="42"/>
        <v>0</v>
      </c>
    </row>
    <row r="473" spans="1:125" s="38" customFormat="1" ht="15" customHeight="1">
      <c r="A473" s="196"/>
      <c r="B473" s="196"/>
      <c r="C473" s="286" t="s">
        <v>5807</v>
      </c>
      <c r="D473" s="479" t="str">
        <f>IF($N$10="","",IF(HLOOKUP($N$10,Presentación!$AQ$3:$BV$574,Presentación!AP452)="","",HLOOKUP($N$10,Presentación!$AQ$3:$BV$574,Presentación!AP452,0)))</f>
        <v/>
      </c>
      <c r="E473" s="480"/>
      <c r="F473" s="481"/>
      <c r="G473" s="491" t="str">
        <f>IF($N$10="","",IF(HLOOKUP($N$10,Presentación!$BZ$3:$DE$574,Presentación!AP452,0)="","",HLOOKUP($N$10,Presentación!$BZ$3:$DE$574,Presentación!AP452,0)))</f>
        <v/>
      </c>
      <c r="H473" s="492"/>
      <c r="I473" s="492"/>
      <c r="J473" s="493"/>
      <c r="K473" s="1"/>
      <c r="L473" s="1"/>
      <c r="M473" s="1"/>
      <c r="N473" s="1"/>
      <c r="O473" s="1"/>
      <c r="P473" s="1"/>
      <c r="Q473" s="1"/>
      <c r="R473" s="1"/>
      <c r="S473" s="1"/>
      <c r="T473" s="1"/>
      <c r="U473" s="1"/>
      <c r="V473" s="1"/>
      <c r="W473" s="1"/>
      <c r="X473" s="1"/>
      <c r="Y473" s="1"/>
      <c r="Z473" s="1"/>
      <c r="AA473" s="1"/>
      <c r="AB473" s="1"/>
      <c r="AC473" s="1"/>
      <c r="AD473" s="1"/>
      <c r="AE473" s="1"/>
      <c r="AF473" s="1"/>
      <c r="AG473" s="1"/>
      <c r="AH473" s="1"/>
      <c r="AI473" s="1"/>
      <c r="AJ473" s="1"/>
      <c r="AK473" s="1"/>
      <c r="AL473" s="1"/>
      <c r="AM473" s="1"/>
      <c r="AN473" s="1"/>
      <c r="AO473" s="1"/>
      <c r="AP473" s="1"/>
      <c r="AQ473" s="1"/>
      <c r="AR473" s="1"/>
      <c r="AS473" s="1"/>
      <c r="AT473" s="1"/>
      <c r="AU473" s="1"/>
      <c r="AV473" s="1"/>
      <c r="AW473" s="1"/>
      <c r="AX473" s="1"/>
      <c r="AY473" s="1"/>
      <c r="AZ473" s="1"/>
      <c r="BA473" s="1"/>
      <c r="BB473" s="1"/>
      <c r="BC473" s="1"/>
      <c r="BD473" s="1"/>
      <c r="BE473" s="1"/>
      <c r="BF473" s="1"/>
      <c r="BG473" s="1"/>
      <c r="BH473" s="1"/>
      <c r="BI473" s="1"/>
      <c r="BJ473" s="1"/>
      <c r="BK473" s="1"/>
      <c r="BL473"/>
      <c r="BN473">
        <f t="shared" ref="BN473:BN536" si="43">IF(D474&lt;&gt;"",IF(OR(COUNTA(K474:BK474)=0,COUNTA(K474:BK474)&gt;=(53-$DN$21)),0,1),0)</f>
        <v>0</v>
      </c>
      <c r="BO473">
        <f t="shared" ref="BO473:BO536" si="44">IF(D474="",IF(COUNTA(K474:BK474)=0,0,1),0)</f>
        <v>0</v>
      </c>
      <c r="DP473"/>
      <c r="DQ473"/>
      <c r="DR473" s="2">
        <f t="shared" ref="DR473:DR536" si="45">K473</f>
        <v>0</v>
      </c>
      <c r="DS473" s="2">
        <f t="shared" ref="DS473:DS536" si="46">COUNTIF(L473:BK473,"NS")</f>
        <v>0</v>
      </c>
      <c r="DT473" s="2">
        <f t="shared" ref="DT473:DT536" si="47">SUM(L473:BK473)</f>
        <v>0</v>
      </c>
      <c r="DU473" s="2">
        <f t="shared" si="42"/>
        <v>0</v>
      </c>
    </row>
    <row r="474" spans="1:125" s="38" customFormat="1" ht="15" customHeight="1">
      <c r="A474" s="196"/>
      <c r="B474" s="196"/>
      <c r="C474" s="286" t="s">
        <v>5808</v>
      </c>
      <c r="D474" s="479" t="str">
        <f>IF($N$10="","",IF(HLOOKUP($N$10,Presentación!$AQ$3:$BV$574,Presentación!AP453)="","",HLOOKUP($N$10,Presentación!$AQ$3:$BV$574,Presentación!AP453,0)))</f>
        <v/>
      </c>
      <c r="E474" s="480"/>
      <c r="F474" s="481"/>
      <c r="G474" s="491" t="str">
        <f>IF($N$10="","",IF(HLOOKUP($N$10,Presentación!$BZ$3:$DE$574,Presentación!AP453,0)="","",HLOOKUP($N$10,Presentación!$BZ$3:$DE$574,Presentación!AP453,0)))</f>
        <v/>
      </c>
      <c r="H474" s="492"/>
      <c r="I474" s="492"/>
      <c r="J474" s="493"/>
      <c r="K474" s="1"/>
      <c r="L474" s="1"/>
      <c r="M474" s="1"/>
      <c r="N474" s="1"/>
      <c r="O474" s="1"/>
      <c r="P474" s="1"/>
      <c r="Q474" s="1"/>
      <c r="R474" s="1"/>
      <c r="S474" s="1"/>
      <c r="T474" s="1"/>
      <c r="U474" s="1"/>
      <c r="V474" s="1"/>
      <c r="W474" s="1"/>
      <c r="X474" s="1"/>
      <c r="Y474" s="1"/>
      <c r="Z474" s="1"/>
      <c r="AA474" s="1"/>
      <c r="AB474" s="1"/>
      <c r="AC474" s="1"/>
      <c r="AD474" s="1"/>
      <c r="AE474" s="1"/>
      <c r="AF474" s="1"/>
      <c r="AG474" s="1"/>
      <c r="AH474" s="1"/>
      <c r="AI474" s="1"/>
      <c r="AJ474" s="1"/>
      <c r="AK474" s="1"/>
      <c r="AL474" s="1"/>
      <c r="AM474" s="1"/>
      <c r="AN474" s="1"/>
      <c r="AO474" s="1"/>
      <c r="AP474" s="1"/>
      <c r="AQ474" s="1"/>
      <c r="AR474" s="1"/>
      <c r="AS474" s="1"/>
      <c r="AT474" s="1"/>
      <c r="AU474" s="1"/>
      <c r="AV474" s="1"/>
      <c r="AW474" s="1"/>
      <c r="AX474" s="1"/>
      <c r="AY474" s="1"/>
      <c r="AZ474" s="1"/>
      <c r="BA474" s="1"/>
      <c r="BB474" s="1"/>
      <c r="BC474" s="1"/>
      <c r="BD474" s="1"/>
      <c r="BE474" s="1"/>
      <c r="BF474" s="1"/>
      <c r="BG474" s="1"/>
      <c r="BH474" s="1"/>
      <c r="BI474" s="1"/>
      <c r="BJ474" s="1"/>
      <c r="BK474" s="1"/>
      <c r="BL474"/>
      <c r="BN474">
        <f t="shared" si="43"/>
        <v>0</v>
      </c>
      <c r="BO474">
        <f t="shared" si="44"/>
        <v>0</v>
      </c>
      <c r="DP474"/>
      <c r="DQ474"/>
      <c r="DR474" s="2">
        <f t="shared" si="45"/>
        <v>0</v>
      </c>
      <c r="DS474" s="2">
        <f t="shared" si="46"/>
        <v>0</v>
      </c>
      <c r="DT474" s="2">
        <f t="shared" si="47"/>
        <v>0</v>
      </c>
      <c r="DU474" s="2">
        <f t="shared" ref="DU474:DU537" si="48">IF(OR(AND(DR474=0, DS474&gt;0),AND(DR474="NS", DT474&gt;0), AND(DR474="NS", DS474=0, DT474=0)), 1, IF(OR(AND(DR474&gt;0, DS474&gt;1,DR474&gt;DT474), AND(DR474="NS", DS474=2), AND(DR474="NS", DT474=0, DS474&gt;0), DR474=DT474), 0, 1))</f>
        <v>0</v>
      </c>
    </row>
    <row r="475" spans="1:125" s="38" customFormat="1" ht="15" customHeight="1">
      <c r="A475" s="196"/>
      <c r="B475" s="196"/>
      <c r="C475" s="286" t="s">
        <v>5809</v>
      </c>
      <c r="D475" s="479" t="str">
        <f>IF($N$10="","",IF(HLOOKUP($N$10,Presentación!$AQ$3:$BV$574,Presentación!AP454)="","",HLOOKUP($N$10,Presentación!$AQ$3:$BV$574,Presentación!AP454,0)))</f>
        <v/>
      </c>
      <c r="E475" s="480"/>
      <c r="F475" s="481"/>
      <c r="G475" s="491" t="str">
        <f>IF($N$10="","",IF(HLOOKUP($N$10,Presentación!$BZ$3:$DE$574,Presentación!AP454,0)="","",HLOOKUP($N$10,Presentación!$BZ$3:$DE$574,Presentación!AP454,0)))</f>
        <v/>
      </c>
      <c r="H475" s="492"/>
      <c r="I475" s="492"/>
      <c r="J475" s="493"/>
      <c r="K475" s="1"/>
      <c r="L475" s="1"/>
      <c r="M475" s="1"/>
      <c r="N475" s="1"/>
      <c r="O475" s="1"/>
      <c r="P475" s="1"/>
      <c r="Q475" s="1"/>
      <c r="R475" s="1"/>
      <c r="S475" s="1"/>
      <c r="T475" s="1"/>
      <c r="U475" s="1"/>
      <c r="V475" s="1"/>
      <c r="W475" s="1"/>
      <c r="X475" s="1"/>
      <c r="Y475" s="1"/>
      <c r="Z475" s="1"/>
      <c r="AA475" s="1"/>
      <c r="AB475" s="1"/>
      <c r="AC475" s="1"/>
      <c r="AD475" s="1"/>
      <c r="AE475" s="1"/>
      <c r="AF475" s="1"/>
      <c r="AG475" s="1"/>
      <c r="AH475" s="1"/>
      <c r="AI475" s="1"/>
      <c r="AJ475" s="1"/>
      <c r="AK475" s="1"/>
      <c r="AL475" s="1"/>
      <c r="AM475" s="1"/>
      <c r="AN475" s="1"/>
      <c r="AO475" s="1"/>
      <c r="AP475" s="1"/>
      <c r="AQ475" s="1"/>
      <c r="AR475" s="1"/>
      <c r="AS475" s="1"/>
      <c r="AT475" s="1"/>
      <c r="AU475" s="1"/>
      <c r="AV475" s="1"/>
      <c r="AW475" s="1"/>
      <c r="AX475" s="1"/>
      <c r="AY475" s="1"/>
      <c r="AZ475" s="1"/>
      <c r="BA475" s="1"/>
      <c r="BB475" s="1"/>
      <c r="BC475" s="1"/>
      <c r="BD475" s="1"/>
      <c r="BE475" s="1"/>
      <c r="BF475" s="1"/>
      <c r="BG475" s="1"/>
      <c r="BH475" s="1"/>
      <c r="BI475" s="1"/>
      <c r="BJ475" s="1"/>
      <c r="BK475" s="1"/>
      <c r="BL475"/>
      <c r="BN475">
        <f t="shared" si="43"/>
        <v>0</v>
      </c>
      <c r="BO475">
        <f t="shared" si="44"/>
        <v>0</v>
      </c>
      <c r="DP475"/>
      <c r="DQ475"/>
      <c r="DR475" s="2">
        <f t="shared" si="45"/>
        <v>0</v>
      </c>
      <c r="DS475" s="2">
        <f t="shared" si="46"/>
        <v>0</v>
      </c>
      <c r="DT475" s="2">
        <f t="shared" si="47"/>
        <v>0</v>
      </c>
      <c r="DU475" s="2">
        <f t="shared" si="48"/>
        <v>0</v>
      </c>
    </row>
    <row r="476" spans="1:125" s="38" customFormat="1" ht="15" customHeight="1">
      <c r="A476" s="196"/>
      <c r="B476" s="196"/>
      <c r="C476" s="286" t="s">
        <v>5810</v>
      </c>
      <c r="D476" s="479" t="str">
        <f>IF($N$10="","",IF(HLOOKUP($N$10,Presentación!$AQ$3:$BV$574,Presentación!AP455)="","",HLOOKUP($N$10,Presentación!$AQ$3:$BV$574,Presentación!AP455,0)))</f>
        <v/>
      </c>
      <c r="E476" s="480"/>
      <c r="F476" s="481"/>
      <c r="G476" s="491" t="str">
        <f>IF($N$10="","",IF(HLOOKUP($N$10,Presentación!$BZ$3:$DE$574,Presentación!AP455,0)="","",HLOOKUP($N$10,Presentación!$BZ$3:$DE$574,Presentación!AP455,0)))</f>
        <v/>
      </c>
      <c r="H476" s="492"/>
      <c r="I476" s="492"/>
      <c r="J476" s="493"/>
      <c r="K476" s="1"/>
      <c r="L476" s="1"/>
      <c r="M476" s="1"/>
      <c r="N476" s="1"/>
      <c r="O476" s="1"/>
      <c r="P476" s="1"/>
      <c r="Q476" s="1"/>
      <c r="R476" s="1"/>
      <c r="S476" s="1"/>
      <c r="T476" s="1"/>
      <c r="U476" s="1"/>
      <c r="V476" s="1"/>
      <c r="W476" s="1"/>
      <c r="X476" s="1"/>
      <c r="Y476" s="1"/>
      <c r="Z476" s="1"/>
      <c r="AA476" s="1"/>
      <c r="AB476" s="1"/>
      <c r="AC476" s="1"/>
      <c r="AD476" s="1"/>
      <c r="AE476" s="1"/>
      <c r="AF476" s="1"/>
      <c r="AG476" s="1"/>
      <c r="AH476" s="1"/>
      <c r="AI476" s="1"/>
      <c r="AJ476" s="1"/>
      <c r="AK476" s="1"/>
      <c r="AL476" s="1"/>
      <c r="AM476" s="1"/>
      <c r="AN476" s="1"/>
      <c r="AO476" s="1"/>
      <c r="AP476" s="1"/>
      <c r="AQ476" s="1"/>
      <c r="AR476" s="1"/>
      <c r="AS476" s="1"/>
      <c r="AT476" s="1"/>
      <c r="AU476" s="1"/>
      <c r="AV476" s="1"/>
      <c r="AW476" s="1"/>
      <c r="AX476" s="1"/>
      <c r="AY476" s="1"/>
      <c r="AZ476" s="1"/>
      <c r="BA476" s="1"/>
      <c r="BB476" s="1"/>
      <c r="BC476" s="1"/>
      <c r="BD476" s="1"/>
      <c r="BE476" s="1"/>
      <c r="BF476" s="1"/>
      <c r="BG476" s="1"/>
      <c r="BH476" s="1"/>
      <c r="BI476" s="1"/>
      <c r="BJ476" s="1"/>
      <c r="BK476" s="1"/>
      <c r="BL476"/>
      <c r="BN476">
        <f t="shared" si="43"/>
        <v>0</v>
      </c>
      <c r="BO476">
        <f t="shared" si="44"/>
        <v>0</v>
      </c>
      <c r="DP476"/>
      <c r="DQ476"/>
      <c r="DR476" s="2">
        <f t="shared" si="45"/>
        <v>0</v>
      </c>
      <c r="DS476" s="2">
        <f t="shared" si="46"/>
        <v>0</v>
      </c>
      <c r="DT476" s="2">
        <f t="shared" si="47"/>
        <v>0</v>
      </c>
      <c r="DU476" s="2">
        <f t="shared" si="48"/>
        <v>0</v>
      </c>
    </row>
    <row r="477" spans="1:125" s="38" customFormat="1" ht="15" customHeight="1">
      <c r="A477" s="196"/>
      <c r="B477" s="196"/>
      <c r="C477" s="286" t="s">
        <v>5811</v>
      </c>
      <c r="D477" s="479" t="str">
        <f>IF($N$10="","",IF(HLOOKUP($N$10,Presentación!$AQ$3:$BV$574,Presentación!AP456)="","",HLOOKUP($N$10,Presentación!$AQ$3:$BV$574,Presentación!AP456,0)))</f>
        <v/>
      </c>
      <c r="E477" s="480"/>
      <c r="F477" s="481"/>
      <c r="G477" s="491" t="str">
        <f>IF($N$10="","",IF(HLOOKUP($N$10,Presentación!$BZ$3:$DE$574,Presentación!AP456,0)="","",HLOOKUP($N$10,Presentación!$BZ$3:$DE$574,Presentación!AP456,0)))</f>
        <v/>
      </c>
      <c r="H477" s="492"/>
      <c r="I477" s="492"/>
      <c r="J477" s="493"/>
      <c r="K477" s="1"/>
      <c r="L477" s="1"/>
      <c r="M477" s="1"/>
      <c r="N477" s="1"/>
      <c r="O477" s="1"/>
      <c r="P477" s="1"/>
      <c r="Q477" s="1"/>
      <c r="R477" s="1"/>
      <c r="S477" s="1"/>
      <c r="T477" s="1"/>
      <c r="U477" s="1"/>
      <c r="V477" s="1"/>
      <c r="W477" s="1"/>
      <c r="X477" s="1"/>
      <c r="Y477" s="1"/>
      <c r="Z477" s="1"/>
      <c r="AA477" s="1"/>
      <c r="AB477" s="1"/>
      <c r="AC477" s="1"/>
      <c r="AD477" s="1"/>
      <c r="AE477" s="1"/>
      <c r="AF477" s="1"/>
      <c r="AG477" s="1"/>
      <c r="AH477" s="1"/>
      <c r="AI477" s="1"/>
      <c r="AJ477" s="1"/>
      <c r="AK477" s="1"/>
      <c r="AL477" s="1"/>
      <c r="AM477" s="1"/>
      <c r="AN477" s="1"/>
      <c r="AO477" s="1"/>
      <c r="AP477" s="1"/>
      <c r="AQ477" s="1"/>
      <c r="AR477" s="1"/>
      <c r="AS477" s="1"/>
      <c r="AT477" s="1"/>
      <c r="AU477" s="1"/>
      <c r="AV477" s="1"/>
      <c r="AW477" s="1"/>
      <c r="AX477" s="1"/>
      <c r="AY477" s="1"/>
      <c r="AZ477" s="1"/>
      <c r="BA477" s="1"/>
      <c r="BB477" s="1"/>
      <c r="BC477" s="1"/>
      <c r="BD477" s="1"/>
      <c r="BE477" s="1"/>
      <c r="BF477" s="1"/>
      <c r="BG477" s="1"/>
      <c r="BH477" s="1"/>
      <c r="BI477" s="1"/>
      <c r="BJ477" s="1"/>
      <c r="BK477" s="1"/>
      <c r="BL477"/>
      <c r="BN477">
        <f t="shared" si="43"/>
        <v>0</v>
      </c>
      <c r="BO477">
        <f t="shared" si="44"/>
        <v>0</v>
      </c>
      <c r="DP477"/>
      <c r="DQ477"/>
      <c r="DR477" s="2">
        <f t="shared" si="45"/>
        <v>0</v>
      </c>
      <c r="DS477" s="2">
        <f t="shared" si="46"/>
        <v>0</v>
      </c>
      <c r="DT477" s="2">
        <f t="shared" si="47"/>
        <v>0</v>
      </c>
      <c r="DU477" s="2">
        <f t="shared" si="48"/>
        <v>0</v>
      </c>
    </row>
    <row r="478" spans="1:125" s="38" customFormat="1" ht="15" customHeight="1">
      <c r="A478" s="196"/>
      <c r="B478" s="196"/>
      <c r="C478" s="286" t="s">
        <v>5812</v>
      </c>
      <c r="D478" s="479" t="str">
        <f>IF($N$10="","",IF(HLOOKUP($N$10,Presentación!$AQ$3:$BV$574,Presentación!AP457)="","",HLOOKUP($N$10,Presentación!$AQ$3:$BV$574,Presentación!AP457,0)))</f>
        <v/>
      </c>
      <c r="E478" s="480"/>
      <c r="F478" s="481"/>
      <c r="G478" s="491" t="str">
        <f>IF($N$10="","",IF(HLOOKUP($N$10,Presentación!$BZ$3:$DE$574,Presentación!AP457,0)="","",HLOOKUP($N$10,Presentación!$BZ$3:$DE$574,Presentación!AP457,0)))</f>
        <v/>
      </c>
      <c r="H478" s="492"/>
      <c r="I478" s="492"/>
      <c r="J478" s="493"/>
      <c r="K478" s="1"/>
      <c r="L478" s="1"/>
      <c r="M478" s="1"/>
      <c r="N478" s="1"/>
      <c r="O478" s="1"/>
      <c r="P478" s="1"/>
      <c r="Q478" s="1"/>
      <c r="R478" s="1"/>
      <c r="S478" s="1"/>
      <c r="T478" s="1"/>
      <c r="U478" s="1"/>
      <c r="V478" s="1"/>
      <c r="W478" s="1"/>
      <c r="X478" s="1"/>
      <c r="Y478" s="1"/>
      <c r="Z478" s="1"/>
      <c r="AA478" s="1"/>
      <c r="AB478" s="1"/>
      <c r="AC478" s="1"/>
      <c r="AD478" s="1"/>
      <c r="AE478" s="1"/>
      <c r="AF478" s="1"/>
      <c r="AG478" s="1"/>
      <c r="AH478" s="1"/>
      <c r="AI478" s="1"/>
      <c r="AJ478" s="1"/>
      <c r="AK478" s="1"/>
      <c r="AL478" s="1"/>
      <c r="AM478" s="1"/>
      <c r="AN478" s="1"/>
      <c r="AO478" s="1"/>
      <c r="AP478" s="1"/>
      <c r="AQ478" s="1"/>
      <c r="AR478" s="1"/>
      <c r="AS478" s="1"/>
      <c r="AT478" s="1"/>
      <c r="AU478" s="1"/>
      <c r="AV478" s="1"/>
      <c r="AW478" s="1"/>
      <c r="AX478" s="1"/>
      <c r="AY478" s="1"/>
      <c r="AZ478" s="1"/>
      <c r="BA478" s="1"/>
      <c r="BB478" s="1"/>
      <c r="BC478" s="1"/>
      <c r="BD478" s="1"/>
      <c r="BE478" s="1"/>
      <c r="BF478" s="1"/>
      <c r="BG478" s="1"/>
      <c r="BH478" s="1"/>
      <c r="BI478" s="1"/>
      <c r="BJ478" s="1"/>
      <c r="BK478" s="1"/>
      <c r="BL478"/>
      <c r="BN478">
        <f t="shared" si="43"/>
        <v>0</v>
      </c>
      <c r="BO478">
        <f t="shared" si="44"/>
        <v>0</v>
      </c>
      <c r="DP478"/>
      <c r="DQ478"/>
      <c r="DR478" s="2">
        <f t="shared" si="45"/>
        <v>0</v>
      </c>
      <c r="DS478" s="2">
        <f t="shared" si="46"/>
        <v>0</v>
      </c>
      <c r="DT478" s="2">
        <f t="shared" si="47"/>
        <v>0</v>
      </c>
      <c r="DU478" s="2">
        <f t="shared" si="48"/>
        <v>0</v>
      </c>
    </row>
    <row r="479" spans="1:125" s="38" customFormat="1" ht="15" customHeight="1">
      <c r="A479" s="196"/>
      <c r="B479" s="196"/>
      <c r="C479" s="286" t="s">
        <v>5813</v>
      </c>
      <c r="D479" s="479" t="str">
        <f>IF($N$10="","",IF(HLOOKUP($N$10,Presentación!$AQ$3:$BV$574,Presentación!AP458)="","",HLOOKUP($N$10,Presentación!$AQ$3:$BV$574,Presentación!AP458,0)))</f>
        <v/>
      </c>
      <c r="E479" s="480"/>
      <c r="F479" s="481"/>
      <c r="G479" s="491" t="str">
        <f>IF($N$10="","",IF(HLOOKUP($N$10,Presentación!$BZ$3:$DE$574,Presentación!AP458,0)="","",HLOOKUP($N$10,Presentación!$BZ$3:$DE$574,Presentación!AP458,0)))</f>
        <v/>
      </c>
      <c r="H479" s="492"/>
      <c r="I479" s="492"/>
      <c r="J479" s="493"/>
      <c r="K479" s="1"/>
      <c r="L479" s="1"/>
      <c r="M479" s="1"/>
      <c r="N479" s="1"/>
      <c r="O479" s="1"/>
      <c r="P479" s="1"/>
      <c r="Q479" s="1"/>
      <c r="R479" s="1"/>
      <c r="S479" s="1"/>
      <c r="T479" s="1"/>
      <c r="U479" s="1"/>
      <c r="V479" s="1"/>
      <c r="W479" s="1"/>
      <c r="X479" s="1"/>
      <c r="Y479" s="1"/>
      <c r="Z479" s="1"/>
      <c r="AA479" s="1"/>
      <c r="AB479" s="1"/>
      <c r="AC479" s="1"/>
      <c r="AD479" s="1"/>
      <c r="AE479" s="1"/>
      <c r="AF479" s="1"/>
      <c r="AG479" s="1"/>
      <c r="AH479" s="1"/>
      <c r="AI479" s="1"/>
      <c r="AJ479" s="1"/>
      <c r="AK479" s="1"/>
      <c r="AL479" s="1"/>
      <c r="AM479" s="1"/>
      <c r="AN479" s="1"/>
      <c r="AO479" s="1"/>
      <c r="AP479" s="1"/>
      <c r="AQ479" s="1"/>
      <c r="AR479" s="1"/>
      <c r="AS479" s="1"/>
      <c r="AT479" s="1"/>
      <c r="AU479" s="1"/>
      <c r="AV479" s="1"/>
      <c r="AW479" s="1"/>
      <c r="AX479" s="1"/>
      <c r="AY479" s="1"/>
      <c r="AZ479" s="1"/>
      <c r="BA479" s="1"/>
      <c r="BB479" s="1"/>
      <c r="BC479" s="1"/>
      <c r="BD479" s="1"/>
      <c r="BE479" s="1"/>
      <c r="BF479" s="1"/>
      <c r="BG479" s="1"/>
      <c r="BH479" s="1"/>
      <c r="BI479" s="1"/>
      <c r="BJ479" s="1"/>
      <c r="BK479" s="1"/>
      <c r="BL479"/>
      <c r="BN479">
        <f t="shared" si="43"/>
        <v>0</v>
      </c>
      <c r="BO479">
        <f t="shared" si="44"/>
        <v>0</v>
      </c>
      <c r="DP479"/>
      <c r="DQ479"/>
      <c r="DR479" s="2">
        <f t="shared" si="45"/>
        <v>0</v>
      </c>
      <c r="DS479" s="2">
        <f t="shared" si="46"/>
        <v>0</v>
      </c>
      <c r="DT479" s="2">
        <f t="shared" si="47"/>
        <v>0</v>
      </c>
      <c r="DU479" s="2">
        <f t="shared" si="48"/>
        <v>0</v>
      </c>
    </row>
    <row r="480" spans="1:125" s="38" customFormat="1" ht="15" customHeight="1">
      <c r="A480" s="196"/>
      <c r="B480" s="196"/>
      <c r="C480" s="286" t="s">
        <v>5814</v>
      </c>
      <c r="D480" s="479" t="str">
        <f>IF($N$10="","",IF(HLOOKUP($N$10,Presentación!$AQ$3:$BV$574,Presentación!AP459)="","",HLOOKUP($N$10,Presentación!$AQ$3:$BV$574,Presentación!AP459,0)))</f>
        <v/>
      </c>
      <c r="E480" s="480"/>
      <c r="F480" s="481"/>
      <c r="G480" s="491" t="str">
        <f>IF($N$10="","",IF(HLOOKUP($N$10,Presentación!$BZ$3:$DE$574,Presentación!AP459,0)="","",HLOOKUP($N$10,Presentación!$BZ$3:$DE$574,Presentación!AP459,0)))</f>
        <v/>
      </c>
      <c r="H480" s="492"/>
      <c r="I480" s="492"/>
      <c r="J480" s="493"/>
      <c r="K480" s="1"/>
      <c r="L480" s="1"/>
      <c r="M480" s="1"/>
      <c r="N480" s="1"/>
      <c r="O480" s="1"/>
      <c r="P480" s="1"/>
      <c r="Q480" s="1"/>
      <c r="R480" s="1"/>
      <c r="S480" s="1"/>
      <c r="T480" s="1"/>
      <c r="U480" s="1"/>
      <c r="V480" s="1"/>
      <c r="W480" s="1"/>
      <c r="X480" s="1"/>
      <c r="Y480" s="1"/>
      <c r="Z480" s="1"/>
      <c r="AA480" s="1"/>
      <c r="AB480" s="1"/>
      <c r="AC480" s="1"/>
      <c r="AD480" s="1"/>
      <c r="AE480" s="1"/>
      <c r="AF480" s="1"/>
      <c r="AG480" s="1"/>
      <c r="AH480" s="1"/>
      <c r="AI480" s="1"/>
      <c r="AJ480" s="1"/>
      <c r="AK480" s="1"/>
      <c r="AL480" s="1"/>
      <c r="AM480" s="1"/>
      <c r="AN480" s="1"/>
      <c r="AO480" s="1"/>
      <c r="AP480" s="1"/>
      <c r="AQ480" s="1"/>
      <c r="AR480" s="1"/>
      <c r="AS480" s="1"/>
      <c r="AT480" s="1"/>
      <c r="AU480" s="1"/>
      <c r="AV480" s="1"/>
      <c r="AW480" s="1"/>
      <c r="AX480" s="1"/>
      <c r="AY480" s="1"/>
      <c r="AZ480" s="1"/>
      <c r="BA480" s="1"/>
      <c r="BB480" s="1"/>
      <c r="BC480" s="1"/>
      <c r="BD480" s="1"/>
      <c r="BE480" s="1"/>
      <c r="BF480" s="1"/>
      <c r="BG480" s="1"/>
      <c r="BH480" s="1"/>
      <c r="BI480" s="1"/>
      <c r="BJ480" s="1"/>
      <c r="BK480" s="1"/>
      <c r="BL480"/>
      <c r="BN480">
        <f t="shared" si="43"/>
        <v>0</v>
      </c>
      <c r="BO480">
        <f t="shared" si="44"/>
        <v>0</v>
      </c>
      <c r="DP480"/>
      <c r="DQ480"/>
      <c r="DR480" s="2">
        <f t="shared" si="45"/>
        <v>0</v>
      </c>
      <c r="DS480" s="2">
        <f t="shared" si="46"/>
        <v>0</v>
      </c>
      <c r="DT480" s="2">
        <f t="shared" si="47"/>
        <v>0</v>
      </c>
      <c r="DU480" s="2">
        <f t="shared" si="48"/>
        <v>0</v>
      </c>
    </row>
    <row r="481" spans="1:125" s="38" customFormat="1" ht="15" customHeight="1">
      <c r="A481" s="196"/>
      <c r="B481" s="196"/>
      <c r="C481" s="286" t="s">
        <v>5815</v>
      </c>
      <c r="D481" s="479" t="str">
        <f>IF($N$10="","",IF(HLOOKUP($N$10,Presentación!$AQ$3:$BV$574,Presentación!AP460)="","",HLOOKUP($N$10,Presentación!$AQ$3:$BV$574,Presentación!AP460,0)))</f>
        <v/>
      </c>
      <c r="E481" s="480"/>
      <c r="F481" s="481"/>
      <c r="G481" s="491" t="str">
        <f>IF($N$10="","",IF(HLOOKUP($N$10,Presentación!$BZ$3:$DE$574,Presentación!AP460,0)="","",HLOOKUP($N$10,Presentación!$BZ$3:$DE$574,Presentación!AP460,0)))</f>
        <v/>
      </c>
      <c r="H481" s="492"/>
      <c r="I481" s="492"/>
      <c r="J481" s="493"/>
      <c r="K481" s="1"/>
      <c r="L481" s="1"/>
      <c r="M481" s="1"/>
      <c r="N481" s="1"/>
      <c r="O481" s="1"/>
      <c r="P481" s="1"/>
      <c r="Q481" s="1"/>
      <c r="R481" s="1"/>
      <c r="S481" s="1"/>
      <c r="T481" s="1"/>
      <c r="U481" s="1"/>
      <c r="V481" s="1"/>
      <c r="W481" s="1"/>
      <c r="X481" s="1"/>
      <c r="Y481" s="1"/>
      <c r="Z481" s="1"/>
      <c r="AA481" s="1"/>
      <c r="AB481" s="1"/>
      <c r="AC481" s="1"/>
      <c r="AD481" s="1"/>
      <c r="AE481" s="1"/>
      <c r="AF481" s="1"/>
      <c r="AG481" s="1"/>
      <c r="AH481" s="1"/>
      <c r="AI481" s="1"/>
      <c r="AJ481" s="1"/>
      <c r="AK481" s="1"/>
      <c r="AL481" s="1"/>
      <c r="AM481" s="1"/>
      <c r="AN481" s="1"/>
      <c r="AO481" s="1"/>
      <c r="AP481" s="1"/>
      <c r="AQ481" s="1"/>
      <c r="AR481" s="1"/>
      <c r="AS481" s="1"/>
      <c r="AT481" s="1"/>
      <c r="AU481" s="1"/>
      <c r="AV481" s="1"/>
      <c r="AW481" s="1"/>
      <c r="AX481" s="1"/>
      <c r="AY481" s="1"/>
      <c r="AZ481" s="1"/>
      <c r="BA481" s="1"/>
      <c r="BB481" s="1"/>
      <c r="BC481" s="1"/>
      <c r="BD481" s="1"/>
      <c r="BE481" s="1"/>
      <c r="BF481" s="1"/>
      <c r="BG481" s="1"/>
      <c r="BH481" s="1"/>
      <c r="BI481" s="1"/>
      <c r="BJ481" s="1"/>
      <c r="BK481" s="1"/>
      <c r="BL481"/>
      <c r="BN481">
        <f t="shared" si="43"/>
        <v>0</v>
      </c>
      <c r="BO481">
        <f t="shared" si="44"/>
        <v>0</v>
      </c>
      <c r="DP481"/>
      <c r="DQ481"/>
      <c r="DR481" s="2">
        <f t="shared" si="45"/>
        <v>0</v>
      </c>
      <c r="DS481" s="2">
        <f t="shared" si="46"/>
        <v>0</v>
      </c>
      <c r="DT481" s="2">
        <f t="shared" si="47"/>
        <v>0</v>
      </c>
      <c r="DU481" s="2">
        <f t="shared" si="48"/>
        <v>0</v>
      </c>
    </row>
    <row r="482" spans="1:125" s="38" customFormat="1" ht="15" customHeight="1">
      <c r="A482" s="196"/>
      <c r="B482" s="196"/>
      <c r="C482" s="286" t="s">
        <v>5816</v>
      </c>
      <c r="D482" s="479" t="str">
        <f>IF($N$10="","",IF(HLOOKUP($N$10,Presentación!$AQ$3:$BV$574,Presentación!AP461)="","",HLOOKUP($N$10,Presentación!$AQ$3:$BV$574,Presentación!AP461,0)))</f>
        <v/>
      </c>
      <c r="E482" s="480"/>
      <c r="F482" s="481"/>
      <c r="G482" s="491" t="str">
        <f>IF($N$10="","",IF(HLOOKUP($N$10,Presentación!$BZ$3:$DE$574,Presentación!AP461,0)="","",HLOOKUP($N$10,Presentación!$BZ$3:$DE$574,Presentación!AP461,0)))</f>
        <v/>
      </c>
      <c r="H482" s="492"/>
      <c r="I482" s="492"/>
      <c r="J482" s="493"/>
      <c r="K482" s="1"/>
      <c r="L482" s="1"/>
      <c r="M482" s="1"/>
      <c r="N482" s="1"/>
      <c r="O482" s="1"/>
      <c r="P482" s="1"/>
      <c r="Q482" s="1"/>
      <c r="R482" s="1"/>
      <c r="S482" s="1"/>
      <c r="T482" s="1"/>
      <c r="U482" s="1"/>
      <c r="V482" s="1"/>
      <c r="W482" s="1"/>
      <c r="X482" s="1"/>
      <c r="Y482" s="1"/>
      <c r="Z482" s="1"/>
      <c r="AA482" s="1"/>
      <c r="AB482" s="1"/>
      <c r="AC482" s="1"/>
      <c r="AD482" s="1"/>
      <c r="AE482" s="1"/>
      <c r="AF482" s="1"/>
      <c r="AG482" s="1"/>
      <c r="AH482" s="1"/>
      <c r="AI482" s="1"/>
      <c r="AJ482" s="1"/>
      <c r="AK482" s="1"/>
      <c r="AL482" s="1"/>
      <c r="AM482" s="1"/>
      <c r="AN482" s="1"/>
      <c r="AO482" s="1"/>
      <c r="AP482" s="1"/>
      <c r="AQ482" s="1"/>
      <c r="AR482" s="1"/>
      <c r="AS482" s="1"/>
      <c r="AT482" s="1"/>
      <c r="AU482" s="1"/>
      <c r="AV482" s="1"/>
      <c r="AW482" s="1"/>
      <c r="AX482" s="1"/>
      <c r="AY482" s="1"/>
      <c r="AZ482" s="1"/>
      <c r="BA482" s="1"/>
      <c r="BB482" s="1"/>
      <c r="BC482" s="1"/>
      <c r="BD482" s="1"/>
      <c r="BE482" s="1"/>
      <c r="BF482" s="1"/>
      <c r="BG482" s="1"/>
      <c r="BH482" s="1"/>
      <c r="BI482" s="1"/>
      <c r="BJ482" s="1"/>
      <c r="BK482" s="1"/>
      <c r="BL482"/>
      <c r="BN482">
        <f t="shared" si="43"/>
        <v>0</v>
      </c>
      <c r="BO482">
        <f t="shared" si="44"/>
        <v>0</v>
      </c>
      <c r="DP482"/>
      <c r="DQ482"/>
      <c r="DR482" s="2">
        <f t="shared" si="45"/>
        <v>0</v>
      </c>
      <c r="DS482" s="2">
        <f t="shared" si="46"/>
        <v>0</v>
      </c>
      <c r="DT482" s="2">
        <f t="shared" si="47"/>
        <v>0</v>
      </c>
      <c r="DU482" s="2">
        <f t="shared" si="48"/>
        <v>0</v>
      </c>
    </row>
    <row r="483" spans="1:125" s="38" customFormat="1" ht="15" customHeight="1">
      <c r="A483" s="196"/>
      <c r="B483" s="196"/>
      <c r="C483" s="286" t="s">
        <v>5817</v>
      </c>
      <c r="D483" s="479" t="str">
        <f>IF($N$10="","",IF(HLOOKUP($N$10,Presentación!$AQ$3:$BV$574,Presentación!AP462)="","",HLOOKUP($N$10,Presentación!$AQ$3:$BV$574,Presentación!AP462,0)))</f>
        <v/>
      </c>
      <c r="E483" s="480"/>
      <c r="F483" s="481"/>
      <c r="G483" s="491" t="str">
        <f>IF($N$10="","",IF(HLOOKUP($N$10,Presentación!$BZ$3:$DE$574,Presentación!AP462,0)="","",HLOOKUP($N$10,Presentación!$BZ$3:$DE$574,Presentación!AP462,0)))</f>
        <v/>
      </c>
      <c r="H483" s="492"/>
      <c r="I483" s="492"/>
      <c r="J483" s="493"/>
      <c r="K483" s="1"/>
      <c r="L483" s="1"/>
      <c r="M483" s="1"/>
      <c r="N483" s="1"/>
      <c r="O483" s="1"/>
      <c r="P483" s="1"/>
      <c r="Q483" s="1"/>
      <c r="R483" s="1"/>
      <c r="S483" s="1"/>
      <c r="T483" s="1"/>
      <c r="U483" s="1"/>
      <c r="V483" s="1"/>
      <c r="W483" s="1"/>
      <c r="X483" s="1"/>
      <c r="Y483" s="1"/>
      <c r="Z483" s="1"/>
      <c r="AA483" s="1"/>
      <c r="AB483" s="1"/>
      <c r="AC483" s="1"/>
      <c r="AD483" s="1"/>
      <c r="AE483" s="1"/>
      <c r="AF483" s="1"/>
      <c r="AG483" s="1"/>
      <c r="AH483" s="1"/>
      <c r="AI483" s="1"/>
      <c r="AJ483" s="1"/>
      <c r="AK483" s="1"/>
      <c r="AL483" s="1"/>
      <c r="AM483" s="1"/>
      <c r="AN483" s="1"/>
      <c r="AO483" s="1"/>
      <c r="AP483" s="1"/>
      <c r="AQ483" s="1"/>
      <c r="AR483" s="1"/>
      <c r="AS483" s="1"/>
      <c r="AT483" s="1"/>
      <c r="AU483" s="1"/>
      <c r="AV483" s="1"/>
      <c r="AW483" s="1"/>
      <c r="AX483" s="1"/>
      <c r="AY483" s="1"/>
      <c r="AZ483" s="1"/>
      <c r="BA483" s="1"/>
      <c r="BB483" s="1"/>
      <c r="BC483" s="1"/>
      <c r="BD483" s="1"/>
      <c r="BE483" s="1"/>
      <c r="BF483" s="1"/>
      <c r="BG483" s="1"/>
      <c r="BH483" s="1"/>
      <c r="BI483" s="1"/>
      <c r="BJ483" s="1"/>
      <c r="BK483" s="1"/>
      <c r="BL483"/>
      <c r="BN483">
        <f t="shared" si="43"/>
        <v>0</v>
      </c>
      <c r="BO483">
        <f t="shared" si="44"/>
        <v>0</v>
      </c>
      <c r="DP483"/>
      <c r="DQ483"/>
      <c r="DR483" s="2">
        <f t="shared" si="45"/>
        <v>0</v>
      </c>
      <c r="DS483" s="2">
        <f t="shared" si="46"/>
        <v>0</v>
      </c>
      <c r="DT483" s="2">
        <f t="shared" si="47"/>
        <v>0</v>
      </c>
      <c r="DU483" s="2">
        <f t="shared" si="48"/>
        <v>0</v>
      </c>
    </row>
    <row r="484" spans="1:125" s="38" customFormat="1" ht="15" customHeight="1">
      <c r="A484" s="196"/>
      <c r="B484" s="196"/>
      <c r="C484" s="286" t="s">
        <v>5818</v>
      </c>
      <c r="D484" s="479" t="str">
        <f>IF($N$10="","",IF(HLOOKUP($N$10,Presentación!$AQ$3:$BV$574,Presentación!AP463)="","",HLOOKUP($N$10,Presentación!$AQ$3:$BV$574,Presentación!AP463,0)))</f>
        <v/>
      </c>
      <c r="E484" s="480"/>
      <c r="F484" s="481"/>
      <c r="G484" s="491" t="str">
        <f>IF($N$10="","",IF(HLOOKUP($N$10,Presentación!$BZ$3:$DE$574,Presentación!AP463,0)="","",HLOOKUP($N$10,Presentación!$BZ$3:$DE$574,Presentación!AP463,0)))</f>
        <v/>
      </c>
      <c r="H484" s="492"/>
      <c r="I484" s="492"/>
      <c r="J484" s="493"/>
      <c r="K484" s="1"/>
      <c r="L484" s="1"/>
      <c r="M484" s="1"/>
      <c r="N484" s="1"/>
      <c r="O484" s="1"/>
      <c r="P484" s="1"/>
      <c r="Q484" s="1"/>
      <c r="R484" s="1"/>
      <c r="S484" s="1"/>
      <c r="T484" s="1"/>
      <c r="U484" s="1"/>
      <c r="V484" s="1"/>
      <c r="W484" s="1"/>
      <c r="X484" s="1"/>
      <c r="Y484" s="1"/>
      <c r="Z484" s="1"/>
      <c r="AA484" s="1"/>
      <c r="AB484" s="1"/>
      <c r="AC484" s="1"/>
      <c r="AD484" s="1"/>
      <c r="AE484" s="1"/>
      <c r="AF484" s="1"/>
      <c r="AG484" s="1"/>
      <c r="AH484" s="1"/>
      <c r="AI484" s="1"/>
      <c r="AJ484" s="1"/>
      <c r="AK484" s="1"/>
      <c r="AL484" s="1"/>
      <c r="AM484" s="1"/>
      <c r="AN484" s="1"/>
      <c r="AO484" s="1"/>
      <c r="AP484" s="1"/>
      <c r="AQ484" s="1"/>
      <c r="AR484" s="1"/>
      <c r="AS484" s="1"/>
      <c r="AT484" s="1"/>
      <c r="AU484" s="1"/>
      <c r="AV484" s="1"/>
      <c r="AW484" s="1"/>
      <c r="AX484" s="1"/>
      <c r="AY484" s="1"/>
      <c r="AZ484" s="1"/>
      <c r="BA484" s="1"/>
      <c r="BB484" s="1"/>
      <c r="BC484" s="1"/>
      <c r="BD484" s="1"/>
      <c r="BE484" s="1"/>
      <c r="BF484" s="1"/>
      <c r="BG484" s="1"/>
      <c r="BH484" s="1"/>
      <c r="BI484" s="1"/>
      <c r="BJ484" s="1"/>
      <c r="BK484" s="1"/>
      <c r="BL484"/>
      <c r="BN484">
        <f t="shared" si="43"/>
        <v>0</v>
      </c>
      <c r="BO484">
        <f t="shared" si="44"/>
        <v>0</v>
      </c>
      <c r="DP484"/>
      <c r="DQ484"/>
      <c r="DR484" s="2">
        <f t="shared" si="45"/>
        <v>0</v>
      </c>
      <c r="DS484" s="2">
        <f t="shared" si="46"/>
        <v>0</v>
      </c>
      <c r="DT484" s="2">
        <f t="shared" si="47"/>
        <v>0</v>
      </c>
      <c r="DU484" s="2">
        <f t="shared" si="48"/>
        <v>0</v>
      </c>
    </row>
    <row r="485" spans="1:125" s="38" customFormat="1" ht="15" customHeight="1">
      <c r="A485" s="196"/>
      <c r="B485" s="196"/>
      <c r="C485" s="286" t="s">
        <v>5819</v>
      </c>
      <c r="D485" s="479" t="str">
        <f>IF($N$10="","",IF(HLOOKUP($N$10,Presentación!$AQ$3:$BV$574,Presentación!AP464)="","",HLOOKUP($N$10,Presentación!$AQ$3:$BV$574,Presentación!AP464,0)))</f>
        <v/>
      </c>
      <c r="E485" s="480"/>
      <c r="F485" s="481"/>
      <c r="G485" s="491" t="str">
        <f>IF($N$10="","",IF(HLOOKUP($N$10,Presentación!$BZ$3:$DE$574,Presentación!AP464,0)="","",HLOOKUP($N$10,Presentación!$BZ$3:$DE$574,Presentación!AP464,0)))</f>
        <v/>
      </c>
      <c r="H485" s="492"/>
      <c r="I485" s="492"/>
      <c r="J485" s="493"/>
      <c r="K485" s="1"/>
      <c r="L485" s="1"/>
      <c r="M485" s="1"/>
      <c r="N485" s="1"/>
      <c r="O485" s="1"/>
      <c r="P485" s="1"/>
      <c r="Q485" s="1"/>
      <c r="R485" s="1"/>
      <c r="S485" s="1"/>
      <c r="T485" s="1"/>
      <c r="U485" s="1"/>
      <c r="V485" s="1"/>
      <c r="W485" s="1"/>
      <c r="X485" s="1"/>
      <c r="Y485" s="1"/>
      <c r="Z485" s="1"/>
      <c r="AA485" s="1"/>
      <c r="AB485" s="1"/>
      <c r="AC485" s="1"/>
      <c r="AD485" s="1"/>
      <c r="AE485" s="1"/>
      <c r="AF485" s="1"/>
      <c r="AG485" s="1"/>
      <c r="AH485" s="1"/>
      <c r="AI485" s="1"/>
      <c r="AJ485" s="1"/>
      <c r="AK485" s="1"/>
      <c r="AL485" s="1"/>
      <c r="AM485" s="1"/>
      <c r="AN485" s="1"/>
      <c r="AO485" s="1"/>
      <c r="AP485" s="1"/>
      <c r="AQ485" s="1"/>
      <c r="AR485" s="1"/>
      <c r="AS485" s="1"/>
      <c r="AT485" s="1"/>
      <c r="AU485" s="1"/>
      <c r="AV485" s="1"/>
      <c r="AW485" s="1"/>
      <c r="AX485" s="1"/>
      <c r="AY485" s="1"/>
      <c r="AZ485" s="1"/>
      <c r="BA485" s="1"/>
      <c r="BB485" s="1"/>
      <c r="BC485" s="1"/>
      <c r="BD485" s="1"/>
      <c r="BE485" s="1"/>
      <c r="BF485" s="1"/>
      <c r="BG485" s="1"/>
      <c r="BH485" s="1"/>
      <c r="BI485" s="1"/>
      <c r="BJ485" s="1"/>
      <c r="BK485" s="1"/>
      <c r="BL485"/>
      <c r="BN485">
        <f t="shared" si="43"/>
        <v>0</v>
      </c>
      <c r="BO485">
        <f t="shared" si="44"/>
        <v>0</v>
      </c>
      <c r="DP485"/>
      <c r="DQ485"/>
      <c r="DR485" s="2">
        <f t="shared" si="45"/>
        <v>0</v>
      </c>
      <c r="DS485" s="2">
        <f t="shared" si="46"/>
        <v>0</v>
      </c>
      <c r="DT485" s="2">
        <f t="shared" si="47"/>
        <v>0</v>
      </c>
      <c r="DU485" s="2">
        <f t="shared" si="48"/>
        <v>0</v>
      </c>
    </row>
    <row r="486" spans="1:125" s="38" customFormat="1" ht="15" customHeight="1">
      <c r="A486" s="196"/>
      <c r="B486" s="196"/>
      <c r="C486" s="286" t="s">
        <v>5820</v>
      </c>
      <c r="D486" s="479" t="str">
        <f>IF($N$10="","",IF(HLOOKUP($N$10,Presentación!$AQ$3:$BV$574,Presentación!AP465)="","",HLOOKUP($N$10,Presentación!$AQ$3:$BV$574,Presentación!AP465,0)))</f>
        <v/>
      </c>
      <c r="E486" s="480"/>
      <c r="F486" s="481"/>
      <c r="G486" s="491" t="str">
        <f>IF($N$10="","",IF(HLOOKUP($N$10,Presentación!$BZ$3:$DE$574,Presentación!AP465,0)="","",HLOOKUP($N$10,Presentación!$BZ$3:$DE$574,Presentación!AP465,0)))</f>
        <v/>
      </c>
      <c r="H486" s="492"/>
      <c r="I486" s="492"/>
      <c r="J486" s="493"/>
      <c r="K486" s="1"/>
      <c r="L486" s="1"/>
      <c r="M486" s="1"/>
      <c r="N486" s="1"/>
      <c r="O486" s="1"/>
      <c r="P486" s="1"/>
      <c r="Q486" s="1"/>
      <c r="R486" s="1"/>
      <c r="S486" s="1"/>
      <c r="T486" s="1"/>
      <c r="U486" s="1"/>
      <c r="V486" s="1"/>
      <c r="W486" s="1"/>
      <c r="X486" s="1"/>
      <c r="Y486" s="1"/>
      <c r="Z486" s="1"/>
      <c r="AA486" s="1"/>
      <c r="AB486" s="1"/>
      <c r="AC486" s="1"/>
      <c r="AD486" s="1"/>
      <c r="AE486" s="1"/>
      <c r="AF486" s="1"/>
      <c r="AG486" s="1"/>
      <c r="AH486" s="1"/>
      <c r="AI486" s="1"/>
      <c r="AJ486" s="1"/>
      <c r="AK486" s="1"/>
      <c r="AL486" s="1"/>
      <c r="AM486" s="1"/>
      <c r="AN486" s="1"/>
      <c r="AO486" s="1"/>
      <c r="AP486" s="1"/>
      <c r="AQ486" s="1"/>
      <c r="AR486" s="1"/>
      <c r="AS486" s="1"/>
      <c r="AT486" s="1"/>
      <c r="AU486" s="1"/>
      <c r="AV486" s="1"/>
      <c r="AW486" s="1"/>
      <c r="AX486" s="1"/>
      <c r="AY486" s="1"/>
      <c r="AZ486" s="1"/>
      <c r="BA486" s="1"/>
      <c r="BB486" s="1"/>
      <c r="BC486" s="1"/>
      <c r="BD486" s="1"/>
      <c r="BE486" s="1"/>
      <c r="BF486" s="1"/>
      <c r="BG486" s="1"/>
      <c r="BH486" s="1"/>
      <c r="BI486" s="1"/>
      <c r="BJ486" s="1"/>
      <c r="BK486" s="1"/>
      <c r="BL486"/>
      <c r="BN486">
        <f t="shared" si="43"/>
        <v>0</v>
      </c>
      <c r="BO486">
        <f t="shared" si="44"/>
        <v>0</v>
      </c>
      <c r="DP486"/>
      <c r="DQ486"/>
      <c r="DR486" s="2">
        <f t="shared" si="45"/>
        <v>0</v>
      </c>
      <c r="DS486" s="2">
        <f t="shared" si="46"/>
        <v>0</v>
      </c>
      <c r="DT486" s="2">
        <f t="shared" si="47"/>
        <v>0</v>
      </c>
      <c r="DU486" s="2">
        <f t="shared" si="48"/>
        <v>0</v>
      </c>
    </row>
    <row r="487" spans="1:125" s="38" customFormat="1" ht="15" customHeight="1">
      <c r="A487" s="196"/>
      <c r="B487" s="196"/>
      <c r="C487" s="286" t="s">
        <v>5821</v>
      </c>
      <c r="D487" s="479" t="str">
        <f>IF($N$10="","",IF(HLOOKUP($N$10,Presentación!$AQ$3:$BV$574,Presentación!AP466)="","",HLOOKUP($N$10,Presentación!$AQ$3:$BV$574,Presentación!AP466,0)))</f>
        <v/>
      </c>
      <c r="E487" s="480"/>
      <c r="F487" s="481"/>
      <c r="G487" s="491" t="str">
        <f>IF($N$10="","",IF(HLOOKUP($N$10,Presentación!$BZ$3:$DE$574,Presentación!AP466,0)="","",HLOOKUP($N$10,Presentación!$BZ$3:$DE$574,Presentación!AP466,0)))</f>
        <v/>
      </c>
      <c r="H487" s="492"/>
      <c r="I487" s="492"/>
      <c r="J487" s="493"/>
      <c r="K487" s="1"/>
      <c r="L487" s="1"/>
      <c r="M487" s="1"/>
      <c r="N487" s="1"/>
      <c r="O487" s="1"/>
      <c r="P487" s="1"/>
      <c r="Q487" s="1"/>
      <c r="R487" s="1"/>
      <c r="S487" s="1"/>
      <c r="T487" s="1"/>
      <c r="U487" s="1"/>
      <c r="V487" s="1"/>
      <c r="W487" s="1"/>
      <c r="X487" s="1"/>
      <c r="Y487" s="1"/>
      <c r="Z487" s="1"/>
      <c r="AA487" s="1"/>
      <c r="AB487" s="1"/>
      <c r="AC487" s="1"/>
      <c r="AD487" s="1"/>
      <c r="AE487" s="1"/>
      <c r="AF487" s="1"/>
      <c r="AG487" s="1"/>
      <c r="AH487" s="1"/>
      <c r="AI487" s="1"/>
      <c r="AJ487" s="1"/>
      <c r="AK487" s="1"/>
      <c r="AL487" s="1"/>
      <c r="AM487" s="1"/>
      <c r="AN487" s="1"/>
      <c r="AO487" s="1"/>
      <c r="AP487" s="1"/>
      <c r="AQ487" s="1"/>
      <c r="AR487" s="1"/>
      <c r="AS487" s="1"/>
      <c r="AT487" s="1"/>
      <c r="AU487" s="1"/>
      <c r="AV487" s="1"/>
      <c r="AW487" s="1"/>
      <c r="AX487" s="1"/>
      <c r="AY487" s="1"/>
      <c r="AZ487" s="1"/>
      <c r="BA487" s="1"/>
      <c r="BB487" s="1"/>
      <c r="BC487" s="1"/>
      <c r="BD487" s="1"/>
      <c r="BE487" s="1"/>
      <c r="BF487" s="1"/>
      <c r="BG487" s="1"/>
      <c r="BH487" s="1"/>
      <c r="BI487" s="1"/>
      <c r="BJ487" s="1"/>
      <c r="BK487" s="1"/>
      <c r="BL487"/>
      <c r="BN487">
        <f t="shared" si="43"/>
        <v>0</v>
      </c>
      <c r="BO487">
        <f t="shared" si="44"/>
        <v>0</v>
      </c>
      <c r="DP487"/>
      <c r="DQ487"/>
      <c r="DR487" s="2">
        <f t="shared" si="45"/>
        <v>0</v>
      </c>
      <c r="DS487" s="2">
        <f t="shared" si="46"/>
        <v>0</v>
      </c>
      <c r="DT487" s="2">
        <f t="shared" si="47"/>
        <v>0</v>
      </c>
      <c r="DU487" s="2">
        <f t="shared" si="48"/>
        <v>0</v>
      </c>
    </row>
    <row r="488" spans="1:125" s="38" customFormat="1" ht="15" customHeight="1">
      <c r="A488" s="196"/>
      <c r="B488" s="196"/>
      <c r="C488" s="286" t="s">
        <v>5822</v>
      </c>
      <c r="D488" s="479" t="str">
        <f>IF($N$10="","",IF(HLOOKUP($N$10,Presentación!$AQ$3:$BV$574,Presentación!AP467)="","",HLOOKUP($N$10,Presentación!$AQ$3:$BV$574,Presentación!AP467,0)))</f>
        <v/>
      </c>
      <c r="E488" s="480"/>
      <c r="F488" s="481"/>
      <c r="G488" s="491" t="str">
        <f>IF($N$10="","",IF(HLOOKUP($N$10,Presentación!$BZ$3:$DE$574,Presentación!AP467,0)="","",HLOOKUP($N$10,Presentación!$BZ$3:$DE$574,Presentación!AP467,0)))</f>
        <v/>
      </c>
      <c r="H488" s="492"/>
      <c r="I488" s="492"/>
      <c r="J488" s="493"/>
      <c r="K488" s="1"/>
      <c r="L488" s="1"/>
      <c r="M488" s="1"/>
      <c r="N488" s="1"/>
      <c r="O488" s="1"/>
      <c r="P488" s="1"/>
      <c r="Q488" s="1"/>
      <c r="R488" s="1"/>
      <c r="S488" s="1"/>
      <c r="T488" s="1"/>
      <c r="U488" s="1"/>
      <c r="V488" s="1"/>
      <c r="W488" s="1"/>
      <c r="X488" s="1"/>
      <c r="Y488" s="1"/>
      <c r="Z488" s="1"/>
      <c r="AA488" s="1"/>
      <c r="AB488" s="1"/>
      <c r="AC488" s="1"/>
      <c r="AD488" s="1"/>
      <c r="AE488" s="1"/>
      <c r="AF488" s="1"/>
      <c r="AG488" s="1"/>
      <c r="AH488" s="1"/>
      <c r="AI488" s="1"/>
      <c r="AJ488" s="1"/>
      <c r="AK488" s="1"/>
      <c r="AL488" s="1"/>
      <c r="AM488" s="1"/>
      <c r="AN488" s="1"/>
      <c r="AO488" s="1"/>
      <c r="AP488" s="1"/>
      <c r="AQ488" s="1"/>
      <c r="AR488" s="1"/>
      <c r="AS488" s="1"/>
      <c r="AT488" s="1"/>
      <c r="AU488" s="1"/>
      <c r="AV488" s="1"/>
      <c r="AW488" s="1"/>
      <c r="AX488" s="1"/>
      <c r="AY488" s="1"/>
      <c r="AZ488" s="1"/>
      <c r="BA488" s="1"/>
      <c r="BB488" s="1"/>
      <c r="BC488" s="1"/>
      <c r="BD488" s="1"/>
      <c r="BE488" s="1"/>
      <c r="BF488" s="1"/>
      <c r="BG488" s="1"/>
      <c r="BH488" s="1"/>
      <c r="BI488" s="1"/>
      <c r="BJ488" s="1"/>
      <c r="BK488" s="1"/>
      <c r="BL488"/>
      <c r="BN488">
        <f t="shared" si="43"/>
        <v>0</v>
      </c>
      <c r="BO488">
        <f t="shared" si="44"/>
        <v>0</v>
      </c>
      <c r="DP488"/>
      <c r="DQ488"/>
      <c r="DR488" s="2">
        <f t="shared" si="45"/>
        <v>0</v>
      </c>
      <c r="DS488" s="2">
        <f t="shared" si="46"/>
        <v>0</v>
      </c>
      <c r="DT488" s="2">
        <f t="shared" si="47"/>
        <v>0</v>
      </c>
      <c r="DU488" s="2">
        <f t="shared" si="48"/>
        <v>0</v>
      </c>
    </row>
    <row r="489" spans="1:125" s="38" customFormat="1" ht="15" customHeight="1">
      <c r="A489" s="196"/>
      <c r="B489" s="196"/>
      <c r="C489" s="286" t="s">
        <v>5823</v>
      </c>
      <c r="D489" s="479" t="str">
        <f>IF($N$10="","",IF(HLOOKUP($N$10,Presentación!$AQ$3:$BV$574,Presentación!AP468)="","",HLOOKUP($N$10,Presentación!$AQ$3:$BV$574,Presentación!AP468,0)))</f>
        <v/>
      </c>
      <c r="E489" s="480"/>
      <c r="F489" s="481"/>
      <c r="G489" s="491" t="str">
        <f>IF($N$10="","",IF(HLOOKUP($N$10,Presentación!$BZ$3:$DE$574,Presentación!AP468,0)="","",HLOOKUP($N$10,Presentación!$BZ$3:$DE$574,Presentación!AP468,0)))</f>
        <v/>
      </c>
      <c r="H489" s="492"/>
      <c r="I489" s="492"/>
      <c r="J489" s="493"/>
      <c r="K489" s="1"/>
      <c r="L489" s="1"/>
      <c r="M489" s="1"/>
      <c r="N489" s="1"/>
      <c r="O489" s="1"/>
      <c r="P489" s="1"/>
      <c r="Q489" s="1"/>
      <c r="R489" s="1"/>
      <c r="S489" s="1"/>
      <c r="T489" s="1"/>
      <c r="U489" s="1"/>
      <c r="V489" s="1"/>
      <c r="W489" s="1"/>
      <c r="X489" s="1"/>
      <c r="Y489" s="1"/>
      <c r="Z489" s="1"/>
      <c r="AA489" s="1"/>
      <c r="AB489" s="1"/>
      <c r="AC489" s="1"/>
      <c r="AD489" s="1"/>
      <c r="AE489" s="1"/>
      <c r="AF489" s="1"/>
      <c r="AG489" s="1"/>
      <c r="AH489" s="1"/>
      <c r="AI489" s="1"/>
      <c r="AJ489" s="1"/>
      <c r="AK489" s="1"/>
      <c r="AL489" s="1"/>
      <c r="AM489" s="1"/>
      <c r="AN489" s="1"/>
      <c r="AO489" s="1"/>
      <c r="AP489" s="1"/>
      <c r="AQ489" s="1"/>
      <c r="AR489" s="1"/>
      <c r="AS489" s="1"/>
      <c r="AT489" s="1"/>
      <c r="AU489" s="1"/>
      <c r="AV489" s="1"/>
      <c r="AW489" s="1"/>
      <c r="AX489" s="1"/>
      <c r="AY489" s="1"/>
      <c r="AZ489" s="1"/>
      <c r="BA489" s="1"/>
      <c r="BB489" s="1"/>
      <c r="BC489" s="1"/>
      <c r="BD489" s="1"/>
      <c r="BE489" s="1"/>
      <c r="BF489" s="1"/>
      <c r="BG489" s="1"/>
      <c r="BH489" s="1"/>
      <c r="BI489" s="1"/>
      <c r="BJ489" s="1"/>
      <c r="BK489" s="1"/>
      <c r="BL489"/>
      <c r="BN489">
        <f t="shared" si="43"/>
        <v>0</v>
      </c>
      <c r="BO489">
        <f t="shared" si="44"/>
        <v>0</v>
      </c>
      <c r="DP489"/>
      <c r="DQ489"/>
      <c r="DR489" s="2">
        <f t="shared" si="45"/>
        <v>0</v>
      </c>
      <c r="DS489" s="2">
        <f t="shared" si="46"/>
        <v>0</v>
      </c>
      <c r="DT489" s="2">
        <f t="shared" si="47"/>
        <v>0</v>
      </c>
      <c r="DU489" s="2">
        <f t="shared" si="48"/>
        <v>0</v>
      </c>
    </row>
    <row r="490" spans="1:125" s="38" customFormat="1" ht="15" customHeight="1">
      <c r="A490" s="196"/>
      <c r="B490" s="196"/>
      <c r="C490" s="286" t="s">
        <v>5824</v>
      </c>
      <c r="D490" s="479" t="str">
        <f>IF($N$10="","",IF(HLOOKUP($N$10,Presentación!$AQ$3:$BV$574,Presentación!AP469)="","",HLOOKUP($N$10,Presentación!$AQ$3:$BV$574,Presentación!AP469,0)))</f>
        <v/>
      </c>
      <c r="E490" s="480"/>
      <c r="F490" s="481"/>
      <c r="G490" s="491" t="str">
        <f>IF($N$10="","",IF(HLOOKUP($N$10,Presentación!$BZ$3:$DE$574,Presentación!AP469,0)="","",HLOOKUP($N$10,Presentación!$BZ$3:$DE$574,Presentación!AP469,0)))</f>
        <v/>
      </c>
      <c r="H490" s="492"/>
      <c r="I490" s="492"/>
      <c r="J490" s="493"/>
      <c r="K490" s="1"/>
      <c r="L490" s="1"/>
      <c r="M490" s="1"/>
      <c r="N490" s="1"/>
      <c r="O490" s="1"/>
      <c r="P490" s="1"/>
      <c r="Q490" s="1"/>
      <c r="R490" s="1"/>
      <c r="S490" s="1"/>
      <c r="T490" s="1"/>
      <c r="U490" s="1"/>
      <c r="V490" s="1"/>
      <c r="W490" s="1"/>
      <c r="X490" s="1"/>
      <c r="Y490" s="1"/>
      <c r="Z490" s="1"/>
      <c r="AA490" s="1"/>
      <c r="AB490" s="1"/>
      <c r="AC490" s="1"/>
      <c r="AD490" s="1"/>
      <c r="AE490" s="1"/>
      <c r="AF490" s="1"/>
      <c r="AG490" s="1"/>
      <c r="AH490" s="1"/>
      <c r="AI490" s="1"/>
      <c r="AJ490" s="1"/>
      <c r="AK490" s="1"/>
      <c r="AL490" s="1"/>
      <c r="AM490" s="1"/>
      <c r="AN490" s="1"/>
      <c r="AO490" s="1"/>
      <c r="AP490" s="1"/>
      <c r="AQ490" s="1"/>
      <c r="AR490" s="1"/>
      <c r="AS490" s="1"/>
      <c r="AT490" s="1"/>
      <c r="AU490" s="1"/>
      <c r="AV490" s="1"/>
      <c r="AW490" s="1"/>
      <c r="AX490" s="1"/>
      <c r="AY490" s="1"/>
      <c r="AZ490" s="1"/>
      <c r="BA490" s="1"/>
      <c r="BB490" s="1"/>
      <c r="BC490" s="1"/>
      <c r="BD490" s="1"/>
      <c r="BE490" s="1"/>
      <c r="BF490" s="1"/>
      <c r="BG490" s="1"/>
      <c r="BH490" s="1"/>
      <c r="BI490" s="1"/>
      <c r="BJ490" s="1"/>
      <c r="BK490" s="1"/>
      <c r="BL490"/>
      <c r="BN490">
        <f t="shared" si="43"/>
        <v>0</v>
      </c>
      <c r="BO490">
        <f t="shared" si="44"/>
        <v>0</v>
      </c>
      <c r="DP490"/>
      <c r="DQ490"/>
      <c r="DR490" s="2">
        <f t="shared" si="45"/>
        <v>0</v>
      </c>
      <c r="DS490" s="2">
        <f t="shared" si="46"/>
        <v>0</v>
      </c>
      <c r="DT490" s="2">
        <f t="shared" si="47"/>
        <v>0</v>
      </c>
      <c r="DU490" s="2">
        <f t="shared" si="48"/>
        <v>0</v>
      </c>
    </row>
    <row r="491" spans="1:125" s="38" customFormat="1" ht="15" customHeight="1">
      <c r="A491" s="196"/>
      <c r="B491" s="196"/>
      <c r="C491" s="286" t="s">
        <v>5825</v>
      </c>
      <c r="D491" s="479" t="str">
        <f>IF($N$10="","",IF(HLOOKUP($N$10,Presentación!$AQ$3:$BV$574,Presentación!AP470)="","",HLOOKUP($N$10,Presentación!$AQ$3:$BV$574,Presentación!AP470,0)))</f>
        <v/>
      </c>
      <c r="E491" s="480"/>
      <c r="F491" s="481"/>
      <c r="G491" s="491" t="str">
        <f>IF($N$10="","",IF(HLOOKUP($N$10,Presentación!$BZ$3:$DE$574,Presentación!AP470,0)="","",HLOOKUP($N$10,Presentación!$BZ$3:$DE$574,Presentación!AP470,0)))</f>
        <v/>
      </c>
      <c r="H491" s="492"/>
      <c r="I491" s="492"/>
      <c r="J491" s="493"/>
      <c r="K491" s="1"/>
      <c r="L491" s="1"/>
      <c r="M491" s="1"/>
      <c r="N491" s="1"/>
      <c r="O491" s="1"/>
      <c r="P491" s="1"/>
      <c r="Q491" s="1"/>
      <c r="R491" s="1"/>
      <c r="S491" s="1"/>
      <c r="T491" s="1"/>
      <c r="U491" s="1"/>
      <c r="V491" s="1"/>
      <c r="W491" s="1"/>
      <c r="X491" s="1"/>
      <c r="Y491" s="1"/>
      <c r="Z491" s="1"/>
      <c r="AA491" s="1"/>
      <c r="AB491" s="1"/>
      <c r="AC491" s="1"/>
      <c r="AD491" s="1"/>
      <c r="AE491" s="1"/>
      <c r="AF491" s="1"/>
      <c r="AG491" s="1"/>
      <c r="AH491" s="1"/>
      <c r="AI491" s="1"/>
      <c r="AJ491" s="1"/>
      <c r="AK491" s="1"/>
      <c r="AL491" s="1"/>
      <c r="AM491" s="1"/>
      <c r="AN491" s="1"/>
      <c r="AO491" s="1"/>
      <c r="AP491" s="1"/>
      <c r="AQ491" s="1"/>
      <c r="AR491" s="1"/>
      <c r="AS491" s="1"/>
      <c r="AT491" s="1"/>
      <c r="AU491" s="1"/>
      <c r="AV491" s="1"/>
      <c r="AW491" s="1"/>
      <c r="AX491" s="1"/>
      <c r="AY491" s="1"/>
      <c r="AZ491" s="1"/>
      <c r="BA491" s="1"/>
      <c r="BB491" s="1"/>
      <c r="BC491" s="1"/>
      <c r="BD491" s="1"/>
      <c r="BE491" s="1"/>
      <c r="BF491" s="1"/>
      <c r="BG491" s="1"/>
      <c r="BH491" s="1"/>
      <c r="BI491" s="1"/>
      <c r="BJ491" s="1"/>
      <c r="BK491" s="1"/>
      <c r="BL491"/>
      <c r="BN491">
        <f t="shared" si="43"/>
        <v>0</v>
      </c>
      <c r="BO491">
        <f t="shared" si="44"/>
        <v>0</v>
      </c>
      <c r="DP491"/>
      <c r="DQ491"/>
      <c r="DR491" s="2">
        <f t="shared" si="45"/>
        <v>0</v>
      </c>
      <c r="DS491" s="2">
        <f t="shared" si="46"/>
        <v>0</v>
      </c>
      <c r="DT491" s="2">
        <f t="shared" si="47"/>
        <v>0</v>
      </c>
      <c r="DU491" s="2">
        <f t="shared" si="48"/>
        <v>0</v>
      </c>
    </row>
    <row r="492" spans="1:125" s="38" customFormat="1" ht="15" customHeight="1">
      <c r="A492" s="196"/>
      <c r="B492" s="196"/>
      <c r="C492" s="286" t="s">
        <v>5826</v>
      </c>
      <c r="D492" s="479" t="str">
        <f>IF($N$10="","",IF(HLOOKUP($N$10,Presentación!$AQ$3:$BV$574,Presentación!AP471)="","",HLOOKUP($N$10,Presentación!$AQ$3:$BV$574,Presentación!AP471,0)))</f>
        <v/>
      </c>
      <c r="E492" s="480"/>
      <c r="F492" s="481"/>
      <c r="G492" s="491" t="str">
        <f>IF($N$10="","",IF(HLOOKUP($N$10,Presentación!$BZ$3:$DE$574,Presentación!AP471,0)="","",HLOOKUP($N$10,Presentación!$BZ$3:$DE$574,Presentación!AP471,0)))</f>
        <v/>
      </c>
      <c r="H492" s="492"/>
      <c r="I492" s="492"/>
      <c r="J492" s="493"/>
      <c r="K492" s="1"/>
      <c r="L492" s="1"/>
      <c r="M492" s="1"/>
      <c r="N492" s="1"/>
      <c r="O492" s="1"/>
      <c r="P492" s="1"/>
      <c r="Q492" s="1"/>
      <c r="R492" s="1"/>
      <c r="S492" s="1"/>
      <c r="T492" s="1"/>
      <c r="U492" s="1"/>
      <c r="V492" s="1"/>
      <c r="W492" s="1"/>
      <c r="X492" s="1"/>
      <c r="Y492" s="1"/>
      <c r="Z492" s="1"/>
      <c r="AA492" s="1"/>
      <c r="AB492" s="1"/>
      <c r="AC492" s="1"/>
      <c r="AD492" s="1"/>
      <c r="AE492" s="1"/>
      <c r="AF492" s="1"/>
      <c r="AG492" s="1"/>
      <c r="AH492" s="1"/>
      <c r="AI492" s="1"/>
      <c r="AJ492" s="1"/>
      <c r="AK492" s="1"/>
      <c r="AL492" s="1"/>
      <c r="AM492" s="1"/>
      <c r="AN492" s="1"/>
      <c r="AO492" s="1"/>
      <c r="AP492" s="1"/>
      <c r="AQ492" s="1"/>
      <c r="AR492" s="1"/>
      <c r="AS492" s="1"/>
      <c r="AT492" s="1"/>
      <c r="AU492" s="1"/>
      <c r="AV492" s="1"/>
      <c r="AW492" s="1"/>
      <c r="AX492" s="1"/>
      <c r="AY492" s="1"/>
      <c r="AZ492" s="1"/>
      <c r="BA492" s="1"/>
      <c r="BB492" s="1"/>
      <c r="BC492" s="1"/>
      <c r="BD492" s="1"/>
      <c r="BE492" s="1"/>
      <c r="BF492" s="1"/>
      <c r="BG492" s="1"/>
      <c r="BH492" s="1"/>
      <c r="BI492" s="1"/>
      <c r="BJ492" s="1"/>
      <c r="BK492" s="1"/>
      <c r="BL492"/>
      <c r="BN492">
        <f t="shared" si="43"/>
        <v>0</v>
      </c>
      <c r="BO492">
        <f t="shared" si="44"/>
        <v>0</v>
      </c>
      <c r="DP492"/>
      <c r="DQ492"/>
      <c r="DR492" s="2">
        <f t="shared" si="45"/>
        <v>0</v>
      </c>
      <c r="DS492" s="2">
        <f t="shared" si="46"/>
        <v>0</v>
      </c>
      <c r="DT492" s="2">
        <f t="shared" si="47"/>
        <v>0</v>
      </c>
      <c r="DU492" s="2">
        <f t="shared" si="48"/>
        <v>0</v>
      </c>
    </row>
    <row r="493" spans="1:125" s="38" customFormat="1" ht="15" customHeight="1">
      <c r="A493" s="196"/>
      <c r="B493" s="196"/>
      <c r="C493" s="286" t="s">
        <v>5827</v>
      </c>
      <c r="D493" s="479" t="str">
        <f>IF($N$10="","",IF(HLOOKUP($N$10,Presentación!$AQ$3:$BV$574,Presentación!AP472)="","",HLOOKUP($N$10,Presentación!$AQ$3:$BV$574,Presentación!AP472,0)))</f>
        <v/>
      </c>
      <c r="E493" s="480"/>
      <c r="F493" s="481"/>
      <c r="G493" s="491" t="str">
        <f>IF($N$10="","",IF(HLOOKUP($N$10,Presentación!$BZ$3:$DE$574,Presentación!AP472,0)="","",HLOOKUP($N$10,Presentación!$BZ$3:$DE$574,Presentación!AP472,0)))</f>
        <v/>
      </c>
      <c r="H493" s="492"/>
      <c r="I493" s="492"/>
      <c r="J493" s="493"/>
      <c r="K493" s="1"/>
      <c r="L493" s="1"/>
      <c r="M493" s="1"/>
      <c r="N493" s="1"/>
      <c r="O493" s="1"/>
      <c r="P493" s="1"/>
      <c r="Q493" s="1"/>
      <c r="R493" s="1"/>
      <c r="S493" s="1"/>
      <c r="T493" s="1"/>
      <c r="U493" s="1"/>
      <c r="V493" s="1"/>
      <c r="W493" s="1"/>
      <c r="X493" s="1"/>
      <c r="Y493" s="1"/>
      <c r="Z493" s="1"/>
      <c r="AA493" s="1"/>
      <c r="AB493" s="1"/>
      <c r="AC493" s="1"/>
      <c r="AD493" s="1"/>
      <c r="AE493" s="1"/>
      <c r="AF493" s="1"/>
      <c r="AG493" s="1"/>
      <c r="AH493" s="1"/>
      <c r="AI493" s="1"/>
      <c r="AJ493" s="1"/>
      <c r="AK493" s="1"/>
      <c r="AL493" s="1"/>
      <c r="AM493" s="1"/>
      <c r="AN493" s="1"/>
      <c r="AO493" s="1"/>
      <c r="AP493" s="1"/>
      <c r="AQ493" s="1"/>
      <c r="AR493" s="1"/>
      <c r="AS493" s="1"/>
      <c r="AT493" s="1"/>
      <c r="AU493" s="1"/>
      <c r="AV493" s="1"/>
      <c r="AW493" s="1"/>
      <c r="AX493" s="1"/>
      <c r="AY493" s="1"/>
      <c r="AZ493" s="1"/>
      <c r="BA493" s="1"/>
      <c r="BB493" s="1"/>
      <c r="BC493" s="1"/>
      <c r="BD493" s="1"/>
      <c r="BE493" s="1"/>
      <c r="BF493" s="1"/>
      <c r="BG493" s="1"/>
      <c r="BH493" s="1"/>
      <c r="BI493" s="1"/>
      <c r="BJ493" s="1"/>
      <c r="BK493" s="1"/>
      <c r="BL493"/>
      <c r="BN493">
        <f t="shared" si="43"/>
        <v>0</v>
      </c>
      <c r="BO493">
        <f t="shared" si="44"/>
        <v>0</v>
      </c>
      <c r="DP493"/>
      <c r="DQ493"/>
      <c r="DR493" s="2">
        <f t="shared" si="45"/>
        <v>0</v>
      </c>
      <c r="DS493" s="2">
        <f t="shared" si="46"/>
        <v>0</v>
      </c>
      <c r="DT493" s="2">
        <f t="shared" si="47"/>
        <v>0</v>
      </c>
      <c r="DU493" s="2">
        <f t="shared" si="48"/>
        <v>0</v>
      </c>
    </row>
    <row r="494" spans="1:125" s="38" customFormat="1" ht="15" customHeight="1">
      <c r="A494" s="196"/>
      <c r="B494" s="196"/>
      <c r="C494" s="286" t="s">
        <v>5828</v>
      </c>
      <c r="D494" s="479" t="str">
        <f>IF($N$10="","",IF(HLOOKUP($N$10,Presentación!$AQ$3:$BV$574,Presentación!AP473)="","",HLOOKUP($N$10,Presentación!$AQ$3:$BV$574,Presentación!AP473,0)))</f>
        <v/>
      </c>
      <c r="E494" s="480"/>
      <c r="F494" s="481"/>
      <c r="G494" s="491" t="str">
        <f>IF($N$10="","",IF(HLOOKUP($N$10,Presentación!$BZ$3:$DE$574,Presentación!AP473,0)="","",HLOOKUP($N$10,Presentación!$BZ$3:$DE$574,Presentación!AP473,0)))</f>
        <v/>
      </c>
      <c r="H494" s="492"/>
      <c r="I494" s="492"/>
      <c r="J494" s="493"/>
      <c r="K494" s="1"/>
      <c r="L494" s="1"/>
      <c r="M494" s="1"/>
      <c r="N494" s="1"/>
      <c r="O494" s="1"/>
      <c r="P494" s="1"/>
      <c r="Q494" s="1"/>
      <c r="R494" s="1"/>
      <c r="S494" s="1"/>
      <c r="T494" s="1"/>
      <c r="U494" s="1"/>
      <c r="V494" s="1"/>
      <c r="W494" s="1"/>
      <c r="X494" s="1"/>
      <c r="Y494" s="1"/>
      <c r="Z494" s="1"/>
      <c r="AA494" s="1"/>
      <c r="AB494" s="1"/>
      <c r="AC494" s="1"/>
      <c r="AD494" s="1"/>
      <c r="AE494" s="1"/>
      <c r="AF494" s="1"/>
      <c r="AG494" s="1"/>
      <c r="AH494" s="1"/>
      <c r="AI494" s="1"/>
      <c r="AJ494" s="1"/>
      <c r="AK494" s="1"/>
      <c r="AL494" s="1"/>
      <c r="AM494" s="1"/>
      <c r="AN494" s="1"/>
      <c r="AO494" s="1"/>
      <c r="AP494" s="1"/>
      <c r="AQ494" s="1"/>
      <c r="AR494" s="1"/>
      <c r="AS494" s="1"/>
      <c r="AT494" s="1"/>
      <c r="AU494" s="1"/>
      <c r="AV494" s="1"/>
      <c r="AW494" s="1"/>
      <c r="AX494" s="1"/>
      <c r="AY494" s="1"/>
      <c r="AZ494" s="1"/>
      <c r="BA494" s="1"/>
      <c r="BB494" s="1"/>
      <c r="BC494" s="1"/>
      <c r="BD494" s="1"/>
      <c r="BE494" s="1"/>
      <c r="BF494" s="1"/>
      <c r="BG494" s="1"/>
      <c r="BH494" s="1"/>
      <c r="BI494" s="1"/>
      <c r="BJ494" s="1"/>
      <c r="BK494" s="1"/>
      <c r="BL494"/>
      <c r="BN494">
        <f t="shared" si="43"/>
        <v>0</v>
      </c>
      <c r="BO494">
        <f t="shared" si="44"/>
        <v>0</v>
      </c>
      <c r="DP494"/>
      <c r="DQ494"/>
      <c r="DR494" s="2">
        <f t="shared" si="45"/>
        <v>0</v>
      </c>
      <c r="DS494" s="2">
        <f t="shared" si="46"/>
        <v>0</v>
      </c>
      <c r="DT494" s="2">
        <f t="shared" si="47"/>
        <v>0</v>
      </c>
      <c r="DU494" s="2">
        <f t="shared" si="48"/>
        <v>0</v>
      </c>
    </row>
    <row r="495" spans="1:125" s="38" customFormat="1" ht="15" customHeight="1">
      <c r="A495" s="196"/>
      <c r="B495" s="196"/>
      <c r="C495" s="286" t="s">
        <v>5829</v>
      </c>
      <c r="D495" s="479" t="str">
        <f>IF($N$10="","",IF(HLOOKUP($N$10,Presentación!$AQ$3:$BV$574,Presentación!AP474)="","",HLOOKUP($N$10,Presentación!$AQ$3:$BV$574,Presentación!AP474,0)))</f>
        <v/>
      </c>
      <c r="E495" s="480"/>
      <c r="F495" s="481"/>
      <c r="G495" s="491" t="str">
        <f>IF($N$10="","",IF(HLOOKUP($N$10,Presentación!$BZ$3:$DE$574,Presentación!AP474,0)="","",HLOOKUP($N$10,Presentación!$BZ$3:$DE$574,Presentación!AP474,0)))</f>
        <v/>
      </c>
      <c r="H495" s="492"/>
      <c r="I495" s="492"/>
      <c r="J495" s="493"/>
      <c r="K495" s="1"/>
      <c r="L495" s="1"/>
      <c r="M495" s="1"/>
      <c r="N495" s="1"/>
      <c r="O495" s="1"/>
      <c r="P495" s="1"/>
      <c r="Q495" s="1"/>
      <c r="R495" s="1"/>
      <c r="S495" s="1"/>
      <c r="T495" s="1"/>
      <c r="U495" s="1"/>
      <c r="V495" s="1"/>
      <c r="W495" s="1"/>
      <c r="X495" s="1"/>
      <c r="Y495" s="1"/>
      <c r="Z495" s="1"/>
      <c r="AA495" s="1"/>
      <c r="AB495" s="1"/>
      <c r="AC495" s="1"/>
      <c r="AD495" s="1"/>
      <c r="AE495" s="1"/>
      <c r="AF495" s="1"/>
      <c r="AG495" s="1"/>
      <c r="AH495" s="1"/>
      <c r="AI495" s="1"/>
      <c r="AJ495" s="1"/>
      <c r="AK495" s="1"/>
      <c r="AL495" s="1"/>
      <c r="AM495" s="1"/>
      <c r="AN495" s="1"/>
      <c r="AO495" s="1"/>
      <c r="AP495" s="1"/>
      <c r="AQ495" s="1"/>
      <c r="AR495" s="1"/>
      <c r="AS495" s="1"/>
      <c r="AT495" s="1"/>
      <c r="AU495" s="1"/>
      <c r="AV495" s="1"/>
      <c r="AW495" s="1"/>
      <c r="AX495" s="1"/>
      <c r="AY495" s="1"/>
      <c r="AZ495" s="1"/>
      <c r="BA495" s="1"/>
      <c r="BB495" s="1"/>
      <c r="BC495" s="1"/>
      <c r="BD495" s="1"/>
      <c r="BE495" s="1"/>
      <c r="BF495" s="1"/>
      <c r="BG495" s="1"/>
      <c r="BH495" s="1"/>
      <c r="BI495" s="1"/>
      <c r="BJ495" s="1"/>
      <c r="BK495" s="1"/>
      <c r="BL495"/>
      <c r="BN495">
        <f t="shared" si="43"/>
        <v>0</v>
      </c>
      <c r="BO495">
        <f t="shared" si="44"/>
        <v>0</v>
      </c>
      <c r="DP495"/>
      <c r="DQ495"/>
      <c r="DR495" s="2">
        <f t="shared" si="45"/>
        <v>0</v>
      </c>
      <c r="DS495" s="2">
        <f t="shared" si="46"/>
        <v>0</v>
      </c>
      <c r="DT495" s="2">
        <f t="shared" si="47"/>
        <v>0</v>
      </c>
      <c r="DU495" s="2">
        <f t="shared" si="48"/>
        <v>0</v>
      </c>
    </row>
    <row r="496" spans="1:125" s="38" customFormat="1" ht="15" customHeight="1">
      <c r="A496" s="196"/>
      <c r="B496" s="196"/>
      <c r="C496" s="286" t="s">
        <v>5830</v>
      </c>
      <c r="D496" s="479" t="str">
        <f>IF($N$10="","",IF(HLOOKUP($N$10,Presentación!$AQ$3:$BV$574,Presentación!AP475)="","",HLOOKUP($N$10,Presentación!$AQ$3:$BV$574,Presentación!AP475,0)))</f>
        <v/>
      </c>
      <c r="E496" s="480"/>
      <c r="F496" s="481"/>
      <c r="G496" s="491" t="str">
        <f>IF($N$10="","",IF(HLOOKUP($N$10,Presentación!$BZ$3:$DE$574,Presentación!AP475,0)="","",HLOOKUP($N$10,Presentación!$BZ$3:$DE$574,Presentación!AP475,0)))</f>
        <v/>
      </c>
      <c r="H496" s="492"/>
      <c r="I496" s="492"/>
      <c r="J496" s="493"/>
      <c r="K496" s="1"/>
      <c r="L496" s="1"/>
      <c r="M496" s="1"/>
      <c r="N496" s="1"/>
      <c r="O496" s="1"/>
      <c r="P496" s="1"/>
      <c r="Q496" s="1"/>
      <c r="R496" s="1"/>
      <c r="S496" s="1"/>
      <c r="T496" s="1"/>
      <c r="U496" s="1"/>
      <c r="V496" s="1"/>
      <c r="W496" s="1"/>
      <c r="X496" s="1"/>
      <c r="Y496" s="1"/>
      <c r="Z496" s="1"/>
      <c r="AA496" s="1"/>
      <c r="AB496" s="1"/>
      <c r="AC496" s="1"/>
      <c r="AD496" s="1"/>
      <c r="AE496" s="1"/>
      <c r="AF496" s="1"/>
      <c r="AG496" s="1"/>
      <c r="AH496" s="1"/>
      <c r="AI496" s="1"/>
      <c r="AJ496" s="1"/>
      <c r="AK496" s="1"/>
      <c r="AL496" s="1"/>
      <c r="AM496" s="1"/>
      <c r="AN496" s="1"/>
      <c r="AO496" s="1"/>
      <c r="AP496" s="1"/>
      <c r="AQ496" s="1"/>
      <c r="AR496" s="1"/>
      <c r="AS496" s="1"/>
      <c r="AT496" s="1"/>
      <c r="AU496" s="1"/>
      <c r="AV496" s="1"/>
      <c r="AW496" s="1"/>
      <c r="AX496" s="1"/>
      <c r="AY496" s="1"/>
      <c r="AZ496" s="1"/>
      <c r="BA496" s="1"/>
      <c r="BB496" s="1"/>
      <c r="BC496" s="1"/>
      <c r="BD496" s="1"/>
      <c r="BE496" s="1"/>
      <c r="BF496" s="1"/>
      <c r="BG496" s="1"/>
      <c r="BH496" s="1"/>
      <c r="BI496" s="1"/>
      <c r="BJ496" s="1"/>
      <c r="BK496" s="1"/>
      <c r="BL496"/>
      <c r="BN496">
        <f t="shared" si="43"/>
        <v>0</v>
      </c>
      <c r="BO496">
        <f t="shared" si="44"/>
        <v>0</v>
      </c>
      <c r="DP496"/>
      <c r="DQ496"/>
      <c r="DR496" s="2">
        <f t="shared" si="45"/>
        <v>0</v>
      </c>
      <c r="DS496" s="2">
        <f t="shared" si="46"/>
        <v>0</v>
      </c>
      <c r="DT496" s="2">
        <f t="shared" si="47"/>
        <v>0</v>
      </c>
      <c r="DU496" s="2">
        <f t="shared" si="48"/>
        <v>0</v>
      </c>
    </row>
    <row r="497" spans="1:125" s="38" customFormat="1" ht="15" customHeight="1">
      <c r="A497" s="196"/>
      <c r="B497" s="196"/>
      <c r="C497" s="286" t="s">
        <v>5831</v>
      </c>
      <c r="D497" s="479" t="str">
        <f>IF($N$10="","",IF(HLOOKUP($N$10,Presentación!$AQ$3:$BV$574,Presentación!AP476)="","",HLOOKUP($N$10,Presentación!$AQ$3:$BV$574,Presentación!AP476,0)))</f>
        <v/>
      </c>
      <c r="E497" s="480"/>
      <c r="F497" s="481"/>
      <c r="G497" s="491" t="str">
        <f>IF($N$10="","",IF(HLOOKUP($N$10,Presentación!$BZ$3:$DE$574,Presentación!AP476,0)="","",HLOOKUP($N$10,Presentación!$BZ$3:$DE$574,Presentación!AP476,0)))</f>
        <v/>
      </c>
      <c r="H497" s="492"/>
      <c r="I497" s="492"/>
      <c r="J497" s="493"/>
      <c r="K497" s="1"/>
      <c r="L497" s="1"/>
      <c r="M497" s="1"/>
      <c r="N497" s="1"/>
      <c r="O497" s="1"/>
      <c r="P497" s="1"/>
      <c r="Q497" s="1"/>
      <c r="R497" s="1"/>
      <c r="S497" s="1"/>
      <c r="T497" s="1"/>
      <c r="U497" s="1"/>
      <c r="V497" s="1"/>
      <c r="W497" s="1"/>
      <c r="X497" s="1"/>
      <c r="Y497" s="1"/>
      <c r="Z497" s="1"/>
      <c r="AA497" s="1"/>
      <c r="AB497" s="1"/>
      <c r="AC497" s="1"/>
      <c r="AD497" s="1"/>
      <c r="AE497" s="1"/>
      <c r="AF497" s="1"/>
      <c r="AG497" s="1"/>
      <c r="AH497" s="1"/>
      <c r="AI497" s="1"/>
      <c r="AJ497" s="1"/>
      <c r="AK497" s="1"/>
      <c r="AL497" s="1"/>
      <c r="AM497" s="1"/>
      <c r="AN497" s="1"/>
      <c r="AO497" s="1"/>
      <c r="AP497" s="1"/>
      <c r="AQ497" s="1"/>
      <c r="AR497" s="1"/>
      <c r="AS497" s="1"/>
      <c r="AT497" s="1"/>
      <c r="AU497" s="1"/>
      <c r="AV497" s="1"/>
      <c r="AW497" s="1"/>
      <c r="AX497" s="1"/>
      <c r="AY497" s="1"/>
      <c r="AZ497" s="1"/>
      <c r="BA497" s="1"/>
      <c r="BB497" s="1"/>
      <c r="BC497" s="1"/>
      <c r="BD497" s="1"/>
      <c r="BE497" s="1"/>
      <c r="BF497" s="1"/>
      <c r="BG497" s="1"/>
      <c r="BH497" s="1"/>
      <c r="BI497" s="1"/>
      <c r="BJ497" s="1"/>
      <c r="BK497" s="1"/>
      <c r="BL497"/>
      <c r="BN497">
        <f t="shared" si="43"/>
        <v>0</v>
      </c>
      <c r="BO497">
        <f t="shared" si="44"/>
        <v>0</v>
      </c>
      <c r="DP497"/>
      <c r="DQ497"/>
      <c r="DR497" s="2">
        <f t="shared" si="45"/>
        <v>0</v>
      </c>
      <c r="DS497" s="2">
        <f t="shared" si="46"/>
        <v>0</v>
      </c>
      <c r="DT497" s="2">
        <f t="shared" si="47"/>
        <v>0</v>
      </c>
      <c r="DU497" s="2">
        <f t="shared" si="48"/>
        <v>0</v>
      </c>
    </row>
    <row r="498" spans="1:125" s="38" customFormat="1" ht="15" customHeight="1">
      <c r="A498" s="196"/>
      <c r="B498" s="196"/>
      <c r="C498" s="286" t="s">
        <v>5832</v>
      </c>
      <c r="D498" s="479" t="str">
        <f>IF($N$10="","",IF(HLOOKUP($N$10,Presentación!$AQ$3:$BV$574,Presentación!AP477)="","",HLOOKUP($N$10,Presentación!$AQ$3:$BV$574,Presentación!AP477,0)))</f>
        <v/>
      </c>
      <c r="E498" s="480"/>
      <c r="F498" s="481"/>
      <c r="G498" s="491" t="str">
        <f>IF($N$10="","",IF(HLOOKUP($N$10,Presentación!$BZ$3:$DE$574,Presentación!AP477,0)="","",HLOOKUP($N$10,Presentación!$BZ$3:$DE$574,Presentación!AP477,0)))</f>
        <v/>
      </c>
      <c r="H498" s="492"/>
      <c r="I498" s="492"/>
      <c r="J498" s="493"/>
      <c r="K498" s="1"/>
      <c r="L498" s="1"/>
      <c r="M498" s="1"/>
      <c r="N498" s="1"/>
      <c r="O498" s="1"/>
      <c r="P498" s="1"/>
      <c r="Q498" s="1"/>
      <c r="R498" s="1"/>
      <c r="S498" s="1"/>
      <c r="T498" s="1"/>
      <c r="U498" s="1"/>
      <c r="V498" s="1"/>
      <c r="W498" s="1"/>
      <c r="X498" s="1"/>
      <c r="Y498" s="1"/>
      <c r="Z498" s="1"/>
      <c r="AA498" s="1"/>
      <c r="AB498" s="1"/>
      <c r="AC498" s="1"/>
      <c r="AD498" s="1"/>
      <c r="AE498" s="1"/>
      <c r="AF498" s="1"/>
      <c r="AG498" s="1"/>
      <c r="AH498" s="1"/>
      <c r="AI498" s="1"/>
      <c r="AJ498" s="1"/>
      <c r="AK498" s="1"/>
      <c r="AL498" s="1"/>
      <c r="AM498" s="1"/>
      <c r="AN498" s="1"/>
      <c r="AO498" s="1"/>
      <c r="AP498" s="1"/>
      <c r="AQ498" s="1"/>
      <c r="AR498" s="1"/>
      <c r="AS498" s="1"/>
      <c r="AT498" s="1"/>
      <c r="AU498" s="1"/>
      <c r="AV498" s="1"/>
      <c r="AW498" s="1"/>
      <c r="AX498" s="1"/>
      <c r="AY498" s="1"/>
      <c r="AZ498" s="1"/>
      <c r="BA498" s="1"/>
      <c r="BB498" s="1"/>
      <c r="BC498" s="1"/>
      <c r="BD498" s="1"/>
      <c r="BE498" s="1"/>
      <c r="BF498" s="1"/>
      <c r="BG498" s="1"/>
      <c r="BH498" s="1"/>
      <c r="BI498" s="1"/>
      <c r="BJ498" s="1"/>
      <c r="BK498" s="1"/>
      <c r="BL498"/>
      <c r="BN498">
        <f t="shared" si="43"/>
        <v>0</v>
      </c>
      <c r="BO498">
        <f t="shared" si="44"/>
        <v>0</v>
      </c>
      <c r="DP498"/>
      <c r="DQ498"/>
      <c r="DR498" s="2">
        <f t="shared" si="45"/>
        <v>0</v>
      </c>
      <c r="DS498" s="2">
        <f t="shared" si="46"/>
        <v>0</v>
      </c>
      <c r="DT498" s="2">
        <f t="shared" si="47"/>
        <v>0</v>
      </c>
      <c r="DU498" s="2">
        <f t="shared" si="48"/>
        <v>0</v>
      </c>
    </row>
    <row r="499" spans="1:125" s="38" customFormat="1" ht="15" customHeight="1">
      <c r="A499" s="196"/>
      <c r="B499" s="196"/>
      <c r="C499" s="286" t="s">
        <v>5833</v>
      </c>
      <c r="D499" s="479" t="str">
        <f>IF($N$10="","",IF(HLOOKUP($N$10,Presentación!$AQ$3:$BV$574,Presentación!AP478)="","",HLOOKUP($N$10,Presentación!$AQ$3:$BV$574,Presentación!AP478,0)))</f>
        <v/>
      </c>
      <c r="E499" s="480"/>
      <c r="F499" s="481"/>
      <c r="G499" s="491" t="str">
        <f>IF($N$10="","",IF(HLOOKUP($N$10,Presentación!$BZ$3:$DE$574,Presentación!AP478,0)="","",HLOOKUP($N$10,Presentación!$BZ$3:$DE$574,Presentación!AP478,0)))</f>
        <v/>
      </c>
      <c r="H499" s="492"/>
      <c r="I499" s="492"/>
      <c r="J499" s="493"/>
      <c r="K499" s="1"/>
      <c r="L499" s="1"/>
      <c r="M499" s="1"/>
      <c r="N499" s="1"/>
      <c r="O499" s="1"/>
      <c r="P499" s="1"/>
      <c r="Q499" s="1"/>
      <c r="R499" s="1"/>
      <c r="S499" s="1"/>
      <c r="T499" s="1"/>
      <c r="U499" s="1"/>
      <c r="V499" s="1"/>
      <c r="W499" s="1"/>
      <c r="X499" s="1"/>
      <c r="Y499" s="1"/>
      <c r="Z499" s="1"/>
      <c r="AA499" s="1"/>
      <c r="AB499" s="1"/>
      <c r="AC499" s="1"/>
      <c r="AD499" s="1"/>
      <c r="AE499" s="1"/>
      <c r="AF499" s="1"/>
      <c r="AG499" s="1"/>
      <c r="AH499" s="1"/>
      <c r="AI499" s="1"/>
      <c r="AJ499" s="1"/>
      <c r="AK499" s="1"/>
      <c r="AL499" s="1"/>
      <c r="AM499" s="1"/>
      <c r="AN499" s="1"/>
      <c r="AO499" s="1"/>
      <c r="AP499" s="1"/>
      <c r="AQ499" s="1"/>
      <c r="AR499" s="1"/>
      <c r="AS499" s="1"/>
      <c r="AT499" s="1"/>
      <c r="AU499" s="1"/>
      <c r="AV499" s="1"/>
      <c r="AW499" s="1"/>
      <c r="AX499" s="1"/>
      <c r="AY499" s="1"/>
      <c r="AZ499" s="1"/>
      <c r="BA499" s="1"/>
      <c r="BB499" s="1"/>
      <c r="BC499" s="1"/>
      <c r="BD499" s="1"/>
      <c r="BE499" s="1"/>
      <c r="BF499" s="1"/>
      <c r="BG499" s="1"/>
      <c r="BH499" s="1"/>
      <c r="BI499" s="1"/>
      <c r="BJ499" s="1"/>
      <c r="BK499" s="1"/>
      <c r="BL499"/>
      <c r="BN499">
        <f t="shared" si="43"/>
        <v>0</v>
      </c>
      <c r="BO499">
        <f t="shared" si="44"/>
        <v>0</v>
      </c>
      <c r="DP499"/>
      <c r="DQ499"/>
      <c r="DR499" s="2">
        <f t="shared" si="45"/>
        <v>0</v>
      </c>
      <c r="DS499" s="2">
        <f t="shared" si="46"/>
        <v>0</v>
      </c>
      <c r="DT499" s="2">
        <f t="shared" si="47"/>
        <v>0</v>
      </c>
      <c r="DU499" s="2">
        <f t="shared" si="48"/>
        <v>0</v>
      </c>
    </row>
    <row r="500" spans="1:125" s="38" customFormat="1" ht="15" customHeight="1">
      <c r="A500" s="196"/>
      <c r="B500" s="196"/>
      <c r="C500" s="286" t="s">
        <v>5834</v>
      </c>
      <c r="D500" s="479" t="str">
        <f>IF($N$10="","",IF(HLOOKUP($N$10,Presentación!$AQ$3:$BV$574,Presentación!AP479)="","",HLOOKUP($N$10,Presentación!$AQ$3:$BV$574,Presentación!AP479,0)))</f>
        <v/>
      </c>
      <c r="E500" s="480"/>
      <c r="F500" s="481"/>
      <c r="G500" s="491" t="str">
        <f>IF($N$10="","",IF(HLOOKUP($N$10,Presentación!$BZ$3:$DE$574,Presentación!AP479,0)="","",HLOOKUP($N$10,Presentación!$BZ$3:$DE$574,Presentación!AP479,0)))</f>
        <v/>
      </c>
      <c r="H500" s="492"/>
      <c r="I500" s="492"/>
      <c r="J500" s="493"/>
      <c r="K500" s="1"/>
      <c r="L500" s="1"/>
      <c r="M500" s="1"/>
      <c r="N500" s="1"/>
      <c r="O500" s="1"/>
      <c r="P500" s="1"/>
      <c r="Q500" s="1"/>
      <c r="R500" s="1"/>
      <c r="S500" s="1"/>
      <c r="T500" s="1"/>
      <c r="U500" s="1"/>
      <c r="V500" s="1"/>
      <c r="W500" s="1"/>
      <c r="X500" s="1"/>
      <c r="Y500" s="1"/>
      <c r="Z500" s="1"/>
      <c r="AA500" s="1"/>
      <c r="AB500" s="1"/>
      <c r="AC500" s="1"/>
      <c r="AD500" s="1"/>
      <c r="AE500" s="1"/>
      <c r="AF500" s="1"/>
      <c r="AG500" s="1"/>
      <c r="AH500" s="1"/>
      <c r="AI500" s="1"/>
      <c r="AJ500" s="1"/>
      <c r="AK500" s="1"/>
      <c r="AL500" s="1"/>
      <c r="AM500" s="1"/>
      <c r="AN500" s="1"/>
      <c r="AO500" s="1"/>
      <c r="AP500" s="1"/>
      <c r="AQ500" s="1"/>
      <c r="AR500" s="1"/>
      <c r="AS500" s="1"/>
      <c r="AT500" s="1"/>
      <c r="AU500" s="1"/>
      <c r="AV500" s="1"/>
      <c r="AW500" s="1"/>
      <c r="AX500" s="1"/>
      <c r="AY500" s="1"/>
      <c r="AZ500" s="1"/>
      <c r="BA500" s="1"/>
      <c r="BB500" s="1"/>
      <c r="BC500" s="1"/>
      <c r="BD500" s="1"/>
      <c r="BE500" s="1"/>
      <c r="BF500" s="1"/>
      <c r="BG500" s="1"/>
      <c r="BH500" s="1"/>
      <c r="BI500" s="1"/>
      <c r="BJ500" s="1"/>
      <c r="BK500" s="1"/>
      <c r="BL500"/>
      <c r="BN500">
        <f t="shared" si="43"/>
        <v>0</v>
      </c>
      <c r="BO500">
        <f t="shared" si="44"/>
        <v>0</v>
      </c>
      <c r="DP500"/>
      <c r="DQ500"/>
      <c r="DR500" s="2">
        <f t="shared" si="45"/>
        <v>0</v>
      </c>
      <c r="DS500" s="2">
        <f t="shared" si="46"/>
        <v>0</v>
      </c>
      <c r="DT500" s="2">
        <f t="shared" si="47"/>
        <v>0</v>
      </c>
      <c r="DU500" s="2">
        <f t="shared" si="48"/>
        <v>0</v>
      </c>
    </row>
    <row r="501" spans="1:125" s="38" customFormat="1" ht="15" customHeight="1">
      <c r="A501" s="196"/>
      <c r="B501" s="196"/>
      <c r="C501" s="286" t="s">
        <v>5835</v>
      </c>
      <c r="D501" s="479" t="str">
        <f>IF($N$10="","",IF(HLOOKUP($N$10,Presentación!$AQ$3:$BV$574,Presentación!AP480)="","",HLOOKUP($N$10,Presentación!$AQ$3:$BV$574,Presentación!AP480,0)))</f>
        <v/>
      </c>
      <c r="E501" s="480"/>
      <c r="F501" s="481"/>
      <c r="G501" s="491" t="str">
        <f>IF($N$10="","",IF(HLOOKUP($N$10,Presentación!$BZ$3:$DE$574,Presentación!AP480,0)="","",HLOOKUP($N$10,Presentación!$BZ$3:$DE$574,Presentación!AP480,0)))</f>
        <v/>
      </c>
      <c r="H501" s="492"/>
      <c r="I501" s="492"/>
      <c r="J501" s="493"/>
      <c r="K501" s="1"/>
      <c r="L501" s="1"/>
      <c r="M501" s="1"/>
      <c r="N501" s="1"/>
      <c r="O501" s="1"/>
      <c r="P501" s="1"/>
      <c r="Q501" s="1"/>
      <c r="R501" s="1"/>
      <c r="S501" s="1"/>
      <c r="T501" s="1"/>
      <c r="U501" s="1"/>
      <c r="V501" s="1"/>
      <c r="W501" s="1"/>
      <c r="X501" s="1"/>
      <c r="Y501" s="1"/>
      <c r="Z501" s="1"/>
      <c r="AA501" s="1"/>
      <c r="AB501" s="1"/>
      <c r="AC501" s="1"/>
      <c r="AD501" s="1"/>
      <c r="AE501" s="1"/>
      <c r="AF501" s="1"/>
      <c r="AG501" s="1"/>
      <c r="AH501" s="1"/>
      <c r="AI501" s="1"/>
      <c r="AJ501" s="1"/>
      <c r="AK501" s="1"/>
      <c r="AL501" s="1"/>
      <c r="AM501" s="1"/>
      <c r="AN501" s="1"/>
      <c r="AO501" s="1"/>
      <c r="AP501" s="1"/>
      <c r="AQ501" s="1"/>
      <c r="AR501" s="1"/>
      <c r="AS501" s="1"/>
      <c r="AT501" s="1"/>
      <c r="AU501" s="1"/>
      <c r="AV501" s="1"/>
      <c r="AW501" s="1"/>
      <c r="AX501" s="1"/>
      <c r="AY501" s="1"/>
      <c r="AZ501" s="1"/>
      <c r="BA501" s="1"/>
      <c r="BB501" s="1"/>
      <c r="BC501" s="1"/>
      <c r="BD501" s="1"/>
      <c r="BE501" s="1"/>
      <c r="BF501" s="1"/>
      <c r="BG501" s="1"/>
      <c r="BH501" s="1"/>
      <c r="BI501" s="1"/>
      <c r="BJ501" s="1"/>
      <c r="BK501" s="1"/>
      <c r="BL501"/>
      <c r="BN501">
        <f t="shared" si="43"/>
        <v>0</v>
      </c>
      <c r="BO501">
        <f t="shared" si="44"/>
        <v>0</v>
      </c>
      <c r="DP501"/>
      <c r="DQ501"/>
      <c r="DR501" s="2">
        <f t="shared" si="45"/>
        <v>0</v>
      </c>
      <c r="DS501" s="2">
        <f t="shared" si="46"/>
        <v>0</v>
      </c>
      <c r="DT501" s="2">
        <f t="shared" si="47"/>
        <v>0</v>
      </c>
      <c r="DU501" s="2">
        <f t="shared" si="48"/>
        <v>0</v>
      </c>
    </row>
    <row r="502" spans="1:125" s="38" customFormat="1" ht="15" customHeight="1">
      <c r="A502" s="196"/>
      <c r="B502" s="196"/>
      <c r="C502" s="286" t="s">
        <v>5836</v>
      </c>
      <c r="D502" s="479" t="str">
        <f>IF($N$10="","",IF(HLOOKUP($N$10,Presentación!$AQ$3:$BV$574,Presentación!AP481)="","",HLOOKUP($N$10,Presentación!$AQ$3:$BV$574,Presentación!AP481,0)))</f>
        <v/>
      </c>
      <c r="E502" s="480"/>
      <c r="F502" s="481"/>
      <c r="G502" s="491" t="str">
        <f>IF($N$10="","",IF(HLOOKUP($N$10,Presentación!$BZ$3:$DE$574,Presentación!AP481,0)="","",HLOOKUP($N$10,Presentación!$BZ$3:$DE$574,Presentación!AP481,0)))</f>
        <v/>
      </c>
      <c r="H502" s="492"/>
      <c r="I502" s="492"/>
      <c r="J502" s="493"/>
      <c r="K502" s="1"/>
      <c r="L502" s="1"/>
      <c r="M502" s="1"/>
      <c r="N502" s="1"/>
      <c r="O502" s="1"/>
      <c r="P502" s="1"/>
      <c r="Q502" s="1"/>
      <c r="R502" s="1"/>
      <c r="S502" s="1"/>
      <c r="T502" s="1"/>
      <c r="U502" s="1"/>
      <c r="V502" s="1"/>
      <c r="W502" s="1"/>
      <c r="X502" s="1"/>
      <c r="Y502" s="1"/>
      <c r="Z502" s="1"/>
      <c r="AA502" s="1"/>
      <c r="AB502" s="1"/>
      <c r="AC502" s="1"/>
      <c r="AD502" s="1"/>
      <c r="AE502" s="1"/>
      <c r="AF502" s="1"/>
      <c r="AG502" s="1"/>
      <c r="AH502" s="1"/>
      <c r="AI502" s="1"/>
      <c r="AJ502" s="1"/>
      <c r="AK502" s="1"/>
      <c r="AL502" s="1"/>
      <c r="AM502" s="1"/>
      <c r="AN502" s="1"/>
      <c r="AO502" s="1"/>
      <c r="AP502" s="1"/>
      <c r="AQ502" s="1"/>
      <c r="AR502" s="1"/>
      <c r="AS502" s="1"/>
      <c r="AT502" s="1"/>
      <c r="AU502" s="1"/>
      <c r="AV502" s="1"/>
      <c r="AW502" s="1"/>
      <c r="AX502" s="1"/>
      <c r="AY502" s="1"/>
      <c r="AZ502" s="1"/>
      <c r="BA502" s="1"/>
      <c r="BB502" s="1"/>
      <c r="BC502" s="1"/>
      <c r="BD502" s="1"/>
      <c r="BE502" s="1"/>
      <c r="BF502" s="1"/>
      <c r="BG502" s="1"/>
      <c r="BH502" s="1"/>
      <c r="BI502" s="1"/>
      <c r="BJ502" s="1"/>
      <c r="BK502" s="1"/>
      <c r="BL502"/>
      <c r="BN502">
        <f t="shared" si="43"/>
        <v>0</v>
      </c>
      <c r="BO502">
        <f t="shared" si="44"/>
        <v>0</v>
      </c>
      <c r="DP502"/>
      <c r="DQ502"/>
      <c r="DR502" s="2">
        <f t="shared" si="45"/>
        <v>0</v>
      </c>
      <c r="DS502" s="2">
        <f t="shared" si="46"/>
        <v>0</v>
      </c>
      <c r="DT502" s="2">
        <f t="shared" si="47"/>
        <v>0</v>
      </c>
      <c r="DU502" s="2">
        <f t="shared" si="48"/>
        <v>0</v>
      </c>
    </row>
    <row r="503" spans="1:125" s="38" customFormat="1" ht="15" customHeight="1">
      <c r="A503" s="196"/>
      <c r="B503" s="196"/>
      <c r="C503" s="286" t="s">
        <v>5837</v>
      </c>
      <c r="D503" s="479" t="str">
        <f>IF($N$10="","",IF(HLOOKUP($N$10,Presentación!$AQ$3:$BV$574,Presentación!AP482)="","",HLOOKUP($N$10,Presentación!$AQ$3:$BV$574,Presentación!AP482,0)))</f>
        <v/>
      </c>
      <c r="E503" s="480"/>
      <c r="F503" s="481"/>
      <c r="G503" s="491" t="str">
        <f>IF($N$10="","",IF(HLOOKUP($N$10,Presentación!$BZ$3:$DE$574,Presentación!AP482,0)="","",HLOOKUP($N$10,Presentación!$BZ$3:$DE$574,Presentación!AP482,0)))</f>
        <v/>
      </c>
      <c r="H503" s="492"/>
      <c r="I503" s="492"/>
      <c r="J503" s="493"/>
      <c r="K503" s="1"/>
      <c r="L503" s="1"/>
      <c r="M503" s="1"/>
      <c r="N503" s="1"/>
      <c r="O503" s="1"/>
      <c r="P503" s="1"/>
      <c r="Q503" s="1"/>
      <c r="R503" s="1"/>
      <c r="S503" s="1"/>
      <c r="T503" s="1"/>
      <c r="U503" s="1"/>
      <c r="V503" s="1"/>
      <c r="W503" s="1"/>
      <c r="X503" s="1"/>
      <c r="Y503" s="1"/>
      <c r="Z503" s="1"/>
      <c r="AA503" s="1"/>
      <c r="AB503" s="1"/>
      <c r="AC503" s="1"/>
      <c r="AD503" s="1"/>
      <c r="AE503" s="1"/>
      <c r="AF503" s="1"/>
      <c r="AG503" s="1"/>
      <c r="AH503" s="1"/>
      <c r="AI503" s="1"/>
      <c r="AJ503" s="1"/>
      <c r="AK503" s="1"/>
      <c r="AL503" s="1"/>
      <c r="AM503" s="1"/>
      <c r="AN503" s="1"/>
      <c r="AO503" s="1"/>
      <c r="AP503" s="1"/>
      <c r="AQ503" s="1"/>
      <c r="AR503" s="1"/>
      <c r="AS503" s="1"/>
      <c r="AT503" s="1"/>
      <c r="AU503" s="1"/>
      <c r="AV503" s="1"/>
      <c r="AW503" s="1"/>
      <c r="AX503" s="1"/>
      <c r="AY503" s="1"/>
      <c r="AZ503" s="1"/>
      <c r="BA503" s="1"/>
      <c r="BB503" s="1"/>
      <c r="BC503" s="1"/>
      <c r="BD503" s="1"/>
      <c r="BE503" s="1"/>
      <c r="BF503" s="1"/>
      <c r="BG503" s="1"/>
      <c r="BH503" s="1"/>
      <c r="BI503" s="1"/>
      <c r="BJ503" s="1"/>
      <c r="BK503" s="1"/>
      <c r="BL503"/>
      <c r="BN503">
        <f t="shared" si="43"/>
        <v>0</v>
      </c>
      <c r="BO503">
        <f t="shared" si="44"/>
        <v>0</v>
      </c>
      <c r="DP503"/>
      <c r="DQ503"/>
      <c r="DR503" s="2">
        <f t="shared" si="45"/>
        <v>0</v>
      </c>
      <c r="DS503" s="2">
        <f t="shared" si="46"/>
        <v>0</v>
      </c>
      <c r="DT503" s="2">
        <f t="shared" si="47"/>
        <v>0</v>
      </c>
      <c r="DU503" s="2">
        <f t="shared" si="48"/>
        <v>0</v>
      </c>
    </row>
    <row r="504" spans="1:125" s="38" customFormat="1" ht="15" customHeight="1">
      <c r="A504" s="196"/>
      <c r="B504" s="196"/>
      <c r="C504" s="286" t="s">
        <v>5838</v>
      </c>
      <c r="D504" s="479" t="str">
        <f>IF($N$10="","",IF(HLOOKUP($N$10,Presentación!$AQ$3:$BV$574,Presentación!AP483)="","",HLOOKUP($N$10,Presentación!$AQ$3:$BV$574,Presentación!AP483,0)))</f>
        <v/>
      </c>
      <c r="E504" s="480"/>
      <c r="F504" s="481"/>
      <c r="G504" s="491" t="str">
        <f>IF($N$10="","",IF(HLOOKUP($N$10,Presentación!$BZ$3:$DE$574,Presentación!AP483,0)="","",HLOOKUP($N$10,Presentación!$BZ$3:$DE$574,Presentación!AP483,0)))</f>
        <v/>
      </c>
      <c r="H504" s="492"/>
      <c r="I504" s="492"/>
      <c r="J504" s="493"/>
      <c r="K504" s="1"/>
      <c r="L504" s="1"/>
      <c r="M504" s="1"/>
      <c r="N504" s="1"/>
      <c r="O504" s="1"/>
      <c r="P504" s="1"/>
      <c r="Q504" s="1"/>
      <c r="R504" s="1"/>
      <c r="S504" s="1"/>
      <c r="T504" s="1"/>
      <c r="U504" s="1"/>
      <c r="V504" s="1"/>
      <c r="W504" s="1"/>
      <c r="X504" s="1"/>
      <c r="Y504" s="1"/>
      <c r="Z504" s="1"/>
      <c r="AA504" s="1"/>
      <c r="AB504" s="1"/>
      <c r="AC504" s="1"/>
      <c r="AD504" s="1"/>
      <c r="AE504" s="1"/>
      <c r="AF504" s="1"/>
      <c r="AG504" s="1"/>
      <c r="AH504" s="1"/>
      <c r="AI504" s="1"/>
      <c r="AJ504" s="1"/>
      <c r="AK504" s="1"/>
      <c r="AL504" s="1"/>
      <c r="AM504" s="1"/>
      <c r="AN504" s="1"/>
      <c r="AO504" s="1"/>
      <c r="AP504" s="1"/>
      <c r="AQ504" s="1"/>
      <c r="AR504" s="1"/>
      <c r="AS504" s="1"/>
      <c r="AT504" s="1"/>
      <c r="AU504" s="1"/>
      <c r="AV504" s="1"/>
      <c r="AW504" s="1"/>
      <c r="AX504" s="1"/>
      <c r="AY504" s="1"/>
      <c r="AZ504" s="1"/>
      <c r="BA504" s="1"/>
      <c r="BB504" s="1"/>
      <c r="BC504" s="1"/>
      <c r="BD504" s="1"/>
      <c r="BE504" s="1"/>
      <c r="BF504" s="1"/>
      <c r="BG504" s="1"/>
      <c r="BH504" s="1"/>
      <c r="BI504" s="1"/>
      <c r="BJ504" s="1"/>
      <c r="BK504" s="1"/>
      <c r="BL504"/>
      <c r="BN504">
        <f t="shared" si="43"/>
        <v>0</v>
      </c>
      <c r="BO504">
        <f t="shared" si="44"/>
        <v>0</v>
      </c>
      <c r="DP504"/>
      <c r="DQ504"/>
      <c r="DR504" s="2">
        <f t="shared" si="45"/>
        <v>0</v>
      </c>
      <c r="DS504" s="2">
        <f t="shared" si="46"/>
        <v>0</v>
      </c>
      <c r="DT504" s="2">
        <f t="shared" si="47"/>
        <v>0</v>
      </c>
      <c r="DU504" s="2">
        <f t="shared" si="48"/>
        <v>0</v>
      </c>
    </row>
    <row r="505" spans="1:125" s="38" customFormat="1" ht="15" customHeight="1">
      <c r="A505" s="196"/>
      <c r="B505" s="196"/>
      <c r="C505" s="286" t="s">
        <v>5839</v>
      </c>
      <c r="D505" s="479" t="str">
        <f>IF($N$10="","",IF(HLOOKUP($N$10,Presentación!$AQ$3:$BV$574,Presentación!AP484)="","",HLOOKUP($N$10,Presentación!$AQ$3:$BV$574,Presentación!AP484,0)))</f>
        <v/>
      </c>
      <c r="E505" s="480"/>
      <c r="F505" s="481"/>
      <c r="G505" s="491" t="str">
        <f>IF($N$10="","",IF(HLOOKUP($N$10,Presentación!$BZ$3:$DE$574,Presentación!AP484,0)="","",HLOOKUP($N$10,Presentación!$BZ$3:$DE$574,Presentación!AP484,0)))</f>
        <v/>
      </c>
      <c r="H505" s="492"/>
      <c r="I505" s="492"/>
      <c r="J505" s="493"/>
      <c r="K505" s="1"/>
      <c r="L505" s="1"/>
      <c r="M505" s="1"/>
      <c r="N505" s="1"/>
      <c r="O505" s="1"/>
      <c r="P505" s="1"/>
      <c r="Q505" s="1"/>
      <c r="R505" s="1"/>
      <c r="S505" s="1"/>
      <c r="T505" s="1"/>
      <c r="U505" s="1"/>
      <c r="V505" s="1"/>
      <c r="W505" s="1"/>
      <c r="X505" s="1"/>
      <c r="Y505" s="1"/>
      <c r="Z505" s="1"/>
      <c r="AA505" s="1"/>
      <c r="AB505" s="1"/>
      <c r="AC505" s="1"/>
      <c r="AD505" s="1"/>
      <c r="AE505" s="1"/>
      <c r="AF505" s="1"/>
      <c r="AG505" s="1"/>
      <c r="AH505" s="1"/>
      <c r="AI505" s="1"/>
      <c r="AJ505" s="1"/>
      <c r="AK505" s="1"/>
      <c r="AL505" s="1"/>
      <c r="AM505" s="1"/>
      <c r="AN505" s="1"/>
      <c r="AO505" s="1"/>
      <c r="AP505" s="1"/>
      <c r="AQ505" s="1"/>
      <c r="AR505" s="1"/>
      <c r="AS505" s="1"/>
      <c r="AT505" s="1"/>
      <c r="AU505" s="1"/>
      <c r="AV505" s="1"/>
      <c r="AW505" s="1"/>
      <c r="AX505" s="1"/>
      <c r="AY505" s="1"/>
      <c r="AZ505" s="1"/>
      <c r="BA505" s="1"/>
      <c r="BB505" s="1"/>
      <c r="BC505" s="1"/>
      <c r="BD505" s="1"/>
      <c r="BE505" s="1"/>
      <c r="BF505" s="1"/>
      <c r="BG505" s="1"/>
      <c r="BH505" s="1"/>
      <c r="BI505" s="1"/>
      <c r="BJ505" s="1"/>
      <c r="BK505" s="1"/>
      <c r="BL505"/>
      <c r="BN505">
        <f t="shared" si="43"/>
        <v>0</v>
      </c>
      <c r="BO505">
        <f t="shared" si="44"/>
        <v>0</v>
      </c>
      <c r="DP505"/>
      <c r="DQ505"/>
      <c r="DR505" s="2">
        <f t="shared" si="45"/>
        <v>0</v>
      </c>
      <c r="DS505" s="2">
        <f t="shared" si="46"/>
        <v>0</v>
      </c>
      <c r="DT505" s="2">
        <f t="shared" si="47"/>
        <v>0</v>
      </c>
      <c r="DU505" s="2">
        <f t="shared" si="48"/>
        <v>0</v>
      </c>
    </row>
    <row r="506" spans="1:125" s="38" customFormat="1" ht="15" customHeight="1">
      <c r="A506" s="196"/>
      <c r="B506" s="196"/>
      <c r="C506" s="286" t="s">
        <v>5840</v>
      </c>
      <c r="D506" s="479" t="str">
        <f>IF($N$10="","",IF(HLOOKUP($N$10,Presentación!$AQ$3:$BV$574,Presentación!AP485)="","",HLOOKUP($N$10,Presentación!$AQ$3:$BV$574,Presentación!AP485,0)))</f>
        <v/>
      </c>
      <c r="E506" s="480"/>
      <c r="F506" s="481"/>
      <c r="G506" s="491" t="str">
        <f>IF($N$10="","",IF(HLOOKUP($N$10,Presentación!$BZ$3:$DE$574,Presentación!AP485,0)="","",HLOOKUP($N$10,Presentación!$BZ$3:$DE$574,Presentación!AP485,0)))</f>
        <v/>
      </c>
      <c r="H506" s="492"/>
      <c r="I506" s="492"/>
      <c r="J506" s="493"/>
      <c r="K506" s="1"/>
      <c r="L506" s="1"/>
      <c r="M506" s="1"/>
      <c r="N506" s="1"/>
      <c r="O506" s="1"/>
      <c r="P506" s="1"/>
      <c r="Q506" s="1"/>
      <c r="R506" s="1"/>
      <c r="S506" s="1"/>
      <c r="T506" s="1"/>
      <c r="U506" s="1"/>
      <c r="V506" s="1"/>
      <c r="W506" s="1"/>
      <c r="X506" s="1"/>
      <c r="Y506" s="1"/>
      <c r="Z506" s="1"/>
      <c r="AA506" s="1"/>
      <c r="AB506" s="1"/>
      <c r="AC506" s="1"/>
      <c r="AD506" s="1"/>
      <c r="AE506" s="1"/>
      <c r="AF506" s="1"/>
      <c r="AG506" s="1"/>
      <c r="AH506" s="1"/>
      <c r="AI506" s="1"/>
      <c r="AJ506" s="1"/>
      <c r="AK506" s="1"/>
      <c r="AL506" s="1"/>
      <c r="AM506" s="1"/>
      <c r="AN506" s="1"/>
      <c r="AO506" s="1"/>
      <c r="AP506" s="1"/>
      <c r="AQ506" s="1"/>
      <c r="AR506" s="1"/>
      <c r="AS506" s="1"/>
      <c r="AT506" s="1"/>
      <c r="AU506" s="1"/>
      <c r="AV506" s="1"/>
      <c r="AW506" s="1"/>
      <c r="AX506" s="1"/>
      <c r="AY506" s="1"/>
      <c r="AZ506" s="1"/>
      <c r="BA506" s="1"/>
      <c r="BB506" s="1"/>
      <c r="BC506" s="1"/>
      <c r="BD506" s="1"/>
      <c r="BE506" s="1"/>
      <c r="BF506" s="1"/>
      <c r="BG506" s="1"/>
      <c r="BH506" s="1"/>
      <c r="BI506" s="1"/>
      <c r="BJ506" s="1"/>
      <c r="BK506" s="1"/>
      <c r="BL506"/>
      <c r="BN506">
        <f t="shared" si="43"/>
        <v>0</v>
      </c>
      <c r="BO506">
        <f t="shared" si="44"/>
        <v>0</v>
      </c>
      <c r="DP506"/>
      <c r="DQ506"/>
      <c r="DR506" s="2">
        <f t="shared" si="45"/>
        <v>0</v>
      </c>
      <c r="DS506" s="2">
        <f t="shared" si="46"/>
        <v>0</v>
      </c>
      <c r="DT506" s="2">
        <f t="shared" si="47"/>
        <v>0</v>
      </c>
      <c r="DU506" s="2">
        <f t="shared" si="48"/>
        <v>0</v>
      </c>
    </row>
    <row r="507" spans="1:125" s="38" customFormat="1" ht="15" customHeight="1">
      <c r="A507" s="196"/>
      <c r="B507" s="196"/>
      <c r="C507" s="286" t="s">
        <v>5841</v>
      </c>
      <c r="D507" s="479" t="str">
        <f>IF($N$10="","",IF(HLOOKUP($N$10,Presentación!$AQ$3:$BV$574,Presentación!AP486)="","",HLOOKUP($N$10,Presentación!$AQ$3:$BV$574,Presentación!AP486,0)))</f>
        <v/>
      </c>
      <c r="E507" s="480"/>
      <c r="F507" s="481"/>
      <c r="G507" s="491" t="str">
        <f>IF($N$10="","",IF(HLOOKUP($N$10,Presentación!$BZ$3:$DE$574,Presentación!AP486,0)="","",HLOOKUP($N$10,Presentación!$BZ$3:$DE$574,Presentación!AP486,0)))</f>
        <v/>
      </c>
      <c r="H507" s="492"/>
      <c r="I507" s="492"/>
      <c r="J507" s="493"/>
      <c r="K507" s="1"/>
      <c r="L507" s="1"/>
      <c r="M507" s="1"/>
      <c r="N507" s="1"/>
      <c r="O507" s="1"/>
      <c r="P507" s="1"/>
      <c r="Q507" s="1"/>
      <c r="R507" s="1"/>
      <c r="S507" s="1"/>
      <c r="T507" s="1"/>
      <c r="U507" s="1"/>
      <c r="V507" s="1"/>
      <c r="W507" s="1"/>
      <c r="X507" s="1"/>
      <c r="Y507" s="1"/>
      <c r="Z507" s="1"/>
      <c r="AA507" s="1"/>
      <c r="AB507" s="1"/>
      <c r="AC507" s="1"/>
      <c r="AD507" s="1"/>
      <c r="AE507" s="1"/>
      <c r="AF507" s="1"/>
      <c r="AG507" s="1"/>
      <c r="AH507" s="1"/>
      <c r="AI507" s="1"/>
      <c r="AJ507" s="1"/>
      <c r="AK507" s="1"/>
      <c r="AL507" s="1"/>
      <c r="AM507" s="1"/>
      <c r="AN507" s="1"/>
      <c r="AO507" s="1"/>
      <c r="AP507" s="1"/>
      <c r="AQ507" s="1"/>
      <c r="AR507" s="1"/>
      <c r="AS507" s="1"/>
      <c r="AT507" s="1"/>
      <c r="AU507" s="1"/>
      <c r="AV507" s="1"/>
      <c r="AW507" s="1"/>
      <c r="AX507" s="1"/>
      <c r="AY507" s="1"/>
      <c r="AZ507" s="1"/>
      <c r="BA507" s="1"/>
      <c r="BB507" s="1"/>
      <c r="BC507" s="1"/>
      <c r="BD507" s="1"/>
      <c r="BE507" s="1"/>
      <c r="BF507" s="1"/>
      <c r="BG507" s="1"/>
      <c r="BH507" s="1"/>
      <c r="BI507" s="1"/>
      <c r="BJ507" s="1"/>
      <c r="BK507" s="1"/>
      <c r="BL507"/>
      <c r="BN507">
        <f t="shared" si="43"/>
        <v>0</v>
      </c>
      <c r="BO507">
        <f t="shared" si="44"/>
        <v>0</v>
      </c>
      <c r="DP507"/>
      <c r="DQ507"/>
      <c r="DR507" s="2">
        <f t="shared" si="45"/>
        <v>0</v>
      </c>
      <c r="DS507" s="2">
        <f t="shared" si="46"/>
        <v>0</v>
      </c>
      <c r="DT507" s="2">
        <f t="shared" si="47"/>
        <v>0</v>
      </c>
      <c r="DU507" s="2">
        <f t="shared" si="48"/>
        <v>0</v>
      </c>
    </row>
    <row r="508" spans="1:125" s="38" customFormat="1" ht="15" customHeight="1">
      <c r="A508" s="196"/>
      <c r="B508" s="196"/>
      <c r="C508" s="286" t="s">
        <v>5842</v>
      </c>
      <c r="D508" s="479" t="str">
        <f>IF($N$10="","",IF(HLOOKUP($N$10,Presentación!$AQ$3:$BV$574,Presentación!AP487)="","",HLOOKUP($N$10,Presentación!$AQ$3:$BV$574,Presentación!AP487,0)))</f>
        <v/>
      </c>
      <c r="E508" s="480"/>
      <c r="F508" s="481"/>
      <c r="G508" s="491" t="str">
        <f>IF($N$10="","",IF(HLOOKUP($N$10,Presentación!$BZ$3:$DE$574,Presentación!AP487,0)="","",HLOOKUP($N$10,Presentación!$BZ$3:$DE$574,Presentación!AP487,0)))</f>
        <v/>
      </c>
      <c r="H508" s="492"/>
      <c r="I508" s="492"/>
      <c r="J508" s="493"/>
      <c r="K508" s="1"/>
      <c r="L508" s="1"/>
      <c r="M508" s="1"/>
      <c r="N508" s="1"/>
      <c r="O508" s="1"/>
      <c r="P508" s="1"/>
      <c r="Q508" s="1"/>
      <c r="R508" s="1"/>
      <c r="S508" s="1"/>
      <c r="T508" s="1"/>
      <c r="U508" s="1"/>
      <c r="V508" s="1"/>
      <c r="W508" s="1"/>
      <c r="X508" s="1"/>
      <c r="Y508" s="1"/>
      <c r="Z508" s="1"/>
      <c r="AA508" s="1"/>
      <c r="AB508" s="1"/>
      <c r="AC508" s="1"/>
      <c r="AD508" s="1"/>
      <c r="AE508" s="1"/>
      <c r="AF508" s="1"/>
      <c r="AG508" s="1"/>
      <c r="AH508" s="1"/>
      <c r="AI508" s="1"/>
      <c r="AJ508" s="1"/>
      <c r="AK508" s="1"/>
      <c r="AL508" s="1"/>
      <c r="AM508" s="1"/>
      <c r="AN508" s="1"/>
      <c r="AO508" s="1"/>
      <c r="AP508" s="1"/>
      <c r="AQ508" s="1"/>
      <c r="AR508" s="1"/>
      <c r="AS508" s="1"/>
      <c r="AT508" s="1"/>
      <c r="AU508" s="1"/>
      <c r="AV508" s="1"/>
      <c r="AW508" s="1"/>
      <c r="AX508" s="1"/>
      <c r="AY508" s="1"/>
      <c r="AZ508" s="1"/>
      <c r="BA508" s="1"/>
      <c r="BB508" s="1"/>
      <c r="BC508" s="1"/>
      <c r="BD508" s="1"/>
      <c r="BE508" s="1"/>
      <c r="BF508" s="1"/>
      <c r="BG508" s="1"/>
      <c r="BH508" s="1"/>
      <c r="BI508" s="1"/>
      <c r="BJ508" s="1"/>
      <c r="BK508" s="1"/>
      <c r="BL508"/>
      <c r="BN508">
        <f t="shared" si="43"/>
        <v>0</v>
      </c>
      <c r="BO508">
        <f t="shared" si="44"/>
        <v>0</v>
      </c>
      <c r="DP508"/>
      <c r="DQ508"/>
      <c r="DR508" s="2">
        <f t="shared" si="45"/>
        <v>0</v>
      </c>
      <c r="DS508" s="2">
        <f t="shared" si="46"/>
        <v>0</v>
      </c>
      <c r="DT508" s="2">
        <f t="shared" si="47"/>
        <v>0</v>
      </c>
      <c r="DU508" s="2">
        <f t="shared" si="48"/>
        <v>0</v>
      </c>
    </row>
    <row r="509" spans="1:125" s="38" customFormat="1" ht="15" customHeight="1">
      <c r="A509" s="196"/>
      <c r="B509" s="196"/>
      <c r="C509" s="286" t="s">
        <v>5843</v>
      </c>
      <c r="D509" s="479" t="str">
        <f>IF($N$10="","",IF(HLOOKUP($N$10,Presentación!$AQ$3:$BV$574,Presentación!AP488)="","",HLOOKUP($N$10,Presentación!$AQ$3:$BV$574,Presentación!AP488,0)))</f>
        <v/>
      </c>
      <c r="E509" s="480"/>
      <c r="F509" s="481"/>
      <c r="G509" s="491" t="str">
        <f>IF($N$10="","",IF(HLOOKUP($N$10,Presentación!$BZ$3:$DE$574,Presentación!AP488,0)="","",HLOOKUP($N$10,Presentación!$BZ$3:$DE$574,Presentación!AP488,0)))</f>
        <v/>
      </c>
      <c r="H509" s="492"/>
      <c r="I509" s="492"/>
      <c r="J509" s="493"/>
      <c r="K509" s="1"/>
      <c r="L509" s="1"/>
      <c r="M509" s="1"/>
      <c r="N509" s="1"/>
      <c r="O509" s="1"/>
      <c r="P509" s="1"/>
      <c r="Q509" s="1"/>
      <c r="R509" s="1"/>
      <c r="S509" s="1"/>
      <c r="T509" s="1"/>
      <c r="U509" s="1"/>
      <c r="V509" s="1"/>
      <c r="W509" s="1"/>
      <c r="X509" s="1"/>
      <c r="Y509" s="1"/>
      <c r="Z509" s="1"/>
      <c r="AA509" s="1"/>
      <c r="AB509" s="1"/>
      <c r="AC509" s="1"/>
      <c r="AD509" s="1"/>
      <c r="AE509" s="1"/>
      <c r="AF509" s="1"/>
      <c r="AG509" s="1"/>
      <c r="AH509" s="1"/>
      <c r="AI509" s="1"/>
      <c r="AJ509" s="1"/>
      <c r="AK509" s="1"/>
      <c r="AL509" s="1"/>
      <c r="AM509" s="1"/>
      <c r="AN509" s="1"/>
      <c r="AO509" s="1"/>
      <c r="AP509" s="1"/>
      <c r="AQ509" s="1"/>
      <c r="AR509" s="1"/>
      <c r="AS509" s="1"/>
      <c r="AT509" s="1"/>
      <c r="AU509" s="1"/>
      <c r="AV509" s="1"/>
      <c r="AW509" s="1"/>
      <c r="AX509" s="1"/>
      <c r="AY509" s="1"/>
      <c r="AZ509" s="1"/>
      <c r="BA509" s="1"/>
      <c r="BB509" s="1"/>
      <c r="BC509" s="1"/>
      <c r="BD509" s="1"/>
      <c r="BE509" s="1"/>
      <c r="BF509" s="1"/>
      <c r="BG509" s="1"/>
      <c r="BH509" s="1"/>
      <c r="BI509" s="1"/>
      <c r="BJ509" s="1"/>
      <c r="BK509" s="1"/>
      <c r="BL509"/>
      <c r="BN509">
        <f t="shared" si="43"/>
        <v>0</v>
      </c>
      <c r="BO509">
        <f t="shared" si="44"/>
        <v>0</v>
      </c>
      <c r="DP509"/>
      <c r="DQ509"/>
      <c r="DR509" s="2">
        <f t="shared" si="45"/>
        <v>0</v>
      </c>
      <c r="DS509" s="2">
        <f t="shared" si="46"/>
        <v>0</v>
      </c>
      <c r="DT509" s="2">
        <f t="shared" si="47"/>
        <v>0</v>
      </c>
      <c r="DU509" s="2">
        <f t="shared" si="48"/>
        <v>0</v>
      </c>
    </row>
    <row r="510" spans="1:125" s="38" customFormat="1" ht="15" customHeight="1">
      <c r="A510" s="196"/>
      <c r="B510" s="196"/>
      <c r="C510" s="286" t="s">
        <v>5844</v>
      </c>
      <c r="D510" s="479" t="str">
        <f>IF($N$10="","",IF(HLOOKUP($N$10,Presentación!$AQ$3:$BV$574,Presentación!AP489)="","",HLOOKUP($N$10,Presentación!$AQ$3:$BV$574,Presentación!AP489,0)))</f>
        <v/>
      </c>
      <c r="E510" s="480"/>
      <c r="F510" s="481"/>
      <c r="G510" s="491" t="str">
        <f>IF($N$10="","",IF(HLOOKUP($N$10,Presentación!$BZ$3:$DE$574,Presentación!AP489,0)="","",HLOOKUP($N$10,Presentación!$BZ$3:$DE$574,Presentación!AP489,0)))</f>
        <v/>
      </c>
      <c r="H510" s="492"/>
      <c r="I510" s="492"/>
      <c r="J510" s="493"/>
      <c r="K510" s="1"/>
      <c r="L510" s="1"/>
      <c r="M510" s="1"/>
      <c r="N510" s="1"/>
      <c r="O510" s="1"/>
      <c r="P510" s="1"/>
      <c r="Q510" s="1"/>
      <c r="R510" s="1"/>
      <c r="S510" s="1"/>
      <c r="T510" s="1"/>
      <c r="U510" s="1"/>
      <c r="V510" s="1"/>
      <c r="W510" s="1"/>
      <c r="X510" s="1"/>
      <c r="Y510" s="1"/>
      <c r="Z510" s="1"/>
      <c r="AA510" s="1"/>
      <c r="AB510" s="1"/>
      <c r="AC510" s="1"/>
      <c r="AD510" s="1"/>
      <c r="AE510" s="1"/>
      <c r="AF510" s="1"/>
      <c r="AG510" s="1"/>
      <c r="AH510" s="1"/>
      <c r="AI510" s="1"/>
      <c r="AJ510" s="1"/>
      <c r="AK510" s="1"/>
      <c r="AL510" s="1"/>
      <c r="AM510" s="1"/>
      <c r="AN510" s="1"/>
      <c r="AO510" s="1"/>
      <c r="AP510" s="1"/>
      <c r="AQ510" s="1"/>
      <c r="AR510" s="1"/>
      <c r="AS510" s="1"/>
      <c r="AT510" s="1"/>
      <c r="AU510" s="1"/>
      <c r="AV510" s="1"/>
      <c r="AW510" s="1"/>
      <c r="AX510" s="1"/>
      <c r="AY510" s="1"/>
      <c r="AZ510" s="1"/>
      <c r="BA510" s="1"/>
      <c r="BB510" s="1"/>
      <c r="BC510" s="1"/>
      <c r="BD510" s="1"/>
      <c r="BE510" s="1"/>
      <c r="BF510" s="1"/>
      <c r="BG510" s="1"/>
      <c r="BH510" s="1"/>
      <c r="BI510" s="1"/>
      <c r="BJ510" s="1"/>
      <c r="BK510" s="1"/>
      <c r="BL510"/>
      <c r="BN510">
        <f t="shared" si="43"/>
        <v>0</v>
      </c>
      <c r="BO510">
        <f t="shared" si="44"/>
        <v>0</v>
      </c>
      <c r="DP510"/>
      <c r="DQ510"/>
      <c r="DR510" s="2">
        <f t="shared" si="45"/>
        <v>0</v>
      </c>
      <c r="DS510" s="2">
        <f t="shared" si="46"/>
        <v>0</v>
      </c>
      <c r="DT510" s="2">
        <f t="shared" si="47"/>
        <v>0</v>
      </c>
      <c r="DU510" s="2">
        <f t="shared" si="48"/>
        <v>0</v>
      </c>
    </row>
    <row r="511" spans="1:125" s="38" customFormat="1" ht="15" customHeight="1">
      <c r="A511" s="196"/>
      <c r="B511" s="196"/>
      <c r="C511" s="286" t="s">
        <v>5845</v>
      </c>
      <c r="D511" s="479" t="str">
        <f>IF($N$10="","",IF(HLOOKUP($N$10,Presentación!$AQ$3:$BV$574,Presentación!AP490)="","",HLOOKUP($N$10,Presentación!$AQ$3:$BV$574,Presentación!AP490,0)))</f>
        <v/>
      </c>
      <c r="E511" s="480"/>
      <c r="F511" s="481"/>
      <c r="G511" s="491" t="str">
        <f>IF($N$10="","",IF(HLOOKUP($N$10,Presentación!$BZ$3:$DE$574,Presentación!AP490,0)="","",HLOOKUP($N$10,Presentación!$BZ$3:$DE$574,Presentación!AP490,0)))</f>
        <v/>
      </c>
      <c r="H511" s="492"/>
      <c r="I511" s="492"/>
      <c r="J511" s="493"/>
      <c r="K511" s="1"/>
      <c r="L511" s="1"/>
      <c r="M511" s="1"/>
      <c r="N511" s="1"/>
      <c r="O511" s="1"/>
      <c r="P511" s="1"/>
      <c r="Q511" s="1"/>
      <c r="R511" s="1"/>
      <c r="S511" s="1"/>
      <c r="T511" s="1"/>
      <c r="U511" s="1"/>
      <c r="V511" s="1"/>
      <c r="W511" s="1"/>
      <c r="X511" s="1"/>
      <c r="Y511" s="1"/>
      <c r="Z511" s="1"/>
      <c r="AA511" s="1"/>
      <c r="AB511" s="1"/>
      <c r="AC511" s="1"/>
      <c r="AD511" s="1"/>
      <c r="AE511" s="1"/>
      <c r="AF511" s="1"/>
      <c r="AG511" s="1"/>
      <c r="AH511" s="1"/>
      <c r="AI511" s="1"/>
      <c r="AJ511" s="1"/>
      <c r="AK511" s="1"/>
      <c r="AL511" s="1"/>
      <c r="AM511" s="1"/>
      <c r="AN511" s="1"/>
      <c r="AO511" s="1"/>
      <c r="AP511" s="1"/>
      <c r="AQ511" s="1"/>
      <c r="AR511" s="1"/>
      <c r="AS511" s="1"/>
      <c r="AT511" s="1"/>
      <c r="AU511" s="1"/>
      <c r="AV511" s="1"/>
      <c r="AW511" s="1"/>
      <c r="AX511" s="1"/>
      <c r="AY511" s="1"/>
      <c r="AZ511" s="1"/>
      <c r="BA511" s="1"/>
      <c r="BB511" s="1"/>
      <c r="BC511" s="1"/>
      <c r="BD511" s="1"/>
      <c r="BE511" s="1"/>
      <c r="BF511" s="1"/>
      <c r="BG511" s="1"/>
      <c r="BH511" s="1"/>
      <c r="BI511" s="1"/>
      <c r="BJ511" s="1"/>
      <c r="BK511" s="1"/>
      <c r="BL511"/>
      <c r="BN511">
        <f t="shared" si="43"/>
        <v>0</v>
      </c>
      <c r="BO511">
        <f t="shared" si="44"/>
        <v>0</v>
      </c>
      <c r="DP511"/>
      <c r="DQ511"/>
      <c r="DR511" s="2">
        <f t="shared" si="45"/>
        <v>0</v>
      </c>
      <c r="DS511" s="2">
        <f t="shared" si="46"/>
        <v>0</v>
      </c>
      <c r="DT511" s="2">
        <f t="shared" si="47"/>
        <v>0</v>
      </c>
      <c r="DU511" s="2">
        <f t="shared" si="48"/>
        <v>0</v>
      </c>
    </row>
    <row r="512" spans="1:125" s="38" customFormat="1" ht="15" customHeight="1">
      <c r="A512" s="196"/>
      <c r="B512" s="196"/>
      <c r="C512" s="286" t="s">
        <v>5846</v>
      </c>
      <c r="D512" s="479" t="str">
        <f>IF($N$10="","",IF(HLOOKUP($N$10,Presentación!$AQ$3:$BV$574,Presentación!AP491)="","",HLOOKUP($N$10,Presentación!$AQ$3:$BV$574,Presentación!AP491,0)))</f>
        <v/>
      </c>
      <c r="E512" s="480"/>
      <c r="F512" s="481"/>
      <c r="G512" s="491" t="str">
        <f>IF($N$10="","",IF(HLOOKUP($N$10,Presentación!$BZ$3:$DE$574,Presentación!AP491,0)="","",HLOOKUP($N$10,Presentación!$BZ$3:$DE$574,Presentación!AP491,0)))</f>
        <v/>
      </c>
      <c r="H512" s="492"/>
      <c r="I512" s="492"/>
      <c r="J512" s="493"/>
      <c r="K512" s="1"/>
      <c r="L512" s="1"/>
      <c r="M512" s="1"/>
      <c r="N512" s="1"/>
      <c r="O512" s="1"/>
      <c r="P512" s="1"/>
      <c r="Q512" s="1"/>
      <c r="R512" s="1"/>
      <c r="S512" s="1"/>
      <c r="T512" s="1"/>
      <c r="U512" s="1"/>
      <c r="V512" s="1"/>
      <c r="W512" s="1"/>
      <c r="X512" s="1"/>
      <c r="Y512" s="1"/>
      <c r="Z512" s="1"/>
      <c r="AA512" s="1"/>
      <c r="AB512" s="1"/>
      <c r="AC512" s="1"/>
      <c r="AD512" s="1"/>
      <c r="AE512" s="1"/>
      <c r="AF512" s="1"/>
      <c r="AG512" s="1"/>
      <c r="AH512" s="1"/>
      <c r="AI512" s="1"/>
      <c r="AJ512" s="1"/>
      <c r="AK512" s="1"/>
      <c r="AL512" s="1"/>
      <c r="AM512" s="1"/>
      <c r="AN512" s="1"/>
      <c r="AO512" s="1"/>
      <c r="AP512" s="1"/>
      <c r="AQ512" s="1"/>
      <c r="AR512" s="1"/>
      <c r="AS512" s="1"/>
      <c r="AT512" s="1"/>
      <c r="AU512" s="1"/>
      <c r="AV512" s="1"/>
      <c r="AW512" s="1"/>
      <c r="AX512" s="1"/>
      <c r="AY512" s="1"/>
      <c r="AZ512" s="1"/>
      <c r="BA512" s="1"/>
      <c r="BB512" s="1"/>
      <c r="BC512" s="1"/>
      <c r="BD512" s="1"/>
      <c r="BE512" s="1"/>
      <c r="BF512" s="1"/>
      <c r="BG512" s="1"/>
      <c r="BH512" s="1"/>
      <c r="BI512" s="1"/>
      <c r="BJ512" s="1"/>
      <c r="BK512" s="1"/>
      <c r="BL512"/>
      <c r="BN512">
        <f t="shared" si="43"/>
        <v>0</v>
      </c>
      <c r="BO512">
        <f t="shared" si="44"/>
        <v>0</v>
      </c>
      <c r="DP512"/>
      <c r="DQ512"/>
      <c r="DR512" s="2">
        <f t="shared" si="45"/>
        <v>0</v>
      </c>
      <c r="DS512" s="2">
        <f t="shared" si="46"/>
        <v>0</v>
      </c>
      <c r="DT512" s="2">
        <f t="shared" si="47"/>
        <v>0</v>
      </c>
      <c r="DU512" s="2">
        <f t="shared" si="48"/>
        <v>0</v>
      </c>
    </row>
    <row r="513" spans="1:125" s="38" customFormat="1" ht="15" customHeight="1">
      <c r="A513" s="196"/>
      <c r="B513" s="196"/>
      <c r="C513" s="286" t="s">
        <v>5847</v>
      </c>
      <c r="D513" s="479" t="str">
        <f>IF($N$10="","",IF(HLOOKUP($N$10,Presentación!$AQ$3:$BV$574,Presentación!AP492)="","",HLOOKUP($N$10,Presentación!$AQ$3:$BV$574,Presentación!AP492,0)))</f>
        <v/>
      </c>
      <c r="E513" s="480"/>
      <c r="F513" s="481"/>
      <c r="G513" s="491" t="str">
        <f>IF($N$10="","",IF(HLOOKUP($N$10,Presentación!$BZ$3:$DE$574,Presentación!AP492,0)="","",HLOOKUP($N$10,Presentación!$BZ$3:$DE$574,Presentación!AP492,0)))</f>
        <v/>
      </c>
      <c r="H513" s="492"/>
      <c r="I513" s="492"/>
      <c r="J513" s="493"/>
      <c r="K513" s="1"/>
      <c r="L513" s="1"/>
      <c r="M513" s="1"/>
      <c r="N513" s="1"/>
      <c r="O513" s="1"/>
      <c r="P513" s="1"/>
      <c r="Q513" s="1"/>
      <c r="R513" s="1"/>
      <c r="S513" s="1"/>
      <c r="T513" s="1"/>
      <c r="U513" s="1"/>
      <c r="V513" s="1"/>
      <c r="W513" s="1"/>
      <c r="X513" s="1"/>
      <c r="Y513" s="1"/>
      <c r="Z513" s="1"/>
      <c r="AA513" s="1"/>
      <c r="AB513" s="1"/>
      <c r="AC513" s="1"/>
      <c r="AD513" s="1"/>
      <c r="AE513" s="1"/>
      <c r="AF513" s="1"/>
      <c r="AG513" s="1"/>
      <c r="AH513" s="1"/>
      <c r="AI513" s="1"/>
      <c r="AJ513" s="1"/>
      <c r="AK513" s="1"/>
      <c r="AL513" s="1"/>
      <c r="AM513" s="1"/>
      <c r="AN513" s="1"/>
      <c r="AO513" s="1"/>
      <c r="AP513" s="1"/>
      <c r="AQ513" s="1"/>
      <c r="AR513" s="1"/>
      <c r="AS513" s="1"/>
      <c r="AT513" s="1"/>
      <c r="AU513" s="1"/>
      <c r="AV513" s="1"/>
      <c r="AW513" s="1"/>
      <c r="AX513" s="1"/>
      <c r="AY513" s="1"/>
      <c r="AZ513" s="1"/>
      <c r="BA513" s="1"/>
      <c r="BB513" s="1"/>
      <c r="BC513" s="1"/>
      <c r="BD513" s="1"/>
      <c r="BE513" s="1"/>
      <c r="BF513" s="1"/>
      <c r="BG513" s="1"/>
      <c r="BH513" s="1"/>
      <c r="BI513" s="1"/>
      <c r="BJ513" s="1"/>
      <c r="BK513" s="1"/>
      <c r="BL513"/>
      <c r="BN513">
        <f t="shared" si="43"/>
        <v>0</v>
      </c>
      <c r="BO513">
        <f t="shared" si="44"/>
        <v>0</v>
      </c>
      <c r="DP513"/>
      <c r="DQ513"/>
      <c r="DR513" s="2">
        <f t="shared" si="45"/>
        <v>0</v>
      </c>
      <c r="DS513" s="2">
        <f t="shared" si="46"/>
        <v>0</v>
      </c>
      <c r="DT513" s="2">
        <f t="shared" si="47"/>
        <v>0</v>
      </c>
      <c r="DU513" s="2">
        <f t="shared" si="48"/>
        <v>0</v>
      </c>
    </row>
    <row r="514" spans="1:125" s="38" customFormat="1" ht="15" customHeight="1">
      <c r="A514" s="196"/>
      <c r="B514" s="196"/>
      <c r="C514" s="286" t="s">
        <v>5848</v>
      </c>
      <c r="D514" s="479" t="str">
        <f>IF($N$10="","",IF(HLOOKUP($N$10,Presentación!$AQ$3:$BV$574,Presentación!AP493)="","",HLOOKUP($N$10,Presentación!$AQ$3:$BV$574,Presentación!AP493,0)))</f>
        <v/>
      </c>
      <c r="E514" s="480"/>
      <c r="F514" s="481"/>
      <c r="G514" s="491" t="str">
        <f>IF($N$10="","",IF(HLOOKUP($N$10,Presentación!$BZ$3:$DE$574,Presentación!AP493,0)="","",HLOOKUP($N$10,Presentación!$BZ$3:$DE$574,Presentación!AP493,0)))</f>
        <v/>
      </c>
      <c r="H514" s="492"/>
      <c r="I514" s="492"/>
      <c r="J514" s="493"/>
      <c r="K514" s="1"/>
      <c r="L514" s="1"/>
      <c r="M514" s="1"/>
      <c r="N514" s="1"/>
      <c r="O514" s="1"/>
      <c r="P514" s="1"/>
      <c r="Q514" s="1"/>
      <c r="R514" s="1"/>
      <c r="S514" s="1"/>
      <c r="T514" s="1"/>
      <c r="U514" s="1"/>
      <c r="V514" s="1"/>
      <c r="W514" s="1"/>
      <c r="X514" s="1"/>
      <c r="Y514" s="1"/>
      <c r="Z514" s="1"/>
      <c r="AA514" s="1"/>
      <c r="AB514" s="1"/>
      <c r="AC514" s="1"/>
      <c r="AD514" s="1"/>
      <c r="AE514" s="1"/>
      <c r="AF514" s="1"/>
      <c r="AG514" s="1"/>
      <c r="AH514" s="1"/>
      <c r="AI514" s="1"/>
      <c r="AJ514" s="1"/>
      <c r="AK514" s="1"/>
      <c r="AL514" s="1"/>
      <c r="AM514" s="1"/>
      <c r="AN514" s="1"/>
      <c r="AO514" s="1"/>
      <c r="AP514" s="1"/>
      <c r="AQ514" s="1"/>
      <c r="AR514" s="1"/>
      <c r="AS514" s="1"/>
      <c r="AT514" s="1"/>
      <c r="AU514" s="1"/>
      <c r="AV514" s="1"/>
      <c r="AW514" s="1"/>
      <c r="AX514" s="1"/>
      <c r="AY514" s="1"/>
      <c r="AZ514" s="1"/>
      <c r="BA514" s="1"/>
      <c r="BB514" s="1"/>
      <c r="BC514" s="1"/>
      <c r="BD514" s="1"/>
      <c r="BE514" s="1"/>
      <c r="BF514" s="1"/>
      <c r="BG514" s="1"/>
      <c r="BH514" s="1"/>
      <c r="BI514" s="1"/>
      <c r="BJ514" s="1"/>
      <c r="BK514" s="1"/>
      <c r="BL514"/>
      <c r="BN514">
        <f t="shared" si="43"/>
        <v>0</v>
      </c>
      <c r="BO514">
        <f t="shared" si="44"/>
        <v>0</v>
      </c>
      <c r="DP514"/>
      <c r="DQ514"/>
      <c r="DR514" s="2">
        <f t="shared" si="45"/>
        <v>0</v>
      </c>
      <c r="DS514" s="2">
        <f t="shared" si="46"/>
        <v>0</v>
      </c>
      <c r="DT514" s="2">
        <f t="shared" si="47"/>
        <v>0</v>
      </c>
      <c r="DU514" s="2">
        <f t="shared" si="48"/>
        <v>0</v>
      </c>
    </row>
    <row r="515" spans="1:125" s="38" customFormat="1" ht="15" customHeight="1">
      <c r="A515" s="196"/>
      <c r="B515" s="196"/>
      <c r="C515" s="286" t="s">
        <v>5849</v>
      </c>
      <c r="D515" s="479" t="str">
        <f>IF($N$10="","",IF(HLOOKUP($N$10,Presentación!$AQ$3:$BV$574,Presentación!AP494)="","",HLOOKUP($N$10,Presentación!$AQ$3:$BV$574,Presentación!AP494,0)))</f>
        <v/>
      </c>
      <c r="E515" s="480"/>
      <c r="F515" s="481"/>
      <c r="G515" s="491" t="str">
        <f>IF($N$10="","",IF(HLOOKUP($N$10,Presentación!$BZ$3:$DE$574,Presentación!AP494,0)="","",HLOOKUP($N$10,Presentación!$BZ$3:$DE$574,Presentación!AP494,0)))</f>
        <v/>
      </c>
      <c r="H515" s="492"/>
      <c r="I515" s="492"/>
      <c r="J515" s="493"/>
      <c r="K515" s="1"/>
      <c r="L515" s="1"/>
      <c r="M515" s="1"/>
      <c r="N515" s="1"/>
      <c r="O515" s="1"/>
      <c r="P515" s="1"/>
      <c r="Q515" s="1"/>
      <c r="R515" s="1"/>
      <c r="S515" s="1"/>
      <c r="T515" s="1"/>
      <c r="U515" s="1"/>
      <c r="V515" s="1"/>
      <c r="W515" s="1"/>
      <c r="X515" s="1"/>
      <c r="Y515" s="1"/>
      <c r="Z515" s="1"/>
      <c r="AA515" s="1"/>
      <c r="AB515" s="1"/>
      <c r="AC515" s="1"/>
      <c r="AD515" s="1"/>
      <c r="AE515" s="1"/>
      <c r="AF515" s="1"/>
      <c r="AG515" s="1"/>
      <c r="AH515" s="1"/>
      <c r="AI515" s="1"/>
      <c r="AJ515" s="1"/>
      <c r="AK515" s="1"/>
      <c r="AL515" s="1"/>
      <c r="AM515" s="1"/>
      <c r="AN515" s="1"/>
      <c r="AO515" s="1"/>
      <c r="AP515" s="1"/>
      <c r="AQ515" s="1"/>
      <c r="AR515" s="1"/>
      <c r="AS515" s="1"/>
      <c r="AT515" s="1"/>
      <c r="AU515" s="1"/>
      <c r="AV515" s="1"/>
      <c r="AW515" s="1"/>
      <c r="AX515" s="1"/>
      <c r="AY515" s="1"/>
      <c r="AZ515" s="1"/>
      <c r="BA515" s="1"/>
      <c r="BB515" s="1"/>
      <c r="BC515" s="1"/>
      <c r="BD515" s="1"/>
      <c r="BE515" s="1"/>
      <c r="BF515" s="1"/>
      <c r="BG515" s="1"/>
      <c r="BH515" s="1"/>
      <c r="BI515" s="1"/>
      <c r="BJ515" s="1"/>
      <c r="BK515" s="1"/>
      <c r="BL515"/>
      <c r="BN515">
        <f t="shared" si="43"/>
        <v>0</v>
      </c>
      <c r="BO515">
        <f t="shared" si="44"/>
        <v>0</v>
      </c>
      <c r="DP515"/>
      <c r="DQ515"/>
      <c r="DR515" s="2">
        <f t="shared" si="45"/>
        <v>0</v>
      </c>
      <c r="DS515" s="2">
        <f t="shared" si="46"/>
        <v>0</v>
      </c>
      <c r="DT515" s="2">
        <f t="shared" si="47"/>
        <v>0</v>
      </c>
      <c r="DU515" s="2">
        <f t="shared" si="48"/>
        <v>0</v>
      </c>
    </row>
    <row r="516" spans="1:125" s="38" customFormat="1" ht="15" customHeight="1">
      <c r="A516" s="196"/>
      <c r="B516" s="196"/>
      <c r="C516" s="286" t="s">
        <v>5850</v>
      </c>
      <c r="D516" s="479" t="str">
        <f>IF($N$10="","",IF(HLOOKUP($N$10,Presentación!$AQ$3:$BV$574,Presentación!AP495)="","",HLOOKUP($N$10,Presentación!$AQ$3:$BV$574,Presentación!AP495,0)))</f>
        <v/>
      </c>
      <c r="E516" s="480"/>
      <c r="F516" s="481"/>
      <c r="G516" s="491" t="str">
        <f>IF($N$10="","",IF(HLOOKUP($N$10,Presentación!$BZ$3:$DE$574,Presentación!AP495,0)="","",HLOOKUP($N$10,Presentación!$BZ$3:$DE$574,Presentación!AP495,0)))</f>
        <v/>
      </c>
      <c r="H516" s="492"/>
      <c r="I516" s="492"/>
      <c r="J516" s="493"/>
      <c r="K516" s="1"/>
      <c r="L516" s="1"/>
      <c r="M516" s="1"/>
      <c r="N516" s="1"/>
      <c r="O516" s="1"/>
      <c r="P516" s="1"/>
      <c r="Q516" s="1"/>
      <c r="R516" s="1"/>
      <c r="S516" s="1"/>
      <c r="T516" s="1"/>
      <c r="U516" s="1"/>
      <c r="V516" s="1"/>
      <c r="W516" s="1"/>
      <c r="X516" s="1"/>
      <c r="Y516" s="1"/>
      <c r="Z516" s="1"/>
      <c r="AA516" s="1"/>
      <c r="AB516" s="1"/>
      <c r="AC516" s="1"/>
      <c r="AD516" s="1"/>
      <c r="AE516" s="1"/>
      <c r="AF516" s="1"/>
      <c r="AG516" s="1"/>
      <c r="AH516" s="1"/>
      <c r="AI516" s="1"/>
      <c r="AJ516" s="1"/>
      <c r="AK516" s="1"/>
      <c r="AL516" s="1"/>
      <c r="AM516" s="1"/>
      <c r="AN516" s="1"/>
      <c r="AO516" s="1"/>
      <c r="AP516" s="1"/>
      <c r="AQ516" s="1"/>
      <c r="AR516" s="1"/>
      <c r="AS516" s="1"/>
      <c r="AT516" s="1"/>
      <c r="AU516" s="1"/>
      <c r="AV516" s="1"/>
      <c r="AW516" s="1"/>
      <c r="AX516" s="1"/>
      <c r="AY516" s="1"/>
      <c r="AZ516" s="1"/>
      <c r="BA516" s="1"/>
      <c r="BB516" s="1"/>
      <c r="BC516" s="1"/>
      <c r="BD516" s="1"/>
      <c r="BE516" s="1"/>
      <c r="BF516" s="1"/>
      <c r="BG516" s="1"/>
      <c r="BH516" s="1"/>
      <c r="BI516" s="1"/>
      <c r="BJ516" s="1"/>
      <c r="BK516" s="1"/>
      <c r="BL516"/>
      <c r="BN516">
        <f t="shared" si="43"/>
        <v>0</v>
      </c>
      <c r="BO516">
        <f t="shared" si="44"/>
        <v>0</v>
      </c>
      <c r="DP516"/>
      <c r="DQ516"/>
      <c r="DR516" s="2">
        <f t="shared" si="45"/>
        <v>0</v>
      </c>
      <c r="DS516" s="2">
        <f t="shared" si="46"/>
        <v>0</v>
      </c>
      <c r="DT516" s="2">
        <f t="shared" si="47"/>
        <v>0</v>
      </c>
      <c r="DU516" s="2">
        <f t="shared" si="48"/>
        <v>0</v>
      </c>
    </row>
    <row r="517" spans="1:125" s="38" customFormat="1" ht="15" customHeight="1">
      <c r="A517" s="196"/>
      <c r="B517" s="196"/>
      <c r="C517" s="286" t="s">
        <v>5851</v>
      </c>
      <c r="D517" s="479" t="str">
        <f>IF($N$10="","",IF(HLOOKUP($N$10,Presentación!$AQ$3:$BV$574,Presentación!AP496)="","",HLOOKUP($N$10,Presentación!$AQ$3:$BV$574,Presentación!AP496,0)))</f>
        <v/>
      </c>
      <c r="E517" s="480"/>
      <c r="F517" s="481"/>
      <c r="G517" s="491" t="str">
        <f>IF($N$10="","",IF(HLOOKUP($N$10,Presentación!$BZ$3:$DE$574,Presentación!AP496,0)="","",HLOOKUP($N$10,Presentación!$BZ$3:$DE$574,Presentación!AP496,0)))</f>
        <v/>
      </c>
      <c r="H517" s="492"/>
      <c r="I517" s="492"/>
      <c r="J517" s="493"/>
      <c r="K517" s="1"/>
      <c r="L517" s="1"/>
      <c r="M517" s="1"/>
      <c r="N517" s="1"/>
      <c r="O517" s="1"/>
      <c r="P517" s="1"/>
      <c r="Q517" s="1"/>
      <c r="R517" s="1"/>
      <c r="S517" s="1"/>
      <c r="T517" s="1"/>
      <c r="U517" s="1"/>
      <c r="V517" s="1"/>
      <c r="W517" s="1"/>
      <c r="X517" s="1"/>
      <c r="Y517" s="1"/>
      <c r="Z517" s="1"/>
      <c r="AA517" s="1"/>
      <c r="AB517" s="1"/>
      <c r="AC517" s="1"/>
      <c r="AD517" s="1"/>
      <c r="AE517" s="1"/>
      <c r="AF517" s="1"/>
      <c r="AG517" s="1"/>
      <c r="AH517" s="1"/>
      <c r="AI517" s="1"/>
      <c r="AJ517" s="1"/>
      <c r="AK517" s="1"/>
      <c r="AL517" s="1"/>
      <c r="AM517" s="1"/>
      <c r="AN517" s="1"/>
      <c r="AO517" s="1"/>
      <c r="AP517" s="1"/>
      <c r="AQ517" s="1"/>
      <c r="AR517" s="1"/>
      <c r="AS517" s="1"/>
      <c r="AT517" s="1"/>
      <c r="AU517" s="1"/>
      <c r="AV517" s="1"/>
      <c r="AW517" s="1"/>
      <c r="AX517" s="1"/>
      <c r="AY517" s="1"/>
      <c r="AZ517" s="1"/>
      <c r="BA517" s="1"/>
      <c r="BB517" s="1"/>
      <c r="BC517" s="1"/>
      <c r="BD517" s="1"/>
      <c r="BE517" s="1"/>
      <c r="BF517" s="1"/>
      <c r="BG517" s="1"/>
      <c r="BH517" s="1"/>
      <c r="BI517" s="1"/>
      <c r="BJ517" s="1"/>
      <c r="BK517" s="1"/>
      <c r="BL517"/>
      <c r="BN517">
        <f t="shared" si="43"/>
        <v>0</v>
      </c>
      <c r="BO517">
        <f t="shared" si="44"/>
        <v>0</v>
      </c>
      <c r="DP517"/>
      <c r="DQ517"/>
      <c r="DR517" s="2">
        <f t="shared" si="45"/>
        <v>0</v>
      </c>
      <c r="DS517" s="2">
        <f t="shared" si="46"/>
        <v>0</v>
      </c>
      <c r="DT517" s="2">
        <f t="shared" si="47"/>
        <v>0</v>
      </c>
      <c r="DU517" s="2">
        <f t="shared" si="48"/>
        <v>0</v>
      </c>
    </row>
    <row r="518" spans="1:125" s="38" customFormat="1" ht="15" customHeight="1">
      <c r="A518" s="196"/>
      <c r="B518" s="196"/>
      <c r="C518" s="286" t="s">
        <v>5852</v>
      </c>
      <c r="D518" s="479" t="str">
        <f>IF($N$10="","",IF(HLOOKUP($N$10,Presentación!$AQ$3:$BV$574,Presentación!AP497)="","",HLOOKUP($N$10,Presentación!$AQ$3:$BV$574,Presentación!AP497,0)))</f>
        <v/>
      </c>
      <c r="E518" s="480"/>
      <c r="F518" s="481"/>
      <c r="G518" s="491" t="str">
        <f>IF($N$10="","",IF(HLOOKUP($N$10,Presentación!$BZ$3:$DE$574,Presentación!AP497,0)="","",HLOOKUP($N$10,Presentación!$BZ$3:$DE$574,Presentación!AP497,0)))</f>
        <v/>
      </c>
      <c r="H518" s="492"/>
      <c r="I518" s="492"/>
      <c r="J518" s="493"/>
      <c r="K518" s="1"/>
      <c r="L518" s="1"/>
      <c r="M518" s="1"/>
      <c r="N518" s="1"/>
      <c r="O518" s="1"/>
      <c r="P518" s="1"/>
      <c r="Q518" s="1"/>
      <c r="R518" s="1"/>
      <c r="S518" s="1"/>
      <c r="T518" s="1"/>
      <c r="U518" s="1"/>
      <c r="V518" s="1"/>
      <c r="W518" s="1"/>
      <c r="X518" s="1"/>
      <c r="Y518" s="1"/>
      <c r="Z518" s="1"/>
      <c r="AA518" s="1"/>
      <c r="AB518" s="1"/>
      <c r="AC518" s="1"/>
      <c r="AD518" s="1"/>
      <c r="AE518" s="1"/>
      <c r="AF518" s="1"/>
      <c r="AG518" s="1"/>
      <c r="AH518" s="1"/>
      <c r="AI518" s="1"/>
      <c r="AJ518" s="1"/>
      <c r="AK518" s="1"/>
      <c r="AL518" s="1"/>
      <c r="AM518" s="1"/>
      <c r="AN518" s="1"/>
      <c r="AO518" s="1"/>
      <c r="AP518" s="1"/>
      <c r="AQ518" s="1"/>
      <c r="AR518" s="1"/>
      <c r="AS518" s="1"/>
      <c r="AT518" s="1"/>
      <c r="AU518" s="1"/>
      <c r="AV518" s="1"/>
      <c r="AW518" s="1"/>
      <c r="AX518" s="1"/>
      <c r="AY518" s="1"/>
      <c r="AZ518" s="1"/>
      <c r="BA518" s="1"/>
      <c r="BB518" s="1"/>
      <c r="BC518" s="1"/>
      <c r="BD518" s="1"/>
      <c r="BE518" s="1"/>
      <c r="BF518" s="1"/>
      <c r="BG518" s="1"/>
      <c r="BH518" s="1"/>
      <c r="BI518" s="1"/>
      <c r="BJ518" s="1"/>
      <c r="BK518" s="1"/>
      <c r="BL518"/>
      <c r="BN518">
        <f t="shared" si="43"/>
        <v>0</v>
      </c>
      <c r="BO518">
        <f t="shared" si="44"/>
        <v>0</v>
      </c>
      <c r="DP518"/>
      <c r="DQ518"/>
      <c r="DR518" s="2">
        <f t="shared" si="45"/>
        <v>0</v>
      </c>
      <c r="DS518" s="2">
        <f t="shared" si="46"/>
        <v>0</v>
      </c>
      <c r="DT518" s="2">
        <f t="shared" si="47"/>
        <v>0</v>
      </c>
      <c r="DU518" s="2">
        <f t="shared" si="48"/>
        <v>0</v>
      </c>
    </row>
    <row r="519" spans="1:125" s="38" customFormat="1" ht="15" customHeight="1">
      <c r="A519" s="196"/>
      <c r="B519" s="196"/>
      <c r="C519" s="286" t="s">
        <v>5853</v>
      </c>
      <c r="D519" s="479" t="str">
        <f>IF($N$10="","",IF(HLOOKUP($N$10,Presentación!$AQ$3:$BV$574,Presentación!AP498)="","",HLOOKUP($N$10,Presentación!$AQ$3:$BV$574,Presentación!AP498,0)))</f>
        <v/>
      </c>
      <c r="E519" s="480"/>
      <c r="F519" s="481"/>
      <c r="G519" s="491" t="str">
        <f>IF($N$10="","",IF(HLOOKUP($N$10,Presentación!$BZ$3:$DE$574,Presentación!AP498,0)="","",HLOOKUP($N$10,Presentación!$BZ$3:$DE$574,Presentación!AP498,0)))</f>
        <v/>
      </c>
      <c r="H519" s="492"/>
      <c r="I519" s="492"/>
      <c r="J519" s="493"/>
      <c r="K519" s="1"/>
      <c r="L519" s="1"/>
      <c r="M519" s="1"/>
      <c r="N519" s="1"/>
      <c r="O519" s="1"/>
      <c r="P519" s="1"/>
      <c r="Q519" s="1"/>
      <c r="R519" s="1"/>
      <c r="S519" s="1"/>
      <c r="T519" s="1"/>
      <c r="U519" s="1"/>
      <c r="V519" s="1"/>
      <c r="W519" s="1"/>
      <c r="X519" s="1"/>
      <c r="Y519" s="1"/>
      <c r="Z519" s="1"/>
      <c r="AA519" s="1"/>
      <c r="AB519" s="1"/>
      <c r="AC519" s="1"/>
      <c r="AD519" s="1"/>
      <c r="AE519" s="1"/>
      <c r="AF519" s="1"/>
      <c r="AG519" s="1"/>
      <c r="AH519" s="1"/>
      <c r="AI519" s="1"/>
      <c r="AJ519" s="1"/>
      <c r="AK519" s="1"/>
      <c r="AL519" s="1"/>
      <c r="AM519" s="1"/>
      <c r="AN519" s="1"/>
      <c r="AO519" s="1"/>
      <c r="AP519" s="1"/>
      <c r="AQ519" s="1"/>
      <c r="AR519" s="1"/>
      <c r="AS519" s="1"/>
      <c r="AT519" s="1"/>
      <c r="AU519" s="1"/>
      <c r="AV519" s="1"/>
      <c r="AW519" s="1"/>
      <c r="AX519" s="1"/>
      <c r="AY519" s="1"/>
      <c r="AZ519" s="1"/>
      <c r="BA519" s="1"/>
      <c r="BB519" s="1"/>
      <c r="BC519" s="1"/>
      <c r="BD519" s="1"/>
      <c r="BE519" s="1"/>
      <c r="BF519" s="1"/>
      <c r="BG519" s="1"/>
      <c r="BH519" s="1"/>
      <c r="BI519" s="1"/>
      <c r="BJ519" s="1"/>
      <c r="BK519" s="1"/>
      <c r="BL519"/>
      <c r="BN519">
        <f t="shared" si="43"/>
        <v>0</v>
      </c>
      <c r="BO519">
        <f t="shared" si="44"/>
        <v>0</v>
      </c>
      <c r="DP519"/>
      <c r="DQ519"/>
      <c r="DR519" s="2">
        <f t="shared" si="45"/>
        <v>0</v>
      </c>
      <c r="DS519" s="2">
        <f t="shared" si="46"/>
        <v>0</v>
      </c>
      <c r="DT519" s="2">
        <f t="shared" si="47"/>
        <v>0</v>
      </c>
      <c r="DU519" s="2">
        <f t="shared" si="48"/>
        <v>0</v>
      </c>
    </row>
    <row r="520" spans="1:125" s="38" customFormat="1" ht="15" customHeight="1">
      <c r="A520" s="196"/>
      <c r="B520" s="196"/>
      <c r="C520" s="286" t="s">
        <v>5854</v>
      </c>
      <c r="D520" s="479" t="str">
        <f>IF($N$10="","",IF(HLOOKUP($N$10,Presentación!$AQ$3:$BV$574,Presentación!AP499)="","",HLOOKUP($N$10,Presentación!$AQ$3:$BV$574,Presentación!AP499,0)))</f>
        <v/>
      </c>
      <c r="E520" s="480"/>
      <c r="F520" s="481"/>
      <c r="G520" s="491" t="str">
        <f>IF($N$10="","",IF(HLOOKUP($N$10,Presentación!$BZ$3:$DE$574,Presentación!AP499,0)="","",HLOOKUP($N$10,Presentación!$BZ$3:$DE$574,Presentación!AP499,0)))</f>
        <v/>
      </c>
      <c r="H520" s="492"/>
      <c r="I520" s="492"/>
      <c r="J520" s="493"/>
      <c r="K520" s="1"/>
      <c r="L520" s="1"/>
      <c r="M520" s="1"/>
      <c r="N520" s="1"/>
      <c r="O520" s="1"/>
      <c r="P520" s="1"/>
      <c r="Q520" s="1"/>
      <c r="R520" s="1"/>
      <c r="S520" s="1"/>
      <c r="T520" s="1"/>
      <c r="U520" s="1"/>
      <c r="V520" s="1"/>
      <c r="W520" s="1"/>
      <c r="X520" s="1"/>
      <c r="Y520" s="1"/>
      <c r="Z520" s="1"/>
      <c r="AA520" s="1"/>
      <c r="AB520" s="1"/>
      <c r="AC520" s="1"/>
      <c r="AD520" s="1"/>
      <c r="AE520" s="1"/>
      <c r="AF520" s="1"/>
      <c r="AG520" s="1"/>
      <c r="AH520" s="1"/>
      <c r="AI520" s="1"/>
      <c r="AJ520" s="1"/>
      <c r="AK520" s="1"/>
      <c r="AL520" s="1"/>
      <c r="AM520" s="1"/>
      <c r="AN520" s="1"/>
      <c r="AO520" s="1"/>
      <c r="AP520" s="1"/>
      <c r="AQ520" s="1"/>
      <c r="AR520" s="1"/>
      <c r="AS520" s="1"/>
      <c r="AT520" s="1"/>
      <c r="AU520" s="1"/>
      <c r="AV520" s="1"/>
      <c r="AW520" s="1"/>
      <c r="AX520" s="1"/>
      <c r="AY520" s="1"/>
      <c r="AZ520" s="1"/>
      <c r="BA520" s="1"/>
      <c r="BB520" s="1"/>
      <c r="BC520" s="1"/>
      <c r="BD520" s="1"/>
      <c r="BE520" s="1"/>
      <c r="BF520" s="1"/>
      <c r="BG520" s="1"/>
      <c r="BH520" s="1"/>
      <c r="BI520" s="1"/>
      <c r="BJ520" s="1"/>
      <c r="BK520" s="1"/>
      <c r="BL520"/>
      <c r="BN520">
        <f t="shared" si="43"/>
        <v>0</v>
      </c>
      <c r="BO520">
        <f t="shared" si="44"/>
        <v>0</v>
      </c>
      <c r="DP520"/>
      <c r="DQ520"/>
      <c r="DR520" s="2">
        <f t="shared" si="45"/>
        <v>0</v>
      </c>
      <c r="DS520" s="2">
        <f t="shared" si="46"/>
        <v>0</v>
      </c>
      <c r="DT520" s="2">
        <f t="shared" si="47"/>
        <v>0</v>
      </c>
      <c r="DU520" s="2">
        <f t="shared" si="48"/>
        <v>0</v>
      </c>
    </row>
    <row r="521" spans="1:125" s="38" customFormat="1" ht="15" customHeight="1">
      <c r="A521" s="196"/>
      <c r="B521" s="196"/>
      <c r="C521" s="286" t="s">
        <v>5855</v>
      </c>
      <c r="D521" s="479" t="str">
        <f>IF($N$10="","",IF(HLOOKUP($N$10,Presentación!$AQ$3:$BV$574,Presentación!AP500)="","",HLOOKUP($N$10,Presentación!$AQ$3:$BV$574,Presentación!AP500,0)))</f>
        <v/>
      </c>
      <c r="E521" s="480"/>
      <c r="F521" s="481"/>
      <c r="G521" s="491" t="str">
        <f>IF($N$10="","",IF(HLOOKUP($N$10,Presentación!$BZ$3:$DE$574,Presentación!AP500,0)="","",HLOOKUP($N$10,Presentación!$BZ$3:$DE$574,Presentación!AP500,0)))</f>
        <v/>
      </c>
      <c r="H521" s="492"/>
      <c r="I521" s="492"/>
      <c r="J521" s="493"/>
      <c r="K521" s="1"/>
      <c r="L521" s="1"/>
      <c r="M521" s="1"/>
      <c r="N521" s="1"/>
      <c r="O521" s="1"/>
      <c r="P521" s="1"/>
      <c r="Q521" s="1"/>
      <c r="R521" s="1"/>
      <c r="S521" s="1"/>
      <c r="T521" s="1"/>
      <c r="U521" s="1"/>
      <c r="V521" s="1"/>
      <c r="W521" s="1"/>
      <c r="X521" s="1"/>
      <c r="Y521" s="1"/>
      <c r="Z521" s="1"/>
      <c r="AA521" s="1"/>
      <c r="AB521" s="1"/>
      <c r="AC521" s="1"/>
      <c r="AD521" s="1"/>
      <c r="AE521" s="1"/>
      <c r="AF521" s="1"/>
      <c r="AG521" s="1"/>
      <c r="AH521" s="1"/>
      <c r="AI521" s="1"/>
      <c r="AJ521" s="1"/>
      <c r="AK521" s="1"/>
      <c r="AL521" s="1"/>
      <c r="AM521" s="1"/>
      <c r="AN521" s="1"/>
      <c r="AO521" s="1"/>
      <c r="AP521" s="1"/>
      <c r="AQ521" s="1"/>
      <c r="AR521" s="1"/>
      <c r="AS521" s="1"/>
      <c r="AT521" s="1"/>
      <c r="AU521" s="1"/>
      <c r="AV521" s="1"/>
      <c r="AW521" s="1"/>
      <c r="AX521" s="1"/>
      <c r="AY521" s="1"/>
      <c r="AZ521" s="1"/>
      <c r="BA521" s="1"/>
      <c r="BB521" s="1"/>
      <c r="BC521" s="1"/>
      <c r="BD521" s="1"/>
      <c r="BE521" s="1"/>
      <c r="BF521" s="1"/>
      <c r="BG521" s="1"/>
      <c r="BH521" s="1"/>
      <c r="BI521" s="1"/>
      <c r="BJ521" s="1"/>
      <c r="BK521" s="1"/>
      <c r="BL521"/>
      <c r="BN521">
        <f t="shared" si="43"/>
        <v>0</v>
      </c>
      <c r="BO521">
        <f t="shared" si="44"/>
        <v>0</v>
      </c>
      <c r="DP521"/>
      <c r="DQ521"/>
      <c r="DR521" s="2">
        <f t="shared" si="45"/>
        <v>0</v>
      </c>
      <c r="DS521" s="2">
        <f t="shared" si="46"/>
        <v>0</v>
      </c>
      <c r="DT521" s="2">
        <f t="shared" si="47"/>
        <v>0</v>
      </c>
      <c r="DU521" s="2">
        <f t="shared" si="48"/>
        <v>0</v>
      </c>
    </row>
    <row r="522" spans="1:125" s="38" customFormat="1" ht="15" customHeight="1">
      <c r="A522" s="196"/>
      <c r="B522" s="196"/>
      <c r="C522" s="286" t="s">
        <v>5856</v>
      </c>
      <c r="D522" s="479" t="str">
        <f>IF($N$10="","",IF(HLOOKUP($N$10,Presentación!$AQ$3:$BV$574,Presentación!AP501)="","",HLOOKUP($N$10,Presentación!$AQ$3:$BV$574,Presentación!AP501,0)))</f>
        <v/>
      </c>
      <c r="E522" s="480"/>
      <c r="F522" s="481"/>
      <c r="G522" s="491" t="str">
        <f>IF($N$10="","",IF(HLOOKUP($N$10,Presentación!$BZ$3:$DE$574,Presentación!AP501,0)="","",HLOOKUP($N$10,Presentación!$BZ$3:$DE$574,Presentación!AP501,0)))</f>
        <v/>
      </c>
      <c r="H522" s="492"/>
      <c r="I522" s="492"/>
      <c r="J522" s="493"/>
      <c r="K522" s="1"/>
      <c r="L522" s="1"/>
      <c r="M522" s="1"/>
      <c r="N522" s="1"/>
      <c r="O522" s="1"/>
      <c r="P522" s="1"/>
      <c r="Q522" s="1"/>
      <c r="R522" s="1"/>
      <c r="S522" s="1"/>
      <c r="T522" s="1"/>
      <c r="U522" s="1"/>
      <c r="V522" s="1"/>
      <c r="W522" s="1"/>
      <c r="X522" s="1"/>
      <c r="Y522" s="1"/>
      <c r="Z522" s="1"/>
      <c r="AA522" s="1"/>
      <c r="AB522" s="1"/>
      <c r="AC522" s="1"/>
      <c r="AD522" s="1"/>
      <c r="AE522" s="1"/>
      <c r="AF522" s="1"/>
      <c r="AG522" s="1"/>
      <c r="AH522" s="1"/>
      <c r="AI522" s="1"/>
      <c r="AJ522" s="1"/>
      <c r="AK522" s="1"/>
      <c r="AL522" s="1"/>
      <c r="AM522" s="1"/>
      <c r="AN522" s="1"/>
      <c r="AO522" s="1"/>
      <c r="AP522" s="1"/>
      <c r="AQ522" s="1"/>
      <c r="AR522" s="1"/>
      <c r="AS522" s="1"/>
      <c r="AT522" s="1"/>
      <c r="AU522" s="1"/>
      <c r="AV522" s="1"/>
      <c r="AW522" s="1"/>
      <c r="AX522" s="1"/>
      <c r="AY522" s="1"/>
      <c r="AZ522" s="1"/>
      <c r="BA522" s="1"/>
      <c r="BB522" s="1"/>
      <c r="BC522" s="1"/>
      <c r="BD522" s="1"/>
      <c r="BE522" s="1"/>
      <c r="BF522" s="1"/>
      <c r="BG522" s="1"/>
      <c r="BH522" s="1"/>
      <c r="BI522" s="1"/>
      <c r="BJ522" s="1"/>
      <c r="BK522" s="1"/>
      <c r="BL522"/>
      <c r="BN522">
        <f t="shared" si="43"/>
        <v>0</v>
      </c>
      <c r="BO522">
        <f t="shared" si="44"/>
        <v>0</v>
      </c>
      <c r="DP522"/>
      <c r="DQ522"/>
      <c r="DR522" s="2">
        <f t="shared" si="45"/>
        <v>0</v>
      </c>
      <c r="DS522" s="2">
        <f t="shared" si="46"/>
        <v>0</v>
      </c>
      <c r="DT522" s="2">
        <f t="shared" si="47"/>
        <v>0</v>
      </c>
      <c r="DU522" s="2">
        <f t="shared" si="48"/>
        <v>0</v>
      </c>
    </row>
    <row r="523" spans="1:125" s="38" customFormat="1" ht="15" customHeight="1">
      <c r="A523" s="196"/>
      <c r="B523" s="196"/>
      <c r="C523" s="286" t="s">
        <v>5857</v>
      </c>
      <c r="D523" s="479" t="str">
        <f>IF($N$10="","",IF(HLOOKUP($N$10,Presentación!$AQ$3:$BV$574,Presentación!AP502)="","",HLOOKUP($N$10,Presentación!$AQ$3:$BV$574,Presentación!AP502,0)))</f>
        <v/>
      </c>
      <c r="E523" s="480"/>
      <c r="F523" s="481"/>
      <c r="G523" s="491" t="str">
        <f>IF($N$10="","",IF(HLOOKUP($N$10,Presentación!$BZ$3:$DE$574,Presentación!AP502,0)="","",HLOOKUP($N$10,Presentación!$BZ$3:$DE$574,Presentación!AP502,0)))</f>
        <v/>
      </c>
      <c r="H523" s="492"/>
      <c r="I523" s="492"/>
      <c r="J523" s="493"/>
      <c r="K523" s="1"/>
      <c r="L523" s="1"/>
      <c r="M523" s="1"/>
      <c r="N523" s="1"/>
      <c r="O523" s="1"/>
      <c r="P523" s="1"/>
      <c r="Q523" s="1"/>
      <c r="R523" s="1"/>
      <c r="S523" s="1"/>
      <c r="T523" s="1"/>
      <c r="U523" s="1"/>
      <c r="V523" s="1"/>
      <c r="W523" s="1"/>
      <c r="X523" s="1"/>
      <c r="Y523" s="1"/>
      <c r="Z523" s="1"/>
      <c r="AA523" s="1"/>
      <c r="AB523" s="1"/>
      <c r="AC523" s="1"/>
      <c r="AD523" s="1"/>
      <c r="AE523" s="1"/>
      <c r="AF523" s="1"/>
      <c r="AG523" s="1"/>
      <c r="AH523" s="1"/>
      <c r="AI523" s="1"/>
      <c r="AJ523" s="1"/>
      <c r="AK523" s="1"/>
      <c r="AL523" s="1"/>
      <c r="AM523" s="1"/>
      <c r="AN523" s="1"/>
      <c r="AO523" s="1"/>
      <c r="AP523" s="1"/>
      <c r="AQ523" s="1"/>
      <c r="AR523" s="1"/>
      <c r="AS523" s="1"/>
      <c r="AT523" s="1"/>
      <c r="AU523" s="1"/>
      <c r="AV523" s="1"/>
      <c r="AW523" s="1"/>
      <c r="AX523" s="1"/>
      <c r="AY523" s="1"/>
      <c r="AZ523" s="1"/>
      <c r="BA523" s="1"/>
      <c r="BB523" s="1"/>
      <c r="BC523" s="1"/>
      <c r="BD523" s="1"/>
      <c r="BE523" s="1"/>
      <c r="BF523" s="1"/>
      <c r="BG523" s="1"/>
      <c r="BH523" s="1"/>
      <c r="BI523" s="1"/>
      <c r="BJ523" s="1"/>
      <c r="BK523" s="1"/>
      <c r="BL523"/>
      <c r="BN523">
        <f t="shared" si="43"/>
        <v>0</v>
      </c>
      <c r="BO523">
        <f t="shared" si="44"/>
        <v>0</v>
      </c>
      <c r="DP523"/>
      <c r="DQ523"/>
      <c r="DR523" s="2">
        <f t="shared" si="45"/>
        <v>0</v>
      </c>
      <c r="DS523" s="2">
        <f t="shared" si="46"/>
        <v>0</v>
      </c>
      <c r="DT523" s="2">
        <f t="shared" si="47"/>
        <v>0</v>
      </c>
      <c r="DU523" s="2">
        <f t="shared" si="48"/>
        <v>0</v>
      </c>
    </row>
    <row r="524" spans="1:125" s="38" customFormat="1" ht="15" customHeight="1">
      <c r="A524" s="196"/>
      <c r="B524" s="196"/>
      <c r="C524" s="286" t="s">
        <v>5858</v>
      </c>
      <c r="D524" s="479" t="str">
        <f>IF($N$10="","",IF(HLOOKUP($N$10,Presentación!$AQ$3:$BV$574,Presentación!AP503)="","",HLOOKUP($N$10,Presentación!$AQ$3:$BV$574,Presentación!AP503,0)))</f>
        <v/>
      </c>
      <c r="E524" s="480"/>
      <c r="F524" s="481"/>
      <c r="G524" s="491" t="str">
        <f>IF($N$10="","",IF(HLOOKUP($N$10,Presentación!$BZ$3:$DE$574,Presentación!AP503,0)="","",HLOOKUP($N$10,Presentación!$BZ$3:$DE$574,Presentación!AP503,0)))</f>
        <v/>
      </c>
      <c r="H524" s="492"/>
      <c r="I524" s="492"/>
      <c r="J524" s="493"/>
      <c r="K524" s="1"/>
      <c r="L524" s="1"/>
      <c r="M524" s="1"/>
      <c r="N524" s="1"/>
      <c r="O524" s="1"/>
      <c r="P524" s="1"/>
      <c r="Q524" s="1"/>
      <c r="R524" s="1"/>
      <c r="S524" s="1"/>
      <c r="T524" s="1"/>
      <c r="U524" s="1"/>
      <c r="V524" s="1"/>
      <c r="W524" s="1"/>
      <c r="X524" s="1"/>
      <c r="Y524" s="1"/>
      <c r="Z524" s="1"/>
      <c r="AA524" s="1"/>
      <c r="AB524" s="1"/>
      <c r="AC524" s="1"/>
      <c r="AD524" s="1"/>
      <c r="AE524" s="1"/>
      <c r="AF524" s="1"/>
      <c r="AG524" s="1"/>
      <c r="AH524" s="1"/>
      <c r="AI524" s="1"/>
      <c r="AJ524" s="1"/>
      <c r="AK524" s="1"/>
      <c r="AL524" s="1"/>
      <c r="AM524" s="1"/>
      <c r="AN524" s="1"/>
      <c r="AO524" s="1"/>
      <c r="AP524" s="1"/>
      <c r="AQ524" s="1"/>
      <c r="AR524" s="1"/>
      <c r="AS524" s="1"/>
      <c r="AT524" s="1"/>
      <c r="AU524" s="1"/>
      <c r="AV524" s="1"/>
      <c r="AW524" s="1"/>
      <c r="AX524" s="1"/>
      <c r="AY524" s="1"/>
      <c r="AZ524" s="1"/>
      <c r="BA524" s="1"/>
      <c r="BB524" s="1"/>
      <c r="BC524" s="1"/>
      <c r="BD524" s="1"/>
      <c r="BE524" s="1"/>
      <c r="BF524" s="1"/>
      <c r="BG524" s="1"/>
      <c r="BH524" s="1"/>
      <c r="BI524" s="1"/>
      <c r="BJ524" s="1"/>
      <c r="BK524" s="1"/>
      <c r="BL524"/>
      <c r="BN524">
        <f t="shared" si="43"/>
        <v>0</v>
      </c>
      <c r="BO524">
        <f t="shared" si="44"/>
        <v>0</v>
      </c>
      <c r="DP524"/>
      <c r="DQ524"/>
      <c r="DR524" s="2">
        <f t="shared" si="45"/>
        <v>0</v>
      </c>
      <c r="DS524" s="2">
        <f t="shared" si="46"/>
        <v>0</v>
      </c>
      <c r="DT524" s="2">
        <f t="shared" si="47"/>
        <v>0</v>
      </c>
      <c r="DU524" s="2">
        <f t="shared" si="48"/>
        <v>0</v>
      </c>
    </row>
    <row r="525" spans="1:125" s="38" customFormat="1" ht="15" customHeight="1">
      <c r="A525" s="196"/>
      <c r="B525" s="196"/>
      <c r="C525" s="286" t="s">
        <v>5859</v>
      </c>
      <c r="D525" s="479" t="str">
        <f>IF($N$10="","",IF(HLOOKUP($N$10,Presentación!$AQ$3:$BV$574,Presentación!AP504)="","",HLOOKUP($N$10,Presentación!$AQ$3:$BV$574,Presentación!AP504,0)))</f>
        <v/>
      </c>
      <c r="E525" s="480"/>
      <c r="F525" s="481"/>
      <c r="G525" s="491" t="str">
        <f>IF($N$10="","",IF(HLOOKUP($N$10,Presentación!$BZ$3:$DE$574,Presentación!AP504,0)="","",HLOOKUP($N$10,Presentación!$BZ$3:$DE$574,Presentación!AP504,0)))</f>
        <v/>
      </c>
      <c r="H525" s="492"/>
      <c r="I525" s="492"/>
      <c r="J525" s="493"/>
      <c r="K525" s="1"/>
      <c r="L525" s="1"/>
      <c r="M525" s="1"/>
      <c r="N525" s="1"/>
      <c r="O525" s="1"/>
      <c r="P525" s="1"/>
      <c r="Q525" s="1"/>
      <c r="R525" s="1"/>
      <c r="S525" s="1"/>
      <c r="T525" s="1"/>
      <c r="U525" s="1"/>
      <c r="V525" s="1"/>
      <c r="W525" s="1"/>
      <c r="X525" s="1"/>
      <c r="Y525" s="1"/>
      <c r="Z525" s="1"/>
      <c r="AA525" s="1"/>
      <c r="AB525" s="1"/>
      <c r="AC525" s="1"/>
      <c r="AD525" s="1"/>
      <c r="AE525" s="1"/>
      <c r="AF525" s="1"/>
      <c r="AG525" s="1"/>
      <c r="AH525" s="1"/>
      <c r="AI525" s="1"/>
      <c r="AJ525" s="1"/>
      <c r="AK525" s="1"/>
      <c r="AL525" s="1"/>
      <c r="AM525" s="1"/>
      <c r="AN525" s="1"/>
      <c r="AO525" s="1"/>
      <c r="AP525" s="1"/>
      <c r="AQ525" s="1"/>
      <c r="AR525" s="1"/>
      <c r="AS525" s="1"/>
      <c r="AT525" s="1"/>
      <c r="AU525" s="1"/>
      <c r="AV525" s="1"/>
      <c r="AW525" s="1"/>
      <c r="AX525" s="1"/>
      <c r="AY525" s="1"/>
      <c r="AZ525" s="1"/>
      <c r="BA525" s="1"/>
      <c r="BB525" s="1"/>
      <c r="BC525" s="1"/>
      <c r="BD525" s="1"/>
      <c r="BE525" s="1"/>
      <c r="BF525" s="1"/>
      <c r="BG525" s="1"/>
      <c r="BH525" s="1"/>
      <c r="BI525" s="1"/>
      <c r="BJ525" s="1"/>
      <c r="BK525" s="1"/>
      <c r="BL525"/>
      <c r="BN525">
        <f t="shared" si="43"/>
        <v>0</v>
      </c>
      <c r="BO525">
        <f t="shared" si="44"/>
        <v>0</v>
      </c>
      <c r="DP525"/>
      <c r="DQ525"/>
      <c r="DR525" s="2">
        <f t="shared" si="45"/>
        <v>0</v>
      </c>
      <c r="DS525" s="2">
        <f t="shared" si="46"/>
        <v>0</v>
      </c>
      <c r="DT525" s="2">
        <f t="shared" si="47"/>
        <v>0</v>
      </c>
      <c r="DU525" s="2">
        <f t="shared" si="48"/>
        <v>0</v>
      </c>
    </row>
    <row r="526" spans="1:125" s="38" customFormat="1" ht="15" customHeight="1">
      <c r="A526" s="196"/>
      <c r="B526" s="196"/>
      <c r="C526" s="286" t="s">
        <v>5860</v>
      </c>
      <c r="D526" s="479" t="str">
        <f>IF($N$10="","",IF(HLOOKUP($N$10,Presentación!$AQ$3:$BV$574,Presentación!AP505)="","",HLOOKUP($N$10,Presentación!$AQ$3:$BV$574,Presentación!AP505,0)))</f>
        <v/>
      </c>
      <c r="E526" s="480"/>
      <c r="F526" s="481"/>
      <c r="G526" s="491" t="str">
        <f>IF($N$10="","",IF(HLOOKUP($N$10,Presentación!$BZ$3:$DE$574,Presentación!AP505,0)="","",HLOOKUP($N$10,Presentación!$BZ$3:$DE$574,Presentación!AP505,0)))</f>
        <v/>
      </c>
      <c r="H526" s="492"/>
      <c r="I526" s="492"/>
      <c r="J526" s="493"/>
      <c r="K526" s="1"/>
      <c r="L526" s="1"/>
      <c r="M526" s="1"/>
      <c r="N526" s="1"/>
      <c r="O526" s="1"/>
      <c r="P526" s="1"/>
      <c r="Q526" s="1"/>
      <c r="R526" s="1"/>
      <c r="S526" s="1"/>
      <c r="T526" s="1"/>
      <c r="U526" s="1"/>
      <c r="V526" s="1"/>
      <c r="W526" s="1"/>
      <c r="X526" s="1"/>
      <c r="Y526" s="1"/>
      <c r="Z526" s="1"/>
      <c r="AA526" s="1"/>
      <c r="AB526" s="1"/>
      <c r="AC526" s="1"/>
      <c r="AD526" s="1"/>
      <c r="AE526" s="1"/>
      <c r="AF526" s="1"/>
      <c r="AG526" s="1"/>
      <c r="AH526" s="1"/>
      <c r="AI526" s="1"/>
      <c r="AJ526" s="1"/>
      <c r="AK526" s="1"/>
      <c r="AL526" s="1"/>
      <c r="AM526" s="1"/>
      <c r="AN526" s="1"/>
      <c r="AO526" s="1"/>
      <c r="AP526" s="1"/>
      <c r="AQ526" s="1"/>
      <c r="AR526" s="1"/>
      <c r="AS526" s="1"/>
      <c r="AT526" s="1"/>
      <c r="AU526" s="1"/>
      <c r="AV526" s="1"/>
      <c r="AW526" s="1"/>
      <c r="AX526" s="1"/>
      <c r="AY526" s="1"/>
      <c r="AZ526" s="1"/>
      <c r="BA526" s="1"/>
      <c r="BB526" s="1"/>
      <c r="BC526" s="1"/>
      <c r="BD526" s="1"/>
      <c r="BE526" s="1"/>
      <c r="BF526" s="1"/>
      <c r="BG526" s="1"/>
      <c r="BH526" s="1"/>
      <c r="BI526" s="1"/>
      <c r="BJ526" s="1"/>
      <c r="BK526" s="1"/>
      <c r="BL526"/>
      <c r="BN526">
        <f t="shared" si="43"/>
        <v>0</v>
      </c>
      <c r="BO526">
        <f t="shared" si="44"/>
        <v>0</v>
      </c>
      <c r="DP526"/>
      <c r="DQ526"/>
      <c r="DR526" s="2">
        <f t="shared" si="45"/>
        <v>0</v>
      </c>
      <c r="DS526" s="2">
        <f t="shared" si="46"/>
        <v>0</v>
      </c>
      <c r="DT526" s="2">
        <f t="shared" si="47"/>
        <v>0</v>
      </c>
      <c r="DU526" s="2">
        <f t="shared" si="48"/>
        <v>0</v>
      </c>
    </row>
    <row r="527" spans="1:125" s="38" customFormat="1" ht="15" customHeight="1">
      <c r="A527" s="196"/>
      <c r="B527" s="196"/>
      <c r="C527" s="286" t="s">
        <v>5861</v>
      </c>
      <c r="D527" s="479" t="str">
        <f>IF($N$10="","",IF(HLOOKUP($N$10,Presentación!$AQ$3:$BV$574,Presentación!AP506)="","",HLOOKUP($N$10,Presentación!$AQ$3:$BV$574,Presentación!AP506,0)))</f>
        <v/>
      </c>
      <c r="E527" s="480"/>
      <c r="F527" s="481"/>
      <c r="G527" s="491" t="str">
        <f>IF($N$10="","",IF(HLOOKUP($N$10,Presentación!$BZ$3:$DE$574,Presentación!AP506,0)="","",HLOOKUP($N$10,Presentación!$BZ$3:$DE$574,Presentación!AP506,0)))</f>
        <v/>
      </c>
      <c r="H527" s="492"/>
      <c r="I527" s="492"/>
      <c r="J527" s="493"/>
      <c r="K527" s="1"/>
      <c r="L527" s="1"/>
      <c r="M527" s="1"/>
      <c r="N527" s="1"/>
      <c r="O527" s="1"/>
      <c r="P527" s="1"/>
      <c r="Q527" s="1"/>
      <c r="R527" s="1"/>
      <c r="S527" s="1"/>
      <c r="T527" s="1"/>
      <c r="U527" s="1"/>
      <c r="V527" s="1"/>
      <c r="W527" s="1"/>
      <c r="X527" s="1"/>
      <c r="Y527" s="1"/>
      <c r="Z527" s="1"/>
      <c r="AA527" s="1"/>
      <c r="AB527" s="1"/>
      <c r="AC527" s="1"/>
      <c r="AD527" s="1"/>
      <c r="AE527" s="1"/>
      <c r="AF527" s="1"/>
      <c r="AG527" s="1"/>
      <c r="AH527" s="1"/>
      <c r="AI527" s="1"/>
      <c r="AJ527" s="1"/>
      <c r="AK527" s="1"/>
      <c r="AL527" s="1"/>
      <c r="AM527" s="1"/>
      <c r="AN527" s="1"/>
      <c r="AO527" s="1"/>
      <c r="AP527" s="1"/>
      <c r="AQ527" s="1"/>
      <c r="AR527" s="1"/>
      <c r="AS527" s="1"/>
      <c r="AT527" s="1"/>
      <c r="AU527" s="1"/>
      <c r="AV527" s="1"/>
      <c r="AW527" s="1"/>
      <c r="AX527" s="1"/>
      <c r="AY527" s="1"/>
      <c r="AZ527" s="1"/>
      <c r="BA527" s="1"/>
      <c r="BB527" s="1"/>
      <c r="BC527" s="1"/>
      <c r="BD527" s="1"/>
      <c r="BE527" s="1"/>
      <c r="BF527" s="1"/>
      <c r="BG527" s="1"/>
      <c r="BH527" s="1"/>
      <c r="BI527" s="1"/>
      <c r="BJ527" s="1"/>
      <c r="BK527" s="1"/>
      <c r="BL527"/>
      <c r="BN527">
        <f t="shared" si="43"/>
        <v>0</v>
      </c>
      <c r="BO527">
        <f t="shared" si="44"/>
        <v>0</v>
      </c>
      <c r="DP527"/>
      <c r="DQ527"/>
      <c r="DR527" s="2">
        <f t="shared" si="45"/>
        <v>0</v>
      </c>
      <c r="DS527" s="2">
        <f t="shared" si="46"/>
        <v>0</v>
      </c>
      <c r="DT527" s="2">
        <f t="shared" si="47"/>
        <v>0</v>
      </c>
      <c r="DU527" s="2">
        <f t="shared" si="48"/>
        <v>0</v>
      </c>
    </row>
    <row r="528" spans="1:125" s="38" customFormat="1" ht="15" customHeight="1">
      <c r="A528" s="196"/>
      <c r="B528" s="196"/>
      <c r="C528" s="286" t="s">
        <v>5862</v>
      </c>
      <c r="D528" s="479" t="str">
        <f>IF($N$10="","",IF(HLOOKUP($N$10,Presentación!$AQ$3:$BV$574,Presentación!AP507)="","",HLOOKUP($N$10,Presentación!$AQ$3:$BV$574,Presentación!AP507,0)))</f>
        <v/>
      </c>
      <c r="E528" s="480"/>
      <c r="F528" s="481"/>
      <c r="G528" s="491" t="str">
        <f>IF($N$10="","",IF(HLOOKUP($N$10,Presentación!$BZ$3:$DE$574,Presentación!AP507,0)="","",HLOOKUP($N$10,Presentación!$BZ$3:$DE$574,Presentación!AP507,0)))</f>
        <v/>
      </c>
      <c r="H528" s="492"/>
      <c r="I528" s="492"/>
      <c r="J528" s="493"/>
      <c r="K528" s="1"/>
      <c r="L528" s="1"/>
      <c r="M528" s="1"/>
      <c r="N528" s="1"/>
      <c r="O528" s="1"/>
      <c r="P528" s="1"/>
      <c r="Q528" s="1"/>
      <c r="R528" s="1"/>
      <c r="S528" s="1"/>
      <c r="T528" s="1"/>
      <c r="U528" s="1"/>
      <c r="V528" s="1"/>
      <c r="W528" s="1"/>
      <c r="X528" s="1"/>
      <c r="Y528" s="1"/>
      <c r="Z528" s="1"/>
      <c r="AA528" s="1"/>
      <c r="AB528" s="1"/>
      <c r="AC528" s="1"/>
      <c r="AD528" s="1"/>
      <c r="AE528" s="1"/>
      <c r="AF528" s="1"/>
      <c r="AG528" s="1"/>
      <c r="AH528" s="1"/>
      <c r="AI528" s="1"/>
      <c r="AJ528" s="1"/>
      <c r="AK528" s="1"/>
      <c r="AL528" s="1"/>
      <c r="AM528" s="1"/>
      <c r="AN528" s="1"/>
      <c r="AO528" s="1"/>
      <c r="AP528" s="1"/>
      <c r="AQ528" s="1"/>
      <c r="AR528" s="1"/>
      <c r="AS528" s="1"/>
      <c r="AT528" s="1"/>
      <c r="AU528" s="1"/>
      <c r="AV528" s="1"/>
      <c r="AW528" s="1"/>
      <c r="AX528" s="1"/>
      <c r="AY528" s="1"/>
      <c r="AZ528" s="1"/>
      <c r="BA528" s="1"/>
      <c r="BB528" s="1"/>
      <c r="BC528" s="1"/>
      <c r="BD528" s="1"/>
      <c r="BE528" s="1"/>
      <c r="BF528" s="1"/>
      <c r="BG528" s="1"/>
      <c r="BH528" s="1"/>
      <c r="BI528" s="1"/>
      <c r="BJ528" s="1"/>
      <c r="BK528" s="1"/>
      <c r="BL528"/>
      <c r="BN528">
        <f t="shared" si="43"/>
        <v>0</v>
      </c>
      <c r="BO528">
        <f t="shared" si="44"/>
        <v>0</v>
      </c>
      <c r="DP528"/>
      <c r="DQ528"/>
      <c r="DR528" s="2">
        <f t="shared" si="45"/>
        <v>0</v>
      </c>
      <c r="DS528" s="2">
        <f t="shared" si="46"/>
        <v>0</v>
      </c>
      <c r="DT528" s="2">
        <f t="shared" si="47"/>
        <v>0</v>
      </c>
      <c r="DU528" s="2">
        <f t="shared" si="48"/>
        <v>0</v>
      </c>
    </row>
    <row r="529" spans="1:125" s="38" customFormat="1" ht="15" customHeight="1">
      <c r="A529" s="196"/>
      <c r="B529" s="196"/>
      <c r="C529" s="286" t="s">
        <v>5863</v>
      </c>
      <c r="D529" s="479" t="str">
        <f>IF($N$10="","",IF(HLOOKUP($N$10,Presentación!$AQ$3:$BV$574,Presentación!AP508)="","",HLOOKUP($N$10,Presentación!$AQ$3:$BV$574,Presentación!AP508,0)))</f>
        <v/>
      </c>
      <c r="E529" s="480"/>
      <c r="F529" s="481"/>
      <c r="G529" s="491" t="str">
        <f>IF($N$10="","",IF(HLOOKUP($N$10,Presentación!$BZ$3:$DE$574,Presentación!AP508,0)="","",HLOOKUP($N$10,Presentación!$BZ$3:$DE$574,Presentación!AP508,0)))</f>
        <v/>
      </c>
      <c r="H529" s="492"/>
      <c r="I529" s="492"/>
      <c r="J529" s="493"/>
      <c r="K529" s="1"/>
      <c r="L529" s="1"/>
      <c r="M529" s="1"/>
      <c r="N529" s="1"/>
      <c r="O529" s="1"/>
      <c r="P529" s="1"/>
      <c r="Q529" s="1"/>
      <c r="R529" s="1"/>
      <c r="S529" s="1"/>
      <c r="T529" s="1"/>
      <c r="U529" s="1"/>
      <c r="V529" s="1"/>
      <c r="W529" s="1"/>
      <c r="X529" s="1"/>
      <c r="Y529" s="1"/>
      <c r="Z529" s="1"/>
      <c r="AA529" s="1"/>
      <c r="AB529" s="1"/>
      <c r="AC529" s="1"/>
      <c r="AD529" s="1"/>
      <c r="AE529" s="1"/>
      <c r="AF529" s="1"/>
      <c r="AG529" s="1"/>
      <c r="AH529" s="1"/>
      <c r="AI529" s="1"/>
      <c r="AJ529" s="1"/>
      <c r="AK529" s="1"/>
      <c r="AL529" s="1"/>
      <c r="AM529" s="1"/>
      <c r="AN529" s="1"/>
      <c r="AO529" s="1"/>
      <c r="AP529" s="1"/>
      <c r="AQ529" s="1"/>
      <c r="AR529" s="1"/>
      <c r="AS529" s="1"/>
      <c r="AT529" s="1"/>
      <c r="AU529" s="1"/>
      <c r="AV529" s="1"/>
      <c r="AW529" s="1"/>
      <c r="AX529" s="1"/>
      <c r="AY529" s="1"/>
      <c r="AZ529" s="1"/>
      <c r="BA529" s="1"/>
      <c r="BB529" s="1"/>
      <c r="BC529" s="1"/>
      <c r="BD529" s="1"/>
      <c r="BE529" s="1"/>
      <c r="BF529" s="1"/>
      <c r="BG529" s="1"/>
      <c r="BH529" s="1"/>
      <c r="BI529" s="1"/>
      <c r="BJ529" s="1"/>
      <c r="BK529" s="1"/>
      <c r="BL529"/>
      <c r="BN529">
        <f t="shared" si="43"/>
        <v>0</v>
      </c>
      <c r="BO529">
        <f t="shared" si="44"/>
        <v>0</v>
      </c>
      <c r="DP529"/>
      <c r="DQ529"/>
      <c r="DR529" s="2">
        <f t="shared" si="45"/>
        <v>0</v>
      </c>
      <c r="DS529" s="2">
        <f t="shared" si="46"/>
        <v>0</v>
      </c>
      <c r="DT529" s="2">
        <f t="shared" si="47"/>
        <v>0</v>
      </c>
      <c r="DU529" s="2">
        <f t="shared" si="48"/>
        <v>0</v>
      </c>
    </row>
    <row r="530" spans="1:125" s="38" customFormat="1" ht="15" customHeight="1">
      <c r="A530" s="196"/>
      <c r="B530" s="196"/>
      <c r="C530" s="286" t="s">
        <v>5864</v>
      </c>
      <c r="D530" s="479" t="str">
        <f>IF($N$10="","",IF(HLOOKUP($N$10,Presentación!$AQ$3:$BV$574,Presentación!AP509)="","",HLOOKUP($N$10,Presentación!$AQ$3:$BV$574,Presentación!AP509,0)))</f>
        <v/>
      </c>
      <c r="E530" s="480"/>
      <c r="F530" s="481"/>
      <c r="G530" s="491" t="str">
        <f>IF($N$10="","",IF(HLOOKUP($N$10,Presentación!$BZ$3:$DE$574,Presentación!AP509,0)="","",HLOOKUP($N$10,Presentación!$BZ$3:$DE$574,Presentación!AP509,0)))</f>
        <v/>
      </c>
      <c r="H530" s="492"/>
      <c r="I530" s="492"/>
      <c r="J530" s="493"/>
      <c r="K530" s="1"/>
      <c r="L530" s="1"/>
      <c r="M530" s="1"/>
      <c r="N530" s="1"/>
      <c r="O530" s="1"/>
      <c r="P530" s="1"/>
      <c r="Q530" s="1"/>
      <c r="R530" s="1"/>
      <c r="S530" s="1"/>
      <c r="T530" s="1"/>
      <c r="U530" s="1"/>
      <c r="V530" s="1"/>
      <c r="W530" s="1"/>
      <c r="X530" s="1"/>
      <c r="Y530" s="1"/>
      <c r="Z530" s="1"/>
      <c r="AA530" s="1"/>
      <c r="AB530" s="1"/>
      <c r="AC530" s="1"/>
      <c r="AD530" s="1"/>
      <c r="AE530" s="1"/>
      <c r="AF530" s="1"/>
      <c r="AG530" s="1"/>
      <c r="AH530" s="1"/>
      <c r="AI530" s="1"/>
      <c r="AJ530" s="1"/>
      <c r="AK530" s="1"/>
      <c r="AL530" s="1"/>
      <c r="AM530" s="1"/>
      <c r="AN530" s="1"/>
      <c r="AO530" s="1"/>
      <c r="AP530" s="1"/>
      <c r="AQ530" s="1"/>
      <c r="AR530" s="1"/>
      <c r="AS530" s="1"/>
      <c r="AT530" s="1"/>
      <c r="AU530" s="1"/>
      <c r="AV530" s="1"/>
      <c r="AW530" s="1"/>
      <c r="AX530" s="1"/>
      <c r="AY530" s="1"/>
      <c r="AZ530" s="1"/>
      <c r="BA530" s="1"/>
      <c r="BB530" s="1"/>
      <c r="BC530" s="1"/>
      <c r="BD530" s="1"/>
      <c r="BE530" s="1"/>
      <c r="BF530" s="1"/>
      <c r="BG530" s="1"/>
      <c r="BH530" s="1"/>
      <c r="BI530" s="1"/>
      <c r="BJ530" s="1"/>
      <c r="BK530" s="1"/>
      <c r="BL530"/>
      <c r="BN530">
        <f t="shared" si="43"/>
        <v>0</v>
      </c>
      <c r="BO530">
        <f t="shared" si="44"/>
        <v>0</v>
      </c>
      <c r="DP530"/>
      <c r="DQ530"/>
      <c r="DR530" s="2">
        <f t="shared" si="45"/>
        <v>0</v>
      </c>
      <c r="DS530" s="2">
        <f t="shared" si="46"/>
        <v>0</v>
      </c>
      <c r="DT530" s="2">
        <f t="shared" si="47"/>
        <v>0</v>
      </c>
      <c r="DU530" s="2">
        <f t="shared" si="48"/>
        <v>0</v>
      </c>
    </row>
    <row r="531" spans="1:125" s="38" customFormat="1" ht="15" customHeight="1">
      <c r="A531" s="196"/>
      <c r="B531" s="196"/>
      <c r="C531" s="286" t="s">
        <v>5865</v>
      </c>
      <c r="D531" s="479" t="str">
        <f>IF($N$10="","",IF(HLOOKUP($N$10,Presentación!$AQ$3:$BV$574,Presentación!AP510)="","",HLOOKUP($N$10,Presentación!$AQ$3:$BV$574,Presentación!AP510,0)))</f>
        <v/>
      </c>
      <c r="E531" s="480"/>
      <c r="F531" s="481"/>
      <c r="G531" s="491" t="str">
        <f>IF($N$10="","",IF(HLOOKUP($N$10,Presentación!$BZ$3:$DE$574,Presentación!AP510,0)="","",HLOOKUP($N$10,Presentación!$BZ$3:$DE$574,Presentación!AP510,0)))</f>
        <v/>
      </c>
      <c r="H531" s="492"/>
      <c r="I531" s="492"/>
      <c r="J531" s="493"/>
      <c r="K531" s="1"/>
      <c r="L531" s="1"/>
      <c r="M531" s="1"/>
      <c r="N531" s="1"/>
      <c r="O531" s="1"/>
      <c r="P531" s="1"/>
      <c r="Q531" s="1"/>
      <c r="R531" s="1"/>
      <c r="S531" s="1"/>
      <c r="T531" s="1"/>
      <c r="U531" s="1"/>
      <c r="V531" s="1"/>
      <c r="W531" s="1"/>
      <c r="X531" s="1"/>
      <c r="Y531" s="1"/>
      <c r="Z531" s="1"/>
      <c r="AA531" s="1"/>
      <c r="AB531" s="1"/>
      <c r="AC531" s="1"/>
      <c r="AD531" s="1"/>
      <c r="AE531" s="1"/>
      <c r="AF531" s="1"/>
      <c r="AG531" s="1"/>
      <c r="AH531" s="1"/>
      <c r="AI531" s="1"/>
      <c r="AJ531" s="1"/>
      <c r="AK531" s="1"/>
      <c r="AL531" s="1"/>
      <c r="AM531" s="1"/>
      <c r="AN531" s="1"/>
      <c r="AO531" s="1"/>
      <c r="AP531" s="1"/>
      <c r="AQ531" s="1"/>
      <c r="AR531" s="1"/>
      <c r="AS531" s="1"/>
      <c r="AT531" s="1"/>
      <c r="AU531" s="1"/>
      <c r="AV531" s="1"/>
      <c r="AW531" s="1"/>
      <c r="AX531" s="1"/>
      <c r="AY531" s="1"/>
      <c r="AZ531" s="1"/>
      <c r="BA531" s="1"/>
      <c r="BB531" s="1"/>
      <c r="BC531" s="1"/>
      <c r="BD531" s="1"/>
      <c r="BE531" s="1"/>
      <c r="BF531" s="1"/>
      <c r="BG531" s="1"/>
      <c r="BH531" s="1"/>
      <c r="BI531" s="1"/>
      <c r="BJ531" s="1"/>
      <c r="BK531" s="1"/>
      <c r="BL531"/>
      <c r="BN531">
        <f t="shared" si="43"/>
        <v>0</v>
      </c>
      <c r="BO531">
        <f t="shared" si="44"/>
        <v>0</v>
      </c>
      <c r="DP531"/>
      <c r="DQ531"/>
      <c r="DR531" s="2">
        <f t="shared" si="45"/>
        <v>0</v>
      </c>
      <c r="DS531" s="2">
        <f t="shared" si="46"/>
        <v>0</v>
      </c>
      <c r="DT531" s="2">
        <f t="shared" si="47"/>
        <v>0</v>
      </c>
      <c r="DU531" s="2">
        <f t="shared" si="48"/>
        <v>0</v>
      </c>
    </row>
    <row r="532" spans="1:125" s="38" customFormat="1" ht="15" customHeight="1">
      <c r="A532" s="196"/>
      <c r="B532" s="196"/>
      <c r="C532" s="286" t="s">
        <v>5866</v>
      </c>
      <c r="D532" s="479" t="str">
        <f>IF($N$10="","",IF(HLOOKUP($N$10,Presentación!$AQ$3:$BV$574,Presentación!AP511)="","",HLOOKUP($N$10,Presentación!$AQ$3:$BV$574,Presentación!AP511,0)))</f>
        <v/>
      </c>
      <c r="E532" s="480"/>
      <c r="F532" s="481"/>
      <c r="G532" s="491" t="str">
        <f>IF($N$10="","",IF(HLOOKUP($N$10,Presentación!$BZ$3:$DE$574,Presentación!AP511,0)="","",HLOOKUP($N$10,Presentación!$BZ$3:$DE$574,Presentación!AP511,0)))</f>
        <v/>
      </c>
      <c r="H532" s="492"/>
      <c r="I532" s="492"/>
      <c r="J532" s="493"/>
      <c r="K532" s="1"/>
      <c r="L532" s="1"/>
      <c r="M532" s="1"/>
      <c r="N532" s="1"/>
      <c r="O532" s="1"/>
      <c r="P532" s="1"/>
      <c r="Q532" s="1"/>
      <c r="R532" s="1"/>
      <c r="S532" s="1"/>
      <c r="T532" s="1"/>
      <c r="U532" s="1"/>
      <c r="V532" s="1"/>
      <c r="W532" s="1"/>
      <c r="X532" s="1"/>
      <c r="Y532" s="1"/>
      <c r="Z532" s="1"/>
      <c r="AA532" s="1"/>
      <c r="AB532" s="1"/>
      <c r="AC532" s="1"/>
      <c r="AD532" s="1"/>
      <c r="AE532" s="1"/>
      <c r="AF532" s="1"/>
      <c r="AG532" s="1"/>
      <c r="AH532" s="1"/>
      <c r="AI532" s="1"/>
      <c r="AJ532" s="1"/>
      <c r="AK532" s="1"/>
      <c r="AL532" s="1"/>
      <c r="AM532" s="1"/>
      <c r="AN532" s="1"/>
      <c r="AO532" s="1"/>
      <c r="AP532" s="1"/>
      <c r="AQ532" s="1"/>
      <c r="AR532" s="1"/>
      <c r="AS532" s="1"/>
      <c r="AT532" s="1"/>
      <c r="AU532" s="1"/>
      <c r="AV532" s="1"/>
      <c r="AW532" s="1"/>
      <c r="AX532" s="1"/>
      <c r="AY532" s="1"/>
      <c r="AZ532" s="1"/>
      <c r="BA532" s="1"/>
      <c r="BB532" s="1"/>
      <c r="BC532" s="1"/>
      <c r="BD532" s="1"/>
      <c r="BE532" s="1"/>
      <c r="BF532" s="1"/>
      <c r="BG532" s="1"/>
      <c r="BH532" s="1"/>
      <c r="BI532" s="1"/>
      <c r="BJ532" s="1"/>
      <c r="BK532" s="1"/>
      <c r="BL532"/>
      <c r="BN532">
        <f t="shared" si="43"/>
        <v>0</v>
      </c>
      <c r="BO532">
        <f t="shared" si="44"/>
        <v>0</v>
      </c>
      <c r="DP532"/>
      <c r="DQ532"/>
      <c r="DR532" s="2">
        <f t="shared" si="45"/>
        <v>0</v>
      </c>
      <c r="DS532" s="2">
        <f t="shared" si="46"/>
        <v>0</v>
      </c>
      <c r="DT532" s="2">
        <f t="shared" si="47"/>
        <v>0</v>
      </c>
      <c r="DU532" s="2">
        <f t="shared" si="48"/>
        <v>0</v>
      </c>
    </row>
    <row r="533" spans="1:125" s="38" customFormat="1" ht="15" customHeight="1">
      <c r="A533" s="196"/>
      <c r="B533" s="196"/>
      <c r="C533" s="286" t="s">
        <v>5867</v>
      </c>
      <c r="D533" s="479" t="str">
        <f>IF($N$10="","",IF(HLOOKUP($N$10,Presentación!$AQ$3:$BV$574,Presentación!AP512)="","",HLOOKUP($N$10,Presentación!$AQ$3:$BV$574,Presentación!AP512,0)))</f>
        <v/>
      </c>
      <c r="E533" s="480"/>
      <c r="F533" s="481"/>
      <c r="G533" s="491" t="str">
        <f>IF($N$10="","",IF(HLOOKUP($N$10,Presentación!$BZ$3:$DE$574,Presentación!AP512,0)="","",HLOOKUP($N$10,Presentación!$BZ$3:$DE$574,Presentación!AP512,0)))</f>
        <v/>
      </c>
      <c r="H533" s="492"/>
      <c r="I533" s="492"/>
      <c r="J533" s="493"/>
      <c r="K533" s="1"/>
      <c r="L533" s="1"/>
      <c r="M533" s="1"/>
      <c r="N533" s="1"/>
      <c r="O533" s="1"/>
      <c r="P533" s="1"/>
      <c r="Q533" s="1"/>
      <c r="R533" s="1"/>
      <c r="S533" s="1"/>
      <c r="T533" s="1"/>
      <c r="U533" s="1"/>
      <c r="V533" s="1"/>
      <c r="W533" s="1"/>
      <c r="X533" s="1"/>
      <c r="Y533" s="1"/>
      <c r="Z533" s="1"/>
      <c r="AA533" s="1"/>
      <c r="AB533" s="1"/>
      <c r="AC533" s="1"/>
      <c r="AD533" s="1"/>
      <c r="AE533" s="1"/>
      <c r="AF533" s="1"/>
      <c r="AG533" s="1"/>
      <c r="AH533" s="1"/>
      <c r="AI533" s="1"/>
      <c r="AJ533" s="1"/>
      <c r="AK533" s="1"/>
      <c r="AL533" s="1"/>
      <c r="AM533" s="1"/>
      <c r="AN533" s="1"/>
      <c r="AO533" s="1"/>
      <c r="AP533" s="1"/>
      <c r="AQ533" s="1"/>
      <c r="AR533" s="1"/>
      <c r="AS533" s="1"/>
      <c r="AT533" s="1"/>
      <c r="AU533" s="1"/>
      <c r="AV533" s="1"/>
      <c r="AW533" s="1"/>
      <c r="AX533" s="1"/>
      <c r="AY533" s="1"/>
      <c r="AZ533" s="1"/>
      <c r="BA533" s="1"/>
      <c r="BB533" s="1"/>
      <c r="BC533" s="1"/>
      <c r="BD533" s="1"/>
      <c r="BE533" s="1"/>
      <c r="BF533" s="1"/>
      <c r="BG533" s="1"/>
      <c r="BH533" s="1"/>
      <c r="BI533" s="1"/>
      <c r="BJ533" s="1"/>
      <c r="BK533" s="1"/>
      <c r="BL533"/>
      <c r="BN533">
        <f t="shared" si="43"/>
        <v>0</v>
      </c>
      <c r="BO533">
        <f t="shared" si="44"/>
        <v>0</v>
      </c>
      <c r="DP533"/>
      <c r="DQ533"/>
      <c r="DR533" s="2">
        <f t="shared" si="45"/>
        <v>0</v>
      </c>
      <c r="DS533" s="2">
        <f t="shared" si="46"/>
        <v>0</v>
      </c>
      <c r="DT533" s="2">
        <f t="shared" si="47"/>
        <v>0</v>
      </c>
      <c r="DU533" s="2">
        <f t="shared" si="48"/>
        <v>0</v>
      </c>
    </row>
    <row r="534" spans="1:125" s="38" customFormat="1" ht="15" customHeight="1">
      <c r="A534" s="196"/>
      <c r="B534" s="196"/>
      <c r="C534" s="286" t="s">
        <v>5868</v>
      </c>
      <c r="D534" s="479" t="str">
        <f>IF($N$10="","",IF(HLOOKUP($N$10,Presentación!$AQ$3:$BV$574,Presentación!AP513)="","",HLOOKUP($N$10,Presentación!$AQ$3:$BV$574,Presentación!AP513,0)))</f>
        <v/>
      </c>
      <c r="E534" s="480"/>
      <c r="F534" s="481"/>
      <c r="G534" s="491" t="str">
        <f>IF($N$10="","",IF(HLOOKUP($N$10,Presentación!$BZ$3:$DE$574,Presentación!AP513,0)="","",HLOOKUP($N$10,Presentación!$BZ$3:$DE$574,Presentación!AP513,0)))</f>
        <v/>
      </c>
      <c r="H534" s="492"/>
      <c r="I534" s="492"/>
      <c r="J534" s="493"/>
      <c r="K534" s="1"/>
      <c r="L534" s="1"/>
      <c r="M534" s="1"/>
      <c r="N534" s="1"/>
      <c r="O534" s="1"/>
      <c r="P534" s="1"/>
      <c r="Q534" s="1"/>
      <c r="R534" s="1"/>
      <c r="S534" s="1"/>
      <c r="T534" s="1"/>
      <c r="U534" s="1"/>
      <c r="V534" s="1"/>
      <c r="W534" s="1"/>
      <c r="X534" s="1"/>
      <c r="Y534" s="1"/>
      <c r="Z534" s="1"/>
      <c r="AA534" s="1"/>
      <c r="AB534" s="1"/>
      <c r="AC534" s="1"/>
      <c r="AD534" s="1"/>
      <c r="AE534" s="1"/>
      <c r="AF534" s="1"/>
      <c r="AG534" s="1"/>
      <c r="AH534" s="1"/>
      <c r="AI534" s="1"/>
      <c r="AJ534" s="1"/>
      <c r="AK534" s="1"/>
      <c r="AL534" s="1"/>
      <c r="AM534" s="1"/>
      <c r="AN534" s="1"/>
      <c r="AO534" s="1"/>
      <c r="AP534" s="1"/>
      <c r="AQ534" s="1"/>
      <c r="AR534" s="1"/>
      <c r="AS534" s="1"/>
      <c r="AT534" s="1"/>
      <c r="AU534" s="1"/>
      <c r="AV534" s="1"/>
      <c r="AW534" s="1"/>
      <c r="AX534" s="1"/>
      <c r="AY534" s="1"/>
      <c r="AZ534" s="1"/>
      <c r="BA534" s="1"/>
      <c r="BB534" s="1"/>
      <c r="BC534" s="1"/>
      <c r="BD534" s="1"/>
      <c r="BE534" s="1"/>
      <c r="BF534" s="1"/>
      <c r="BG534" s="1"/>
      <c r="BH534" s="1"/>
      <c r="BI534" s="1"/>
      <c r="BJ534" s="1"/>
      <c r="BK534" s="1"/>
      <c r="BL534"/>
      <c r="BN534">
        <f t="shared" si="43"/>
        <v>0</v>
      </c>
      <c r="BO534">
        <f t="shared" si="44"/>
        <v>0</v>
      </c>
      <c r="DP534"/>
      <c r="DQ534"/>
      <c r="DR534" s="2">
        <f t="shared" si="45"/>
        <v>0</v>
      </c>
      <c r="DS534" s="2">
        <f t="shared" si="46"/>
        <v>0</v>
      </c>
      <c r="DT534" s="2">
        <f t="shared" si="47"/>
        <v>0</v>
      </c>
      <c r="DU534" s="2">
        <f t="shared" si="48"/>
        <v>0</v>
      </c>
    </row>
    <row r="535" spans="1:125" s="38" customFormat="1" ht="15" customHeight="1">
      <c r="A535" s="196"/>
      <c r="B535" s="196"/>
      <c r="C535" s="286" t="s">
        <v>5869</v>
      </c>
      <c r="D535" s="479" t="str">
        <f>IF($N$10="","",IF(HLOOKUP($N$10,Presentación!$AQ$3:$BV$574,Presentación!AP514)="","",HLOOKUP($N$10,Presentación!$AQ$3:$BV$574,Presentación!AP514,0)))</f>
        <v/>
      </c>
      <c r="E535" s="480"/>
      <c r="F535" s="481"/>
      <c r="G535" s="491" t="str">
        <f>IF($N$10="","",IF(HLOOKUP($N$10,Presentación!$BZ$3:$DE$574,Presentación!AP514,0)="","",HLOOKUP($N$10,Presentación!$BZ$3:$DE$574,Presentación!AP514,0)))</f>
        <v/>
      </c>
      <c r="H535" s="492"/>
      <c r="I535" s="492"/>
      <c r="J535" s="493"/>
      <c r="K535" s="1"/>
      <c r="L535" s="1"/>
      <c r="M535" s="1"/>
      <c r="N535" s="1"/>
      <c r="O535" s="1"/>
      <c r="P535" s="1"/>
      <c r="Q535" s="1"/>
      <c r="R535" s="1"/>
      <c r="S535" s="1"/>
      <c r="T535" s="1"/>
      <c r="U535" s="1"/>
      <c r="V535" s="1"/>
      <c r="W535" s="1"/>
      <c r="X535" s="1"/>
      <c r="Y535" s="1"/>
      <c r="Z535" s="1"/>
      <c r="AA535" s="1"/>
      <c r="AB535" s="1"/>
      <c r="AC535" s="1"/>
      <c r="AD535" s="1"/>
      <c r="AE535" s="1"/>
      <c r="AF535" s="1"/>
      <c r="AG535" s="1"/>
      <c r="AH535" s="1"/>
      <c r="AI535" s="1"/>
      <c r="AJ535" s="1"/>
      <c r="AK535" s="1"/>
      <c r="AL535" s="1"/>
      <c r="AM535" s="1"/>
      <c r="AN535" s="1"/>
      <c r="AO535" s="1"/>
      <c r="AP535" s="1"/>
      <c r="AQ535" s="1"/>
      <c r="AR535" s="1"/>
      <c r="AS535" s="1"/>
      <c r="AT535" s="1"/>
      <c r="AU535" s="1"/>
      <c r="AV535" s="1"/>
      <c r="AW535" s="1"/>
      <c r="AX535" s="1"/>
      <c r="AY535" s="1"/>
      <c r="AZ535" s="1"/>
      <c r="BA535" s="1"/>
      <c r="BB535" s="1"/>
      <c r="BC535" s="1"/>
      <c r="BD535" s="1"/>
      <c r="BE535" s="1"/>
      <c r="BF535" s="1"/>
      <c r="BG535" s="1"/>
      <c r="BH535" s="1"/>
      <c r="BI535" s="1"/>
      <c r="BJ535" s="1"/>
      <c r="BK535" s="1"/>
      <c r="BL535"/>
      <c r="BN535">
        <f t="shared" si="43"/>
        <v>0</v>
      </c>
      <c r="BO535">
        <f t="shared" si="44"/>
        <v>0</v>
      </c>
      <c r="DP535"/>
      <c r="DQ535"/>
      <c r="DR535" s="2">
        <f t="shared" si="45"/>
        <v>0</v>
      </c>
      <c r="DS535" s="2">
        <f t="shared" si="46"/>
        <v>0</v>
      </c>
      <c r="DT535" s="2">
        <f t="shared" si="47"/>
        <v>0</v>
      </c>
      <c r="DU535" s="2">
        <f t="shared" si="48"/>
        <v>0</v>
      </c>
    </row>
    <row r="536" spans="1:125" s="38" customFormat="1" ht="15" customHeight="1">
      <c r="A536" s="196"/>
      <c r="B536" s="196"/>
      <c r="C536" s="286" t="s">
        <v>5870</v>
      </c>
      <c r="D536" s="479" t="str">
        <f>IF($N$10="","",IF(HLOOKUP($N$10,Presentación!$AQ$3:$BV$574,Presentación!AP515)="","",HLOOKUP($N$10,Presentación!$AQ$3:$BV$574,Presentación!AP515,0)))</f>
        <v/>
      </c>
      <c r="E536" s="480"/>
      <c r="F536" s="481"/>
      <c r="G536" s="491" t="str">
        <f>IF($N$10="","",IF(HLOOKUP($N$10,Presentación!$BZ$3:$DE$574,Presentación!AP515,0)="","",HLOOKUP($N$10,Presentación!$BZ$3:$DE$574,Presentación!AP515,0)))</f>
        <v/>
      </c>
      <c r="H536" s="492"/>
      <c r="I536" s="492"/>
      <c r="J536" s="493"/>
      <c r="K536" s="1"/>
      <c r="L536" s="1"/>
      <c r="M536" s="1"/>
      <c r="N536" s="1"/>
      <c r="O536" s="1"/>
      <c r="P536" s="1"/>
      <c r="Q536" s="1"/>
      <c r="R536" s="1"/>
      <c r="S536" s="1"/>
      <c r="T536" s="1"/>
      <c r="U536" s="1"/>
      <c r="V536" s="1"/>
      <c r="W536" s="1"/>
      <c r="X536" s="1"/>
      <c r="Y536" s="1"/>
      <c r="Z536" s="1"/>
      <c r="AA536" s="1"/>
      <c r="AB536" s="1"/>
      <c r="AC536" s="1"/>
      <c r="AD536" s="1"/>
      <c r="AE536" s="1"/>
      <c r="AF536" s="1"/>
      <c r="AG536" s="1"/>
      <c r="AH536" s="1"/>
      <c r="AI536" s="1"/>
      <c r="AJ536" s="1"/>
      <c r="AK536" s="1"/>
      <c r="AL536" s="1"/>
      <c r="AM536" s="1"/>
      <c r="AN536" s="1"/>
      <c r="AO536" s="1"/>
      <c r="AP536" s="1"/>
      <c r="AQ536" s="1"/>
      <c r="AR536" s="1"/>
      <c r="AS536" s="1"/>
      <c r="AT536" s="1"/>
      <c r="AU536" s="1"/>
      <c r="AV536" s="1"/>
      <c r="AW536" s="1"/>
      <c r="AX536" s="1"/>
      <c r="AY536" s="1"/>
      <c r="AZ536" s="1"/>
      <c r="BA536" s="1"/>
      <c r="BB536" s="1"/>
      <c r="BC536" s="1"/>
      <c r="BD536" s="1"/>
      <c r="BE536" s="1"/>
      <c r="BF536" s="1"/>
      <c r="BG536" s="1"/>
      <c r="BH536" s="1"/>
      <c r="BI536" s="1"/>
      <c r="BJ536" s="1"/>
      <c r="BK536" s="1"/>
      <c r="BL536"/>
      <c r="BN536">
        <f t="shared" si="43"/>
        <v>0</v>
      </c>
      <c r="BO536">
        <f t="shared" si="44"/>
        <v>0</v>
      </c>
      <c r="DP536"/>
      <c r="DQ536"/>
      <c r="DR536" s="2">
        <f t="shared" si="45"/>
        <v>0</v>
      </c>
      <c r="DS536" s="2">
        <f t="shared" si="46"/>
        <v>0</v>
      </c>
      <c r="DT536" s="2">
        <f t="shared" si="47"/>
        <v>0</v>
      </c>
      <c r="DU536" s="2">
        <f t="shared" si="48"/>
        <v>0</v>
      </c>
    </row>
    <row r="537" spans="1:125" s="38" customFormat="1" ht="15" customHeight="1">
      <c r="A537" s="196"/>
      <c r="B537" s="196"/>
      <c r="C537" s="286" t="s">
        <v>5871</v>
      </c>
      <c r="D537" s="479" t="str">
        <f>IF($N$10="","",IF(HLOOKUP($N$10,Presentación!$AQ$3:$BV$574,Presentación!AP516)="","",HLOOKUP($N$10,Presentación!$AQ$3:$BV$574,Presentación!AP516,0)))</f>
        <v/>
      </c>
      <c r="E537" s="480"/>
      <c r="F537" s="481"/>
      <c r="G537" s="491" t="str">
        <f>IF($N$10="","",IF(HLOOKUP($N$10,Presentación!$BZ$3:$DE$574,Presentación!AP516,0)="","",HLOOKUP($N$10,Presentación!$BZ$3:$DE$574,Presentación!AP516,0)))</f>
        <v/>
      </c>
      <c r="H537" s="492"/>
      <c r="I537" s="492"/>
      <c r="J537" s="493"/>
      <c r="K537" s="1"/>
      <c r="L537" s="1"/>
      <c r="M537" s="1"/>
      <c r="N537" s="1"/>
      <c r="O537" s="1"/>
      <c r="P537" s="1"/>
      <c r="Q537" s="1"/>
      <c r="R537" s="1"/>
      <c r="S537" s="1"/>
      <c r="T537" s="1"/>
      <c r="U537" s="1"/>
      <c r="V537" s="1"/>
      <c r="W537" s="1"/>
      <c r="X537" s="1"/>
      <c r="Y537" s="1"/>
      <c r="Z537" s="1"/>
      <c r="AA537" s="1"/>
      <c r="AB537" s="1"/>
      <c r="AC537" s="1"/>
      <c r="AD537" s="1"/>
      <c r="AE537" s="1"/>
      <c r="AF537" s="1"/>
      <c r="AG537" s="1"/>
      <c r="AH537" s="1"/>
      <c r="AI537" s="1"/>
      <c r="AJ537" s="1"/>
      <c r="AK537" s="1"/>
      <c r="AL537" s="1"/>
      <c r="AM537" s="1"/>
      <c r="AN537" s="1"/>
      <c r="AO537" s="1"/>
      <c r="AP537" s="1"/>
      <c r="AQ537" s="1"/>
      <c r="AR537" s="1"/>
      <c r="AS537" s="1"/>
      <c r="AT537" s="1"/>
      <c r="AU537" s="1"/>
      <c r="AV537" s="1"/>
      <c r="AW537" s="1"/>
      <c r="AX537" s="1"/>
      <c r="AY537" s="1"/>
      <c r="AZ537" s="1"/>
      <c r="BA537" s="1"/>
      <c r="BB537" s="1"/>
      <c r="BC537" s="1"/>
      <c r="BD537" s="1"/>
      <c r="BE537" s="1"/>
      <c r="BF537" s="1"/>
      <c r="BG537" s="1"/>
      <c r="BH537" s="1"/>
      <c r="BI537" s="1"/>
      <c r="BJ537" s="1"/>
      <c r="BK537" s="1"/>
      <c r="BL537"/>
      <c r="BN537">
        <f t="shared" ref="BN537:BN597" si="49">IF(D538&lt;&gt;"",IF(OR(COUNTA(K538:BK538)=0,COUNTA(K538:BK538)&gt;=(53-$DN$21)),0,1),0)</f>
        <v>0</v>
      </c>
      <c r="BO537">
        <f t="shared" ref="BO537:BO597" si="50">IF(D538="",IF(COUNTA(K538:BK538)=0,0,1),0)</f>
        <v>0</v>
      </c>
      <c r="DP537"/>
      <c r="DQ537"/>
      <c r="DR537" s="2">
        <f t="shared" ref="DR537:DR598" si="51">K537</f>
        <v>0</v>
      </c>
      <c r="DS537" s="2">
        <f t="shared" ref="DS537:DS598" si="52">COUNTIF(L537:BK537,"NS")</f>
        <v>0</v>
      </c>
      <c r="DT537" s="2">
        <f t="shared" ref="DT537:DT598" si="53">SUM(L537:BK537)</f>
        <v>0</v>
      </c>
      <c r="DU537" s="2">
        <f t="shared" si="48"/>
        <v>0</v>
      </c>
    </row>
    <row r="538" spans="1:125" s="38" customFormat="1" ht="15" customHeight="1">
      <c r="A538" s="196"/>
      <c r="B538" s="196"/>
      <c r="C538" s="286" t="s">
        <v>5872</v>
      </c>
      <c r="D538" s="479" t="str">
        <f>IF($N$10="","",IF(HLOOKUP($N$10,Presentación!$AQ$3:$BV$574,Presentación!AP517)="","",HLOOKUP($N$10,Presentación!$AQ$3:$BV$574,Presentación!AP517,0)))</f>
        <v/>
      </c>
      <c r="E538" s="480"/>
      <c r="F538" s="481"/>
      <c r="G538" s="491" t="str">
        <f>IF($N$10="","",IF(HLOOKUP($N$10,Presentación!$BZ$3:$DE$574,Presentación!AP517,0)="","",HLOOKUP($N$10,Presentación!$BZ$3:$DE$574,Presentación!AP517,0)))</f>
        <v/>
      </c>
      <c r="H538" s="492"/>
      <c r="I538" s="492"/>
      <c r="J538" s="493"/>
      <c r="K538" s="1"/>
      <c r="L538" s="1"/>
      <c r="M538" s="1"/>
      <c r="N538" s="1"/>
      <c r="O538" s="1"/>
      <c r="P538" s="1"/>
      <c r="Q538" s="1"/>
      <c r="R538" s="1"/>
      <c r="S538" s="1"/>
      <c r="T538" s="1"/>
      <c r="U538" s="1"/>
      <c r="V538" s="1"/>
      <c r="W538" s="1"/>
      <c r="X538" s="1"/>
      <c r="Y538" s="1"/>
      <c r="Z538" s="1"/>
      <c r="AA538" s="1"/>
      <c r="AB538" s="1"/>
      <c r="AC538" s="1"/>
      <c r="AD538" s="1"/>
      <c r="AE538" s="1"/>
      <c r="AF538" s="1"/>
      <c r="AG538" s="1"/>
      <c r="AH538" s="1"/>
      <c r="AI538" s="1"/>
      <c r="AJ538" s="1"/>
      <c r="AK538" s="1"/>
      <c r="AL538" s="1"/>
      <c r="AM538" s="1"/>
      <c r="AN538" s="1"/>
      <c r="AO538" s="1"/>
      <c r="AP538" s="1"/>
      <c r="AQ538" s="1"/>
      <c r="AR538" s="1"/>
      <c r="AS538" s="1"/>
      <c r="AT538" s="1"/>
      <c r="AU538" s="1"/>
      <c r="AV538" s="1"/>
      <c r="AW538" s="1"/>
      <c r="AX538" s="1"/>
      <c r="AY538" s="1"/>
      <c r="AZ538" s="1"/>
      <c r="BA538" s="1"/>
      <c r="BB538" s="1"/>
      <c r="BC538" s="1"/>
      <c r="BD538" s="1"/>
      <c r="BE538" s="1"/>
      <c r="BF538" s="1"/>
      <c r="BG538" s="1"/>
      <c r="BH538" s="1"/>
      <c r="BI538" s="1"/>
      <c r="BJ538" s="1"/>
      <c r="BK538" s="1"/>
      <c r="BL538"/>
      <c r="BN538">
        <f t="shared" si="49"/>
        <v>0</v>
      </c>
      <c r="BO538">
        <f t="shared" si="50"/>
        <v>0</v>
      </c>
      <c r="DP538"/>
      <c r="DQ538"/>
      <c r="DR538" s="2">
        <f t="shared" si="51"/>
        <v>0</v>
      </c>
      <c r="DS538" s="2">
        <f t="shared" si="52"/>
        <v>0</v>
      </c>
      <c r="DT538" s="2">
        <f t="shared" si="53"/>
        <v>0</v>
      </c>
      <c r="DU538" s="2">
        <f t="shared" ref="DU538:DU598" si="54">IF(OR(AND(DR538=0, DS538&gt;0),AND(DR538="NS", DT538&gt;0), AND(DR538="NS", DS538=0, DT538=0)), 1, IF(OR(AND(DR538&gt;0, DS538&gt;1,DR538&gt;DT538), AND(DR538="NS", DS538=2), AND(DR538="NS", DT538=0, DS538&gt;0), DR538=DT538), 0, 1))</f>
        <v>0</v>
      </c>
    </row>
    <row r="539" spans="1:125" s="38" customFormat="1" ht="15" customHeight="1">
      <c r="A539" s="196"/>
      <c r="B539" s="196"/>
      <c r="C539" s="286" t="s">
        <v>5873</v>
      </c>
      <c r="D539" s="479" t="str">
        <f>IF($N$10="","",IF(HLOOKUP($N$10,Presentación!$AQ$3:$BV$574,Presentación!AP518)="","",HLOOKUP($N$10,Presentación!$AQ$3:$BV$574,Presentación!AP518,0)))</f>
        <v/>
      </c>
      <c r="E539" s="480"/>
      <c r="F539" s="481"/>
      <c r="G539" s="491" t="str">
        <f>IF($N$10="","",IF(HLOOKUP($N$10,Presentación!$BZ$3:$DE$574,Presentación!AP518,0)="","",HLOOKUP($N$10,Presentación!$BZ$3:$DE$574,Presentación!AP518,0)))</f>
        <v/>
      </c>
      <c r="H539" s="492"/>
      <c r="I539" s="492"/>
      <c r="J539" s="493"/>
      <c r="K539" s="1"/>
      <c r="L539" s="1"/>
      <c r="M539" s="1"/>
      <c r="N539" s="1"/>
      <c r="O539" s="1"/>
      <c r="P539" s="1"/>
      <c r="Q539" s="1"/>
      <c r="R539" s="1"/>
      <c r="S539" s="1"/>
      <c r="T539" s="1"/>
      <c r="U539" s="1"/>
      <c r="V539" s="1"/>
      <c r="W539" s="1"/>
      <c r="X539" s="1"/>
      <c r="Y539" s="1"/>
      <c r="Z539" s="1"/>
      <c r="AA539" s="1"/>
      <c r="AB539" s="1"/>
      <c r="AC539" s="1"/>
      <c r="AD539" s="1"/>
      <c r="AE539" s="1"/>
      <c r="AF539" s="1"/>
      <c r="AG539" s="1"/>
      <c r="AH539" s="1"/>
      <c r="AI539" s="1"/>
      <c r="AJ539" s="1"/>
      <c r="AK539" s="1"/>
      <c r="AL539" s="1"/>
      <c r="AM539" s="1"/>
      <c r="AN539" s="1"/>
      <c r="AO539" s="1"/>
      <c r="AP539" s="1"/>
      <c r="AQ539" s="1"/>
      <c r="AR539" s="1"/>
      <c r="AS539" s="1"/>
      <c r="AT539" s="1"/>
      <c r="AU539" s="1"/>
      <c r="AV539" s="1"/>
      <c r="AW539" s="1"/>
      <c r="AX539" s="1"/>
      <c r="AY539" s="1"/>
      <c r="AZ539" s="1"/>
      <c r="BA539" s="1"/>
      <c r="BB539" s="1"/>
      <c r="BC539" s="1"/>
      <c r="BD539" s="1"/>
      <c r="BE539" s="1"/>
      <c r="BF539" s="1"/>
      <c r="BG539" s="1"/>
      <c r="BH539" s="1"/>
      <c r="BI539" s="1"/>
      <c r="BJ539" s="1"/>
      <c r="BK539" s="1"/>
      <c r="BL539"/>
      <c r="BN539">
        <f t="shared" si="49"/>
        <v>0</v>
      </c>
      <c r="BO539">
        <f t="shared" si="50"/>
        <v>0</v>
      </c>
      <c r="DP539"/>
      <c r="DQ539"/>
      <c r="DR539" s="2">
        <f t="shared" si="51"/>
        <v>0</v>
      </c>
      <c r="DS539" s="2">
        <f t="shared" si="52"/>
        <v>0</v>
      </c>
      <c r="DT539" s="2">
        <f t="shared" si="53"/>
        <v>0</v>
      </c>
      <c r="DU539" s="2">
        <f t="shared" si="54"/>
        <v>0</v>
      </c>
    </row>
    <row r="540" spans="1:125" s="38" customFormat="1" ht="15" customHeight="1">
      <c r="A540" s="196"/>
      <c r="B540" s="196"/>
      <c r="C540" s="286" t="s">
        <v>5874</v>
      </c>
      <c r="D540" s="479" t="str">
        <f>IF($N$10="","",IF(HLOOKUP($N$10,Presentación!$AQ$3:$BV$574,Presentación!AP519)="","",HLOOKUP($N$10,Presentación!$AQ$3:$BV$574,Presentación!AP519,0)))</f>
        <v/>
      </c>
      <c r="E540" s="480"/>
      <c r="F540" s="481"/>
      <c r="G540" s="491" t="str">
        <f>IF($N$10="","",IF(HLOOKUP($N$10,Presentación!$BZ$3:$DE$574,Presentación!AP519,0)="","",HLOOKUP($N$10,Presentación!$BZ$3:$DE$574,Presentación!AP519,0)))</f>
        <v/>
      </c>
      <c r="H540" s="492"/>
      <c r="I540" s="492"/>
      <c r="J540" s="493"/>
      <c r="K540" s="1"/>
      <c r="L540" s="1"/>
      <c r="M540" s="1"/>
      <c r="N540" s="1"/>
      <c r="O540" s="1"/>
      <c r="P540" s="1"/>
      <c r="Q540" s="1"/>
      <c r="R540" s="1"/>
      <c r="S540" s="1"/>
      <c r="T540" s="1"/>
      <c r="U540" s="1"/>
      <c r="V540" s="1"/>
      <c r="W540" s="1"/>
      <c r="X540" s="1"/>
      <c r="Y540" s="1"/>
      <c r="Z540" s="1"/>
      <c r="AA540" s="1"/>
      <c r="AB540" s="1"/>
      <c r="AC540" s="1"/>
      <c r="AD540" s="1"/>
      <c r="AE540" s="1"/>
      <c r="AF540" s="1"/>
      <c r="AG540" s="1"/>
      <c r="AH540" s="1"/>
      <c r="AI540" s="1"/>
      <c r="AJ540" s="1"/>
      <c r="AK540" s="1"/>
      <c r="AL540" s="1"/>
      <c r="AM540" s="1"/>
      <c r="AN540" s="1"/>
      <c r="AO540" s="1"/>
      <c r="AP540" s="1"/>
      <c r="AQ540" s="1"/>
      <c r="AR540" s="1"/>
      <c r="AS540" s="1"/>
      <c r="AT540" s="1"/>
      <c r="AU540" s="1"/>
      <c r="AV540" s="1"/>
      <c r="AW540" s="1"/>
      <c r="AX540" s="1"/>
      <c r="AY540" s="1"/>
      <c r="AZ540" s="1"/>
      <c r="BA540" s="1"/>
      <c r="BB540" s="1"/>
      <c r="BC540" s="1"/>
      <c r="BD540" s="1"/>
      <c r="BE540" s="1"/>
      <c r="BF540" s="1"/>
      <c r="BG540" s="1"/>
      <c r="BH540" s="1"/>
      <c r="BI540" s="1"/>
      <c r="BJ540" s="1"/>
      <c r="BK540" s="1"/>
      <c r="BL540"/>
      <c r="BN540">
        <f t="shared" si="49"/>
        <v>0</v>
      </c>
      <c r="BO540">
        <f t="shared" si="50"/>
        <v>0</v>
      </c>
      <c r="DP540"/>
      <c r="DQ540"/>
      <c r="DR540" s="2">
        <f t="shared" si="51"/>
        <v>0</v>
      </c>
      <c r="DS540" s="2">
        <f t="shared" si="52"/>
        <v>0</v>
      </c>
      <c r="DT540" s="2">
        <f t="shared" si="53"/>
        <v>0</v>
      </c>
      <c r="DU540" s="2">
        <f t="shared" si="54"/>
        <v>0</v>
      </c>
    </row>
    <row r="541" spans="1:125" s="38" customFormat="1" ht="15" customHeight="1">
      <c r="A541" s="196"/>
      <c r="B541" s="196"/>
      <c r="C541" s="286" t="s">
        <v>5875</v>
      </c>
      <c r="D541" s="479" t="str">
        <f>IF($N$10="","",IF(HLOOKUP($N$10,Presentación!$AQ$3:$BV$574,Presentación!AP520)="","",HLOOKUP($N$10,Presentación!$AQ$3:$BV$574,Presentación!AP520,0)))</f>
        <v/>
      </c>
      <c r="E541" s="480"/>
      <c r="F541" s="481"/>
      <c r="G541" s="491" t="str">
        <f>IF($N$10="","",IF(HLOOKUP($N$10,Presentación!$BZ$3:$DE$574,Presentación!AP520,0)="","",HLOOKUP($N$10,Presentación!$BZ$3:$DE$574,Presentación!AP520,0)))</f>
        <v/>
      </c>
      <c r="H541" s="492"/>
      <c r="I541" s="492"/>
      <c r="J541" s="493"/>
      <c r="K541" s="1"/>
      <c r="L541" s="1"/>
      <c r="M541" s="1"/>
      <c r="N541" s="1"/>
      <c r="O541" s="1"/>
      <c r="P541" s="1"/>
      <c r="Q541" s="1"/>
      <c r="R541" s="1"/>
      <c r="S541" s="1"/>
      <c r="T541" s="1"/>
      <c r="U541" s="1"/>
      <c r="V541" s="1"/>
      <c r="W541" s="1"/>
      <c r="X541" s="1"/>
      <c r="Y541" s="1"/>
      <c r="Z541" s="1"/>
      <c r="AA541" s="1"/>
      <c r="AB541" s="1"/>
      <c r="AC541" s="1"/>
      <c r="AD541" s="1"/>
      <c r="AE541" s="1"/>
      <c r="AF541" s="1"/>
      <c r="AG541" s="1"/>
      <c r="AH541" s="1"/>
      <c r="AI541" s="1"/>
      <c r="AJ541" s="1"/>
      <c r="AK541" s="1"/>
      <c r="AL541" s="1"/>
      <c r="AM541" s="1"/>
      <c r="AN541" s="1"/>
      <c r="AO541" s="1"/>
      <c r="AP541" s="1"/>
      <c r="AQ541" s="1"/>
      <c r="AR541" s="1"/>
      <c r="AS541" s="1"/>
      <c r="AT541" s="1"/>
      <c r="AU541" s="1"/>
      <c r="AV541" s="1"/>
      <c r="AW541" s="1"/>
      <c r="AX541" s="1"/>
      <c r="AY541" s="1"/>
      <c r="AZ541" s="1"/>
      <c r="BA541" s="1"/>
      <c r="BB541" s="1"/>
      <c r="BC541" s="1"/>
      <c r="BD541" s="1"/>
      <c r="BE541" s="1"/>
      <c r="BF541" s="1"/>
      <c r="BG541" s="1"/>
      <c r="BH541" s="1"/>
      <c r="BI541" s="1"/>
      <c r="BJ541" s="1"/>
      <c r="BK541" s="1"/>
      <c r="BL541"/>
      <c r="BN541">
        <f t="shared" si="49"/>
        <v>0</v>
      </c>
      <c r="BO541">
        <f t="shared" si="50"/>
        <v>0</v>
      </c>
      <c r="DP541"/>
      <c r="DQ541"/>
      <c r="DR541" s="2">
        <f t="shared" si="51"/>
        <v>0</v>
      </c>
      <c r="DS541" s="2">
        <f t="shared" si="52"/>
        <v>0</v>
      </c>
      <c r="DT541" s="2">
        <f t="shared" si="53"/>
        <v>0</v>
      </c>
      <c r="DU541" s="2">
        <f t="shared" si="54"/>
        <v>0</v>
      </c>
    </row>
    <row r="542" spans="1:125" s="38" customFormat="1" ht="15" customHeight="1">
      <c r="A542" s="196"/>
      <c r="B542" s="196"/>
      <c r="C542" s="286" t="s">
        <v>5876</v>
      </c>
      <c r="D542" s="479" t="str">
        <f>IF($N$10="","",IF(HLOOKUP($N$10,Presentación!$AQ$3:$BV$574,Presentación!AP521)="","",HLOOKUP($N$10,Presentación!$AQ$3:$BV$574,Presentación!AP521,0)))</f>
        <v/>
      </c>
      <c r="E542" s="480"/>
      <c r="F542" s="481"/>
      <c r="G542" s="491" t="str">
        <f>IF($N$10="","",IF(HLOOKUP($N$10,Presentación!$BZ$3:$DE$574,Presentación!AP521,0)="","",HLOOKUP($N$10,Presentación!$BZ$3:$DE$574,Presentación!AP521,0)))</f>
        <v/>
      </c>
      <c r="H542" s="492"/>
      <c r="I542" s="492"/>
      <c r="J542" s="493"/>
      <c r="K542" s="1"/>
      <c r="L542" s="1"/>
      <c r="M542" s="1"/>
      <c r="N542" s="1"/>
      <c r="O542" s="1"/>
      <c r="P542" s="1"/>
      <c r="Q542" s="1"/>
      <c r="R542" s="1"/>
      <c r="S542" s="1"/>
      <c r="T542" s="1"/>
      <c r="U542" s="1"/>
      <c r="V542" s="1"/>
      <c r="W542" s="1"/>
      <c r="X542" s="1"/>
      <c r="Y542" s="1"/>
      <c r="Z542" s="1"/>
      <c r="AA542" s="1"/>
      <c r="AB542" s="1"/>
      <c r="AC542" s="1"/>
      <c r="AD542" s="1"/>
      <c r="AE542" s="1"/>
      <c r="AF542" s="1"/>
      <c r="AG542" s="1"/>
      <c r="AH542" s="1"/>
      <c r="AI542" s="1"/>
      <c r="AJ542" s="1"/>
      <c r="AK542" s="1"/>
      <c r="AL542" s="1"/>
      <c r="AM542" s="1"/>
      <c r="AN542" s="1"/>
      <c r="AO542" s="1"/>
      <c r="AP542" s="1"/>
      <c r="AQ542" s="1"/>
      <c r="AR542" s="1"/>
      <c r="AS542" s="1"/>
      <c r="AT542" s="1"/>
      <c r="AU542" s="1"/>
      <c r="AV542" s="1"/>
      <c r="AW542" s="1"/>
      <c r="AX542" s="1"/>
      <c r="AY542" s="1"/>
      <c r="AZ542" s="1"/>
      <c r="BA542" s="1"/>
      <c r="BB542" s="1"/>
      <c r="BC542" s="1"/>
      <c r="BD542" s="1"/>
      <c r="BE542" s="1"/>
      <c r="BF542" s="1"/>
      <c r="BG542" s="1"/>
      <c r="BH542" s="1"/>
      <c r="BI542" s="1"/>
      <c r="BJ542" s="1"/>
      <c r="BK542" s="1"/>
      <c r="BL542"/>
      <c r="BN542">
        <f t="shared" si="49"/>
        <v>0</v>
      </c>
      <c r="BO542">
        <f t="shared" si="50"/>
        <v>0</v>
      </c>
      <c r="DP542"/>
      <c r="DQ542"/>
      <c r="DR542" s="2">
        <f t="shared" si="51"/>
        <v>0</v>
      </c>
      <c r="DS542" s="2">
        <f t="shared" si="52"/>
        <v>0</v>
      </c>
      <c r="DT542" s="2">
        <f t="shared" si="53"/>
        <v>0</v>
      </c>
      <c r="DU542" s="2">
        <f t="shared" si="54"/>
        <v>0</v>
      </c>
    </row>
    <row r="543" spans="1:125" s="38" customFormat="1" ht="15" customHeight="1">
      <c r="A543" s="196"/>
      <c r="B543" s="196"/>
      <c r="C543" s="286" t="s">
        <v>5877</v>
      </c>
      <c r="D543" s="479" t="str">
        <f>IF($N$10="","",IF(HLOOKUP($N$10,Presentación!$AQ$3:$BV$574,Presentación!AP522)="","",HLOOKUP($N$10,Presentación!$AQ$3:$BV$574,Presentación!AP522,0)))</f>
        <v/>
      </c>
      <c r="E543" s="480"/>
      <c r="F543" s="481"/>
      <c r="G543" s="491" t="str">
        <f>IF($N$10="","",IF(HLOOKUP($N$10,Presentación!$BZ$3:$DE$574,Presentación!AP522,0)="","",HLOOKUP($N$10,Presentación!$BZ$3:$DE$574,Presentación!AP522,0)))</f>
        <v/>
      </c>
      <c r="H543" s="492"/>
      <c r="I543" s="492"/>
      <c r="J543" s="493"/>
      <c r="K543" s="1"/>
      <c r="L543" s="1"/>
      <c r="M543" s="1"/>
      <c r="N543" s="1"/>
      <c r="O543" s="1"/>
      <c r="P543" s="1"/>
      <c r="Q543" s="1"/>
      <c r="R543" s="1"/>
      <c r="S543" s="1"/>
      <c r="T543" s="1"/>
      <c r="U543" s="1"/>
      <c r="V543" s="1"/>
      <c r="W543" s="1"/>
      <c r="X543" s="1"/>
      <c r="Y543" s="1"/>
      <c r="Z543" s="1"/>
      <c r="AA543" s="1"/>
      <c r="AB543" s="1"/>
      <c r="AC543" s="1"/>
      <c r="AD543" s="1"/>
      <c r="AE543" s="1"/>
      <c r="AF543" s="1"/>
      <c r="AG543" s="1"/>
      <c r="AH543" s="1"/>
      <c r="AI543" s="1"/>
      <c r="AJ543" s="1"/>
      <c r="AK543" s="1"/>
      <c r="AL543" s="1"/>
      <c r="AM543" s="1"/>
      <c r="AN543" s="1"/>
      <c r="AO543" s="1"/>
      <c r="AP543" s="1"/>
      <c r="AQ543" s="1"/>
      <c r="AR543" s="1"/>
      <c r="AS543" s="1"/>
      <c r="AT543" s="1"/>
      <c r="AU543" s="1"/>
      <c r="AV543" s="1"/>
      <c r="AW543" s="1"/>
      <c r="AX543" s="1"/>
      <c r="AY543" s="1"/>
      <c r="AZ543" s="1"/>
      <c r="BA543" s="1"/>
      <c r="BB543" s="1"/>
      <c r="BC543" s="1"/>
      <c r="BD543" s="1"/>
      <c r="BE543" s="1"/>
      <c r="BF543" s="1"/>
      <c r="BG543" s="1"/>
      <c r="BH543" s="1"/>
      <c r="BI543" s="1"/>
      <c r="BJ543" s="1"/>
      <c r="BK543" s="1"/>
      <c r="BL543"/>
      <c r="BN543">
        <f t="shared" si="49"/>
        <v>0</v>
      </c>
      <c r="BO543">
        <f t="shared" si="50"/>
        <v>0</v>
      </c>
      <c r="DP543"/>
      <c r="DQ543"/>
      <c r="DR543" s="2">
        <f t="shared" si="51"/>
        <v>0</v>
      </c>
      <c r="DS543" s="2">
        <f t="shared" si="52"/>
        <v>0</v>
      </c>
      <c r="DT543" s="2">
        <f t="shared" si="53"/>
        <v>0</v>
      </c>
      <c r="DU543" s="2">
        <f t="shared" si="54"/>
        <v>0</v>
      </c>
    </row>
    <row r="544" spans="1:125" s="38" customFormat="1" ht="15" customHeight="1">
      <c r="A544" s="196"/>
      <c r="B544" s="196"/>
      <c r="C544" s="286" t="s">
        <v>5878</v>
      </c>
      <c r="D544" s="479" t="str">
        <f>IF($N$10="","",IF(HLOOKUP($N$10,Presentación!$AQ$3:$BV$574,Presentación!AP523)="","",HLOOKUP($N$10,Presentación!$AQ$3:$BV$574,Presentación!AP523,0)))</f>
        <v/>
      </c>
      <c r="E544" s="480"/>
      <c r="F544" s="481"/>
      <c r="G544" s="491" t="str">
        <f>IF($N$10="","",IF(HLOOKUP($N$10,Presentación!$BZ$3:$DE$574,Presentación!AP523,0)="","",HLOOKUP($N$10,Presentación!$BZ$3:$DE$574,Presentación!AP523,0)))</f>
        <v/>
      </c>
      <c r="H544" s="492"/>
      <c r="I544" s="492"/>
      <c r="J544" s="493"/>
      <c r="K544" s="1"/>
      <c r="L544" s="1"/>
      <c r="M544" s="1"/>
      <c r="N544" s="1"/>
      <c r="O544" s="1"/>
      <c r="P544" s="1"/>
      <c r="Q544" s="1"/>
      <c r="R544" s="1"/>
      <c r="S544" s="1"/>
      <c r="T544" s="1"/>
      <c r="U544" s="1"/>
      <c r="V544" s="1"/>
      <c r="W544" s="1"/>
      <c r="X544" s="1"/>
      <c r="Y544" s="1"/>
      <c r="Z544" s="1"/>
      <c r="AA544" s="1"/>
      <c r="AB544" s="1"/>
      <c r="AC544" s="1"/>
      <c r="AD544" s="1"/>
      <c r="AE544" s="1"/>
      <c r="AF544" s="1"/>
      <c r="AG544" s="1"/>
      <c r="AH544" s="1"/>
      <c r="AI544" s="1"/>
      <c r="AJ544" s="1"/>
      <c r="AK544" s="1"/>
      <c r="AL544" s="1"/>
      <c r="AM544" s="1"/>
      <c r="AN544" s="1"/>
      <c r="AO544" s="1"/>
      <c r="AP544" s="1"/>
      <c r="AQ544" s="1"/>
      <c r="AR544" s="1"/>
      <c r="AS544" s="1"/>
      <c r="AT544" s="1"/>
      <c r="AU544" s="1"/>
      <c r="AV544" s="1"/>
      <c r="AW544" s="1"/>
      <c r="AX544" s="1"/>
      <c r="AY544" s="1"/>
      <c r="AZ544" s="1"/>
      <c r="BA544" s="1"/>
      <c r="BB544" s="1"/>
      <c r="BC544" s="1"/>
      <c r="BD544" s="1"/>
      <c r="BE544" s="1"/>
      <c r="BF544" s="1"/>
      <c r="BG544" s="1"/>
      <c r="BH544" s="1"/>
      <c r="BI544" s="1"/>
      <c r="BJ544" s="1"/>
      <c r="BK544" s="1"/>
      <c r="BL544"/>
      <c r="BN544">
        <f t="shared" si="49"/>
        <v>0</v>
      </c>
      <c r="BO544">
        <f t="shared" si="50"/>
        <v>0</v>
      </c>
      <c r="DP544"/>
      <c r="DQ544"/>
      <c r="DR544" s="2">
        <f t="shared" si="51"/>
        <v>0</v>
      </c>
      <c r="DS544" s="2">
        <f t="shared" si="52"/>
        <v>0</v>
      </c>
      <c r="DT544" s="2">
        <f t="shared" si="53"/>
        <v>0</v>
      </c>
      <c r="DU544" s="2">
        <f t="shared" si="54"/>
        <v>0</v>
      </c>
    </row>
    <row r="545" spans="1:125" s="38" customFormat="1" ht="15" customHeight="1">
      <c r="A545" s="196"/>
      <c r="B545" s="196"/>
      <c r="C545" s="286" t="s">
        <v>5879</v>
      </c>
      <c r="D545" s="479" t="str">
        <f>IF($N$10="","",IF(HLOOKUP($N$10,Presentación!$AQ$3:$BV$574,Presentación!AP524)="","",HLOOKUP($N$10,Presentación!$AQ$3:$BV$574,Presentación!AP524,0)))</f>
        <v/>
      </c>
      <c r="E545" s="480"/>
      <c r="F545" s="481"/>
      <c r="G545" s="491" t="str">
        <f>IF($N$10="","",IF(HLOOKUP($N$10,Presentación!$BZ$3:$DE$574,Presentación!AP524,0)="","",HLOOKUP($N$10,Presentación!$BZ$3:$DE$574,Presentación!AP524,0)))</f>
        <v/>
      </c>
      <c r="H545" s="492"/>
      <c r="I545" s="492"/>
      <c r="J545" s="493"/>
      <c r="K545" s="1"/>
      <c r="L545" s="1"/>
      <c r="M545" s="1"/>
      <c r="N545" s="1"/>
      <c r="O545" s="1"/>
      <c r="P545" s="1"/>
      <c r="Q545" s="1"/>
      <c r="R545" s="1"/>
      <c r="S545" s="1"/>
      <c r="T545" s="1"/>
      <c r="U545" s="1"/>
      <c r="V545" s="1"/>
      <c r="W545" s="1"/>
      <c r="X545" s="1"/>
      <c r="Y545" s="1"/>
      <c r="Z545" s="1"/>
      <c r="AA545" s="1"/>
      <c r="AB545" s="1"/>
      <c r="AC545" s="1"/>
      <c r="AD545" s="1"/>
      <c r="AE545" s="1"/>
      <c r="AF545" s="1"/>
      <c r="AG545" s="1"/>
      <c r="AH545" s="1"/>
      <c r="AI545" s="1"/>
      <c r="AJ545" s="1"/>
      <c r="AK545" s="1"/>
      <c r="AL545" s="1"/>
      <c r="AM545" s="1"/>
      <c r="AN545" s="1"/>
      <c r="AO545" s="1"/>
      <c r="AP545" s="1"/>
      <c r="AQ545" s="1"/>
      <c r="AR545" s="1"/>
      <c r="AS545" s="1"/>
      <c r="AT545" s="1"/>
      <c r="AU545" s="1"/>
      <c r="AV545" s="1"/>
      <c r="AW545" s="1"/>
      <c r="AX545" s="1"/>
      <c r="AY545" s="1"/>
      <c r="AZ545" s="1"/>
      <c r="BA545" s="1"/>
      <c r="BB545" s="1"/>
      <c r="BC545" s="1"/>
      <c r="BD545" s="1"/>
      <c r="BE545" s="1"/>
      <c r="BF545" s="1"/>
      <c r="BG545" s="1"/>
      <c r="BH545" s="1"/>
      <c r="BI545" s="1"/>
      <c r="BJ545" s="1"/>
      <c r="BK545" s="1"/>
      <c r="BL545"/>
      <c r="BN545">
        <f t="shared" si="49"/>
        <v>0</v>
      </c>
      <c r="BO545">
        <f t="shared" si="50"/>
        <v>0</v>
      </c>
      <c r="DP545"/>
      <c r="DQ545"/>
      <c r="DR545" s="2">
        <f t="shared" si="51"/>
        <v>0</v>
      </c>
      <c r="DS545" s="2">
        <f t="shared" si="52"/>
        <v>0</v>
      </c>
      <c r="DT545" s="2">
        <f t="shared" si="53"/>
        <v>0</v>
      </c>
      <c r="DU545" s="2">
        <f t="shared" si="54"/>
        <v>0</v>
      </c>
    </row>
    <row r="546" spans="1:125" s="38" customFormat="1" ht="15" customHeight="1">
      <c r="A546" s="196"/>
      <c r="B546" s="196"/>
      <c r="C546" s="286" t="s">
        <v>5880</v>
      </c>
      <c r="D546" s="479" t="str">
        <f>IF($N$10="","",IF(HLOOKUP($N$10,Presentación!$AQ$3:$BV$574,Presentación!AP525)="","",HLOOKUP($N$10,Presentación!$AQ$3:$BV$574,Presentación!AP525,0)))</f>
        <v/>
      </c>
      <c r="E546" s="480"/>
      <c r="F546" s="481"/>
      <c r="G546" s="491" t="str">
        <f>IF($N$10="","",IF(HLOOKUP($N$10,Presentación!$BZ$3:$DE$574,Presentación!AP525,0)="","",HLOOKUP($N$10,Presentación!$BZ$3:$DE$574,Presentación!AP525,0)))</f>
        <v/>
      </c>
      <c r="H546" s="492"/>
      <c r="I546" s="492"/>
      <c r="J546" s="493"/>
      <c r="K546" s="1"/>
      <c r="L546" s="1"/>
      <c r="M546" s="1"/>
      <c r="N546" s="1"/>
      <c r="O546" s="1"/>
      <c r="P546" s="1"/>
      <c r="Q546" s="1"/>
      <c r="R546" s="1"/>
      <c r="S546" s="1"/>
      <c r="T546" s="1"/>
      <c r="U546" s="1"/>
      <c r="V546" s="1"/>
      <c r="W546" s="1"/>
      <c r="X546" s="1"/>
      <c r="Y546" s="1"/>
      <c r="Z546" s="1"/>
      <c r="AA546" s="1"/>
      <c r="AB546" s="1"/>
      <c r="AC546" s="1"/>
      <c r="AD546" s="1"/>
      <c r="AE546" s="1"/>
      <c r="AF546" s="1"/>
      <c r="AG546" s="1"/>
      <c r="AH546" s="1"/>
      <c r="AI546" s="1"/>
      <c r="AJ546" s="1"/>
      <c r="AK546" s="1"/>
      <c r="AL546" s="1"/>
      <c r="AM546" s="1"/>
      <c r="AN546" s="1"/>
      <c r="AO546" s="1"/>
      <c r="AP546" s="1"/>
      <c r="AQ546" s="1"/>
      <c r="AR546" s="1"/>
      <c r="AS546" s="1"/>
      <c r="AT546" s="1"/>
      <c r="AU546" s="1"/>
      <c r="AV546" s="1"/>
      <c r="AW546" s="1"/>
      <c r="AX546" s="1"/>
      <c r="AY546" s="1"/>
      <c r="AZ546" s="1"/>
      <c r="BA546" s="1"/>
      <c r="BB546" s="1"/>
      <c r="BC546" s="1"/>
      <c r="BD546" s="1"/>
      <c r="BE546" s="1"/>
      <c r="BF546" s="1"/>
      <c r="BG546" s="1"/>
      <c r="BH546" s="1"/>
      <c r="BI546" s="1"/>
      <c r="BJ546" s="1"/>
      <c r="BK546" s="1"/>
      <c r="BL546"/>
      <c r="BN546">
        <f t="shared" si="49"/>
        <v>0</v>
      </c>
      <c r="BO546">
        <f t="shared" si="50"/>
        <v>0</v>
      </c>
      <c r="DP546"/>
      <c r="DQ546"/>
      <c r="DR546" s="2">
        <f t="shared" si="51"/>
        <v>0</v>
      </c>
      <c r="DS546" s="2">
        <f t="shared" si="52"/>
        <v>0</v>
      </c>
      <c r="DT546" s="2">
        <f t="shared" si="53"/>
        <v>0</v>
      </c>
      <c r="DU546" s="2">
        <f t="shared" si="54"/>
        <v>0</v>
      </c>
    </row>
    <row r="547" spans="1:125" s="38" customFormat="1" ht="15" customHeight="1">
      <c r="A547" s="196"/>
      <c r="B547" s="196"/>
      <c r="C547" s="286" t="s">
        <v>5881</v>
      </c>
      <c r="D547" s="479" t="str">
        <f>IF($N$10="","",IF(HLOOKUP($N$10,Presentación!$AQ$3:$BV$574,Presentación!AP526)="","",HLOOKUP($N$10,Presentación!$AQ$3:$BV$574,Presentación!AP526,0)))</f>
        <v/>
      </c>
      <c r="E547" s="480"/>
      <c r="F547" s="481"/>
      <c r="G547" s="491" t="str">
        <f>IF($N$10="","",IF(HLOOKUP($N$10,Presentación!$BZ$3:$DE$574,Presentación!AP526,0)="","",HLOOKUP($N$10,Presentación!$BZ$3:$DE$574,Presentación!AP526,0)))</f>
        <v/>
      </c>
      <c r="H547" s="492"/>
      <c r="I547" s="492"/>
      <c r="J547" s="493"/>
      <c r="K547" s="1"/>
      <c r="L547" s="1"/>
      <c r="M547" s="1"/>
      <c r="N547" s="1"/>
      <c r="O547" s="1"/>
      <c r="P547" s="1"/>
      <c r="Q547" s="1"/>
      <c r="R547" s="1"/>
      <c r="S547" s="1"/>
      <c r="T547" s="1"/>
      <c r="U547" s="1"/>
      <c r="V547" s="1"/>
      <c r="W547" s="1"/>
      <c r="X547" s="1"/>
      <c r="Y547" s="1"/>
      <c r="Z547" s="1"/>
      <c r="AA547" s="1"/>
      <c r="AB547" s="1"/>
      <c r="AC547" s="1"/>
      <c r="AD547" s="1"/>
      <c r="AE547" s="1"/>
      <c r="AF547" s="1"/>
      <c r="AG547" s="1"/>
      <c r="AH547" s="1"/>
      <c r="AI547" s="1"/>
      <c r="AJ547" s="1"/>
      <c r="AK547" s="1"/>
      <c r="AL547" s="1"/>
      <c r="AM547" s="1"/>
      <c r="AN547" s="1"/>
      <c r="AO547" s="1"/>
      <c r="AP547" s="1"/>
      <c r="AQ547" s="1"/>
      <c r="AR547" s="1"/>
      <c r="AS547" s="1"/>
      <c r="AT547" s="1"/>
      <c r="AU547" s="1"/>
      <c r="AV547" s="1"/>
      <c r="AW547" s="1"/>
      <c r="AX547" s="1"/>
      <c r="AY547" s="1"/>
      <c r="AZ547" s="1"/>
      <c r="BA547" s="1"/>
      <c r="BB547" s="1"/>
      <c r="BC547" s="1"/>
      <c r="BD547" s="1"/>
      <c r="BE547" s="1"/>
      <c r="BF547" s="1"/>
      <c r="BG547" s="1"/>
      <c r="BH547" s="1"/>
      <c r="BI547" s="1"/>
      <c r="BJ547" s="1"/>
      <c r="BK547" s="1"/>
      <c r="BL547"/>
      <c r="BN547">
        <f t="shared" si="49"/>
        <v>0</v>
      </c>
      <c r="BO547">
        <f t="shared" si="50"/>
        <v>0</v>
      </c>
      <c r="DP547"/>
      <c r="DQ547"/>
      <c r="DR547" s="2">
        <f t="shared" si="51"/>
        <v>0</v>
      </c>
      <c r="DS547" s="2">
        <f t="shared" si="52"/>
        <v>0</v>
      </c>
      <c r="DT547" s="2">
        <f t="shared" si="53"/>
        <v>0</v>
      </c>
      <c r="DU547" s="2">
        <f t="shared" si="54"/>
        <v>0</v>
      </c>
    </row>
    <row r="548" spans="1:125" s="38" customFormat="1" ht="15" customHeight="1">
      <c r="A548" s="196"/>
      <c r="B548" s="196"/>
      <c r="C548" s="286" t="s">
        <v>5882</v>
      </c>
      <c r="D548" s="479" t="str">
        <f>IF($N$10="","",IF(HLOOKUP($N$10,Presentación!$AQ$3:$BV$574,Presentación!AP527)="","",HLOOKUP($N$10,Presentación!$AQ$3:$BV$574,Presentación!AP527,0)))</f>
        <v/>
      </c>
      <c r="E548" s="480"/>
      <c r="F548" s="481"/>
      <c r="G548" s="491" t="str">
        <f>IF($N$10="","",IF(HLOOKUP($N$10,Presentación!$BZ$3:$DE$574,Presentación!AP527,0)="","",HLOOKUP($N$10,Presentación!$BZ$3:$DE$574,Presentación!AP527,0)))</f>
        <v/>
      </c>
      <c r="H548" s="492"/>
      <c r="I548" s="492"/>
      <c r="J548" s="493"/>
      <c r="K548" s="1"/>
      <c r="L548" s="1"/>
      <c r="M548" s="1"/>
      <c r="N548" s="1"/>
      <c r="O548" s="1"/>
      <c r="P548" s="1"/>
      <c r="Q548" s="1"/>
      <c r="R548" s="1"/>
      <c r="S548" s="1"/>
      <c r="T548" s="1"/>
      <c r="U548" s="1"/>
      <c r="V548" s="1"/>
      <c r="W548" s="1"/>
      <c r="X548" s="1"/>
      <c r="Y548" s="1"/>
      <c r="Z548" s="1"/>
      <c r="AA548" s="1"/>
      <c r="AB548" s="1"/>
      <c r="AC548" s="1"/>
      <c r="AD548" s="1"/>
      <c r="AE548" s="1"/>
      <c r="AF548" s="1"/>
      <c r="AG548" s="1"/>
      <c r="AH548" s="1"/>
      <c r="AI548" s="1"/>
      <c r="AJ548" s="1"/>
      <c r="AK548" s="1"/>
      <c r="AL548" s="1"/>
      <c r="AM548" s="1"/>
      <c r="AN548" s="1"/>
      <c r="AO548" s="1"/>
      <c r="AP548" s="1"/>
      <c r="AQ548" s="1"/>
      <c r="AR548" s="1"/>
      <c r="AS548" s="1"/>
      <c r="AT548" s="1"/>
      <c r="AU548" s="1"/>
      <c r="AV548" s="1"/>
      <c r="AW548" s="1"/>
      <c r="AX548" s="1"/>
      <c r="AY548" s="1"/>
      <c r="AZ548" s="1"/>
      <c r="BA548" s="1"/>
      <c r="BB548" s="1"/>
      <c r="BC548" s="1"/>
      <c r="BD548" s="1"/>
      <c r="BE548" s="1"/>
      <c r="BF548" s="1"/>
      <c r="BG548" s="1"/>
      <c r="BH548" s="1"/>
      <c r="BI548" s="1"/>
      <c r="BJ548" s="1"/>
      <c r="BK548" s="1"/>
      <c r="BL548"/>
      <c r="BN548">
        <f t="shared" si="49"/>
        <v>0</v>
      </c>
      <c r="BO548">
        <f t="shared" si="50"/>
        <v>0</v>
      </c>
      <c r="DP548"/>
      <c r="DQ548"/>
      <c r="DR548" s="2">
        <f t="shared" si="51"/>
        <v>0</v>
      </c>
      <c r="DS548" s="2">
        <f t="shared" si="52"/>
        <v>0</v>
      </c>
      <c r="DT548" s="2">
        <f t="shared" si="53"/>
        <v>0</v>
      </c>
      <c r="DU548" s="2">
        <f t="shared" si="54"/>
        <v>0</v>
      </c>
    </row>
    <row r="549" spans="1:125" s="38" customFormat="1" ht="15" customHeight="1">
      <c r="A549" s="196"/>
      <c r="B549" s="196"/>
      <c r="C549" s="286" t="s">
        <v>5883</v>
      </c>
      <c r="D549" s="479" t="str">
        <f>IF($N$10="","",IF(HLOOKUP($N$10,Presentación!$AQ$3:$BV$574,Presentación!AP528)="","",HLOOKUP($N$10,Presentación!$AQ$3:$BV$574,Presentación!AP528,0)))</f>
        <v/>
      </c>
      <c r="E549" s="480"/>
      <c r="F549" s="481"/>
      <c r="G549" s="491" t="str">
        <f>IF($N$10="","",IF(HLOOKUP($N$10,Presentación!$BZ$3:$DE$574,Presentación!AP528,0)="","",HLOOKUP($N$10,Presentación!$BZ$3:$DE$574,Presentación!AP528,0)))</f>
        <v/>
      </c>
      <c r="H549" s="492"/>
      <c r="I549" s="492"/>
      <c r="J549" s="493"/>
      <c r="K549" s="1"/>
      <c r="L549" s="1"/>
      <c r="M549" s="1"/>
      <c r="N549" s="1"/>
      <c r="O549" s="1"/>
      <c r="P549" s="1"/>
      <c r="Q549" s="1"/>
      <c r="R549" s="1"/>
      <c r="S549" s="1"/>
      <c r="T549" s="1"/>
      <c r="U549" s="1"/>
      <c r="V549" s="1"/>
      <c r="W549" s="1"/>
      <c r="X549" s="1"/>
      <c r="Y549" s="1"/>
      <c r="Z549" s="1"/>
      <c r="AA549" s="1"/>
      <c r="AB549" s="1"/>
      <c r="AC549" s="1"/>
      <c r="AD549" s="1"/>
      <c r="AE549" s="1"/>
      <c r="AF549" s="1"/>
      <c r="AG549" s="1"/>
      <c r="AH549" s="1"/>
      <c r="AI549" s="1"/>
      <c r="AJ549" s="1"/>
      <c r="AK549" s="1"/>
      <c r="AL549" s="1"/>
      <c r="AM549" s="1"/>
      <c r="AN549" s="1"/>
      <c r="AO549" s="1"/>
      <c r="AP549" s="1"/>
      <c r="AQ549" s="1"/>
      <c r="AR549" s="1"/>
      <c r="AS549" s="1"/>
      <c r="AT549" s="1"/>
      <c r="AU549" s="1"/>
      <c r="AV549" s="1"/>
      <c r="AW549" s="1"/>
      <c r="AX549" s="1"/>
      <c r="AY549" s="1"/>
      <c r="AZ549" s="1"/>
      <c r="BA549" s="1"/>
      <c r="BB549" s="1"/>
      <c r="BC549" s="1"/>
      <c r="BD549" s="1"/>
      <c r="BE549" s="1"/>
      <c r="BF549" s="1"/>
      <c r="BG549" s="1"/>
      <c r="BH549" s="1"/>
      <c r="BI549" s="1"/>
      <c r="BJ549" s="1"/>
      <c r="BK549" s="1"/>
      <c r="BL549"/>
      <c r="BN549">
        <f t="shared" si="49"/>
        <v>0</v>
      </c>
      <c r="BO549">
        <f t="shared" si="50"/>
        <v>0</v>
      </c>
      <c r="DP549"/>
      <c r="DQ549"/>
      <c r="DR549" s="2">
        <f t="shared" si="51"/>
        <v>0</v>
      </c>
      <c r="DS549" s="2">
        <f t="shared" si="52"/>
        <v>0</v>
      </c>
      <c r="DT549" s="2">
        <f t="shared" si="53"/>
        <v>0</v>
      </c>
      <c r="DU549" s="2">
        <f t="shared" si="54"/>
        <v>0</v>
      </c>
    </row>
    <row r="550" spans="1:125" s="38" customFormat="1" ht="15" customHeight="1">
      <c r="A550" s="196"/>
      <c r="B550" s="196"/>
      <c r="C550" s="286" t="s">
        <v>5884</v>
      </c>
      <c r="D550" s="479" t="str">
        <f>IF($N$10="","",IF(HLOOKUP($N$10,Presentación!$AQ$3:$BV$574,Presentación!AP529)="","",HLOOKUP($N$10,Presentación!$AQ$3:$BV$574,Presentación!AP529,0)))</f>
        <v/>
      </c>
      <c r="E550" s="480"/>
      <c r="F550" s="481"/>
      <c r="G550" s="491" t="str">
        <f>IF($N$10="","",IF(HLOOKUP($N$10,Presentación!$BZ$3:$DE$574,Presentación!AP529,0)="","",HLOOKUP($N$10,Presentación!$BZ$3:$DE$574,Presentación!AP529,0)))</f>
        <v/>
      </c>
      <c r="H550" s="492"/>
      <c r="I550" s="492"/>
      <c r="J550" s="493"/>
      <c r="K550" s="1"/>
      <c r="L550" s="1"/>
      <c r="M550" s="1"/>
      <c r="N550" s="1"/>
      <c r="O550" s="1"/>
      <c r="P550" s="1"/>
      <c r="Q550" s="1"/>
      <c r="R550" s="1"/>
      <c r="S550" s="1"/>
      <c r="T550" s="1"/>
      <c r="U550" s="1"/>
      <c r="V550" s="1"/>
      <c r="W550" s="1"/>
      <c r="X550" s="1"/>
      <c r="Y550" s="1"/>
      <c r="Z550" s="1"/>
      <c r="AA550" s="1"/>
      <c r="AB550" s="1"/>
      <c r="AC550" s="1"/>
      <c r="AD550" s="1"/>
      <c r="AE550" s="1"/>
      <c r="AF550" s="1"/>
      <c r="AG550" s="1"/>
      <c r="AH550" s="1"/>
      <c r="AI550" s="1"/>
      <c r="AJ550" s="1"/>
      <c r="AK550" s="1"/>
      <c r="AL550" s="1"/>
      <c r="AM550" s="1"/>
      <c r="AN550" s="1"/>
      <c r="AO550" s="1"/>
      <c r="AP550" s="1"/>
      <c r="AQ550" s="1"/>
      <c r="AR550" s="1"/>
      <c r="AS550" s="1"/>
      <c r="AT550" s="1"/>
      <c r="AU550" s="1"/>
      <c r="AV550" s="1"/>
      <c r="AW550" s="1"/>
      <c r="AX550" s="1"/>
      <c r="AY550" s="1"/>
      <c r="AZ550" s="1"/>
      <c r="BA550" s="1"/>
      <c r="BB550" s="1"/>
      <c r="BC550" s="1"/>
      <c r="BD550" s="1"/>
      <c r="BE550" s="1"/>
      <c r="BF550" s="1"/>
      <c r="BG550" s="1"/>
      <c r="BH550" s="1"/>
      <c r="BI550" s="1"/>
      <c r="BJ550" s="1"/>
      <c r="BK550" s="1"/>
      <c r="BL550"/>
      <c r="BN550">
        <f t="shared" si="49"/>
        <v>0</v>
      </c>
      <c r="BO550">
        <f t="shared" si="50"/>
        <v>0</v>
      </c>
      <c r="DP550"/>
      <c r="DQ550"/>
      <c r="DR550" s="2">
        <f t="shared" si="51"/>
        <v>0</v>
      </c>
      <c r="DS550" s="2">
        <f t="shared" si="52"/>
        <v>0</v>
      </c>
      <c r="DT550" s="2">
        <f t="shared" si="53"/>
        <v>0</v>
      </c>
      <c r="DU550" s="2">
        <f t="shared" si="54"/>
        <v>0</v>
      </c>
    </row>
    <row r="551" spans="1:125" s="38" customFormat="1" ht="15" customHeight="1">
      <c r="A551" s="196"/>
      <c r="B551" s="196"/>
      <c r="C551" s="286" t="s">
        <v>5885</v>
      </c>
      <c r="D551" s="479" t="str">
        <f>IF($N$10="","",IF(HLOOKUP($N$10,Presentación!$AQ$3:$BV$574,Presentación!AP530)="","",HLOOKUP($N$10,Presentación!$AQ$3:$BV$574,Presentación!AP530,0)))</f>
        <v/>
      </c>
      <c r="E551" s="480"/>
      <c r="F551" s="481"/>
      <c r="G551" s="491" t="str">
        <f>IF($N$10="","",IF(HLOOKUP($N$10,Presentación!$BZ$3:$DE$574,Presentación!AP530,0)="","",HLOOKUP($N$10,Presentación!$BZ$3:$DE$574,Presentación!AP530,0)))</f>
        <v/>
      </c>
      <c r="H551" s="492"/>
      <c r="I551" s="492"/>
      <c r="J551" s="493"/>
      <c r="K551" s="1"/>
      <c r="L551" s="1"/>
      <c r="M551" s="1"/>
      <c r="N551" s="1"/>
      <c r="O551" s="1"/>
      <c r="P551" s="1"/>
      <c r="Q551" s="1"/>
      <c r="R551" s="1"/>
      <c r="S551" s="1"/>
      <c r="T551" s="1"/>
      <c r="U551" s="1"/>
      <c r="V551" s="1"/>
      <c r="W551" s="1"/>
      <c r="X551" s="1"/>
      <c r="Y551" s="1"/>
      <c r="Z551" s="1"/>
      <c r="AA551" s="1"/>
      <c r="AB551" s="1"/>
      <c r="AC551" s="1"/>
      <c r="AD551" s="1"/>
      <c r="AE551" s="1"/>
      <c r="AF551" s="1"/>
      <c r="AG551" s="1"/>
      <c r="AH551" s="1"/>
      <c r="AI551" s="1"/>
      <c r="AJ551" s="1"/>
      <c r="AK551" s="1"/>
      <c r="AL551" s="1"/>
      <c r="AM551" s="1"/>
      <c r="AN551" s="1"/>
      <c r="AO551" s="1"/>
      <c r="AP551" s="1"/>
      <c r="AQ551" s="1"/>
      <c r="AR551" s="1"/>
      <c r="AS551" s="1"/>
      <c r="AT551" s="1"/>
      <c r="AU551" s="1"/>
      <c r="AV551" s="1"/>
      <c r="AW551" s="1"/>
      <c r="AX551" s="1"/>
      <c r="AY551" s="1"/>
      <c r="AZ551" s="1"/>
      <c r="BA551" s="1"/>
      <c r="BB551" s="1"/>
      <c r="BC551" s="1"/>
      <c r="BD551" s="1"/>
      <c r="BE551" s="1"/>
      <c r="BF551" s="1"/>
      <c r="BG551" s="1"/>
      <c r="BH551" s="1"/>
      <c r="BI551" s="1"/>
      <c r="BJ551" s="1"/>
      <c r="BK551" s="1"/>
      <c r="BL551"/>
      <c r="BN551">
        <f t="shared" si="49"/>
        <v>0</v>
      </c>
      <c r="BO551">
        <f t="shared" si="50"/>
        <v>0</v>
      </c>
      <c r="DP551"/>
      <c r="DQ551"/>
      <c r="DR551" s="2">
        <f t="shared" si="51"/>
        <v>0</v>
      </c>
      <c r="DS551" s="2">
        <f t="shared" si="52"/>
        <v>0</v>
      </c>
      <c r="DT551" s="2">
        <f t="shared" si="53"/>
        <v>0</v>
      </c>
      <c r="DU551" s="2">
        <f t="shared" si="54"/>
        <v>0</v>
      </c>
    </row>
    <row r="552" spans="1:125" s="38" customFormat="1" ht="15" customHeight="1">
      <c r="A552" s="196"/>
      <c r="B552" s="196"/>
      <c r="C552" s="286" t="s">
        <v>5886</v>
      </c>
      <c r="D552" s="479" t="str">
        <f>IF($N$10="","",IF(HLOOKUP($N$10,Presentación!$AQ$3:$BV$574,Presentación!AP531)="","",HLOOKUP($N$10,Presentación!$AQ$3:$BV$574,Presentación!AP531,0)))</f>
        <v/>
      </c>
      <c r="E552" s="480"/>
      <c r="F552" s="481"/>
      <c r="G552" s="491" t="str">
        <f>IF($N$10="","",IF(HLOOKUP($N$10,Presentación!$BZ$3:$DE$574,Presentación!AP531,0)="","",HLOOKUP($N$10,Presentación!$BZ$3:$DE$574,Presentación!AP531,0)))</f>
        <v/>
      </c>
      <c r="H552" s="492"/>
      <c r="I552" s="492"/>
      <c r="J552" s="493"/>
      <c r="K552" s="1"/>
      <c r="L552" s="1"/>
      <c r="M552" s="1"/>
      <c r="N552" s="1"/>
      <c r="O552" s="1"/>
      <c r="P552" s="1"/>
      <c r="Q552" s="1"/>
      <c r="R552" s="1"/>
      <c r="S552" s="1"/>
      <c r="T552" s="1"/>
      <c r="U552" s="1"/>
      <c r="V552" s="1"/>
      <c r="W552" s="1"/>
      <c r="X552" s="1"/>
      <c r="Y552" s="1"/>
      <c r="Z552" s="1"/>
      <c r="AA552" s="1"/>
      <c r="AB552" s="1"/>
      <c r="AC552" s="1"/>
      <c r="AD552" s="1"/>
      <c r="AE552" s="1"/>
      <c r="AF552" s="1"/>
      <c r="AG552" s="1"/>
      <c r="AH552" s="1"/>
      <c r="AI552" s="1"/>
      <c r="AJ552" s="1"/>
      <c r="AK552" s="1"/>
      <c r="AL552" s="1"/>
      <c r="AM552" s="1"/>
      <c r="AN552" s="1"/>
      <c r="AO552" s="1"/>
      <c r="AP552" s="1"/>
      <c r="AQ552" s="1"/>
      <c r="AR552" s="1"/>
      <c r="AS552" s="1"/>
      <c r="AT552" s="1"/>
      <c r="AU552" s="1"/>
      <c r="AV552" s="1"/>
      <c r="AW552" s="1"/>
      <c r="AX552" s="1"/>
      <c r="AY552" s="1"/>
      <c r="AZ552" s="1"/>
      <c r="BA552" s="1"/>
      <c r="BB552" s="1"/>
      <c r="BC552" s="1"/>
      <c r="BD552" s="1"/>
      <c r="BE552" s="1"/>
      <c r="BF552" s="1"/>
      <c r="BG552" s="1"/>
      <c r="BH552" s="1"/>
      <c r="BI552" s="1"/>
      <c r="BJ552" s="1"/>
      <c r="BK552" s="1"/>
      <c r="BL552"/>
      <c r="BN552">
        <f t="shared" si="49"/>
        <v>0</v>
      </c>
      <c r="BO552">
        <f t="shared" si="50"/>
        <v>0</v>
      </c>
      <c r="DP552"/>
      <c r="DQ552"/>
      <c r="DR552" s="2">
        <f t="shared" si="51"/>
        <v>0</v>
      </c>
      <c r="DS552" s="2">
        <f t="shared" si="52"/>
        <v>0</v>
      </c>
      <c r="DT552" s="2">
        <f t="shared" si="53"/>
        <v>0</v>
      </c>
      <c r="DU552" s="2">
        <f t="shared" si="54"/>
        <v>0</v>
      </c>
    </row>
    <row r="553" spans="1:125" s="38" customFormat="1" ht="15" customHeight="1">
      <c r="A553" s="196"/>
      <c r="B553" s="196"/>
      <c r="C553" s="286" t="s">
        <v>5887</v>
      </c>
      <c r="D553" s="479" t="str">
        <f>IF($N$10="","",IF(HLOOKUP($N$10,Presentación!$AQ$3:$BV$574,Presentación!AP532)="","",HLOOKUP($N$10,Presentación!$AQ$3:$BV$574,Presentación!AP532,0)))</f>
        <v/>
      </c>
      <c r="E553" s="480"/>
      <c r="F553" s="481"/>
      <c r="G553" s="491" t="str">
        <f>IF($N$10="","",IF(HLOOKUP($N$10,Presentación!$BZ$3:$DE$574,Presentación!AP532,0)="","",HLOOKUP($N$10,Presentación!$BZ$3:$DE$574,Presentación!AP532,0)))</f>
        <v/>
      </c>
      <c r="H553" s="492"/>
      <c r="I553" s="492"/>
      <c r="J553" s="493"/>
      <c r="K553" s="1"/>
      <c r="L553" s="1"/>
      <c r="M553" s="1"/>
      <c r="N553" s="1"/>
      <c r="O553" s="1"/>
      <c r="P553" s="1"/>
      <c r="Q553" s="1"/>
      <c r="R553" s="1"/>
      <c r="S553" s="1"/>
      <c r="T553" s="1"/>
      <c r="U553" s="1"/>
      <c r="V553" s="1"/>
      <c r="W553" s="1"/>
      <c r="X553" s="1"/>
      <c r="Y553" s="1"/>
      <c r="Z553" s="1"/>
      <c r="AA553" s="1"/>
      <c r="AB553" s="1"/>
      <c r="AC553" s="1"/>
      <c r="AD553" s="1"/>
      <c r="AE553" s="1"/>
      <c r="AF553" s="1"/>
      <c r="AG553" s="1"/>
      <c r="AH553" s="1"/>
      <c r="AI553" s="1"/>
      <c r="AJ553" s="1"/>
      <c r="AK553" s="1"/>
      <c r="AL553" s="1"/>
      <c r="AM553" s="1"/>
      <c r="AN553" s="1"/>
      <c r="AO553" s="1"/>
      <c r="AP553" s="1"/>
      <c r="AQ553" s="1"/>
      <c r="AR553" s="1"/>
      <c r="AS553" s="1"/>
      <c r="AT553" s="1"/>
      <c r="AU553" s="1"/>
      <c r="AV553" s="1"/>
      <c r="AW553" s="1"/>
      <c r="AX553" s="1"/>
      <c r="AY553" s="1"/>
      <c r="AZ553" s="1"/>
      <c r="BA553" s="1"/>
      <c r="BB553" s="1"/>
      <c r="BC553" s="1"/>
      <c r="BD553" s="1"/>
      <c r="BE553" s="1"/>
      <c r="BF553" s="1"/>
      <c r="BG553" s="1"/>
      <c r="BH553" s="1"/>
      <c r="BI553" s="1"/>
      <c r="BJ553" s="1"/>
      <c r="BK553" s="1"/>
      <c r="BL553"/>
      <c r="BN553">
        <f t="shared" si="49"/>
        <v>0</v>
      </c>
      <c r="BO553">
        <f t="shared" si="50"/>
        <v>0</v>
      </c>
      <c r="DP553"/>
      <c r="DQ553"/>
      <c r="DR553" s="2">
        <f t="shared" si="51"/>
        <v>0</v>
      </c>
      <c r="DS553" s="2">
        <f t="shared" si="52"/>
        <v>0</v>
      </c>
      <c r="DT553" s="2">
        <f t="shared" si="53"/>
        <v>0</v>
      </c>
      <c r="DU553" s="2">
        <f t="shared" si="54"/>
        <v>0</v>
      </c>
    </row>
    <row r="554" spans="1:125" s="38" customFormat="1" ht="15" customHeight="1">
      <c r="A554" s="196"/>
      <c r="B554" s="196"/>
      <c r="C554" s="286" t="s">
        <v>5888</v>
      </c>
      <c r="D554" s="479" t="str">
        <f>IF($N$10="","",IF(HLOOKUP($N$10,Presentación!$AQ$3:$BV$574,Presentación!AP533)="","",HLOOKUP($N$10,Presentación!$AQ$3:$BV$574,Presentación!AP533,0)))</f>
        <v/>
      </c>
      <c r="E554" s="480"/>
      <c r="F554" s="481"/>
      <c r="G554" s="491" t="str">
        <f>IF($N$10="","",IF(HLOOKUP($N$10,Presentación!$BZ$3:$DE$574,Presentación!AP533,0)="","",HLOOKUP($N$10,Presentación!$BZ$3:$DE$574,Presentación!AP533,0)))</f>
        <v/>
      </c>
      <c r="H554" s="492"/>
      <c r="I554" s="492"/>
      <c r="J554" s="493"/>
      <c r="K554" s="1"/>
      <c r="L554" s="1"/>
      <c r="M554" s="1"/>
      <c r="N554" s="1"/>
      <c r="O554" s="1"/>
      <c r="P554" s="1"/>
      <c r="Q554" s="1"/>
      <c r="R554" s="1"/>
      <c r="S554" s="1"/>
      <c r="T554" s="1"/>
      <c r="U554" s="1"/>
      <c r="V554" s="1"/>
      <c r="W554" s="1"/>
      <c r="X554" s="1"/>
      <c r="Y554" s="1"/>
      <c r="Z554" s="1"/>
      <c r="AA554" s="1"/>
      <c r="AB554" s="1"/>
      <c r="AC554" s="1"/>
      <c r="AD554" s="1"/>
      <c r="AE554" s="1"/>
      <c r="AF554" s="1"/>
      <c r="AG554" s="1"/>
      <c r="AH554" s="1"/>
      <c r="AI554" s="1"/>
      <c r="AJ554" s="1"/>
      <c r="AK554" s="1"/>
      <c r="AL554" s="1"/>
      <c r="AM554" s="1"/>
      <c r="AN554" s="1"/>
      <c r="AO554" s="1"/>
      <c r="AP554" s="1"/>
      <c r="AQ554" s="1"/>
      <c r="AR554" s="1"/>
      <c r="AS554" s="1"/>
      <c r="AT554" s="1"/>
      <c r="AU554" s="1"/>
      <c r="AV554" s="1"/>
      <c r="AW554" s="1"/>
      <c r="AX554" s="1"/>
      <c r="AY554" s="1"/>
      <c r="AZ554" s="1"/>
      <c r="BA554" s="1"/>
      <c r="BB554" s="1"/>
      <c r="BC554" s="1"/>
      <c r="BD554" s="1"/>
      <c r="BE554" s="1"/>
      <c r="BF554" s="1"/>
      <c r="BG554" s="1"/>
      <c r="BH554" s="1"/>
      <c r="BI554" s="1"/>
      <c r="BJ554" s="1"/>
      <c r="BK554" s="1"/>
      <c r="BL554"/>
      <c r="BN554">
        <f t="shared" si="49"/>
        <v>0</v>
      </c>
      <c r="BO554">
        <f t="shared" si="50"/>
        <v>0</v>
      </c>
      <c r="DP554"/>
      <c r="DQ554"/>
      <c r="DR554" s="2">
        <f t="shared" si="51"/>
        <v>0</v>
      </c>
      <c r="DS554" s="2">
        <f t="shared" si="52"/>
        <v>0</v>
      </c>
      <c r="DT554" s="2">
        <f t="shared" si="53"/>
        <v>0</v>
      </c>
      <c r="DU554" s="2">
        <f t="shared" si="54"/>
        <v>0</v>
      </c>
    </row>
    <row r="555" spans="1:125" s="38" customFormat="1" ht="15" customHeight="1">
      <c r="A555" s="196"/>
      <c r="B555" s="196"/>
      <c r="C555" s="286" t="s">
        <v>5889</v>
      </c>
      <c r="D555" s="479" t="str">
        <f>IF($N$10="","",IF(HLOOKUP($N$10,Presentación!$AQ$3:$BV$574,Presentación!AP534)="","",HLOOKUP($N$10,Presentación!$AQ$3:$BV$574,Presentación!AP534,0)))</f>
        <v/>
      </c>
      <c r="E555" s="480"/>
      <c r="F555" s="481"/>
      <c r="G555" s="491" t="str">
        <f>IF($N$10="","",IF(HLOOKUP($N$10,Presentación!$BZ$3:$DE$574,Presentación!AP534,0)="","",HLOOKUP($N$10,Presentación!$BZ$3:$DE$574,Presentación!AP534,0)))</f>
        <v/>
      </c>
      <c r="H555" s="492"/>
      <c r="I555" s="492"/>
      <c r="J555" s="493"/>
      <c r="K555" s="1"/>
      <c r="L555" s="1"/>
      <c r="M555" s="1"/>
      <c r="N555" s="1"/>
      <c r="O555" s="1"/>
      <c r="P555" s="1"/>
      <c r="Q555" s="1"/>
      <c r="R555" s="1"/>
      <c r="S555" s="1"/>
      <c r="T555" s="1"/>
      <c r="U555" s="1"/>
      <c r="V555" s="1"/>
      <c r="W555" s="1"/>
      <c r="X555" s="1"/>
      <c r="Y555" s="1"/>
      <c r="Z555" s="1"/>
      <c r="AA555" s="1"/>
      <c r="AB555" s="1"/>
      <c r="AC555" s="1"/>
      <c r="AD555" s="1"/>
      <c r="AE555" s="1"/>
      <c r="AF555" s="1"/>
      <c r="AG555" s="1"/>
      <c r="AH555" s="1"/>
      <c r="AI555" s="1"/>
      <c r="AJ555" s="1"/>
      <c r="AK555" s="1"/>
      <c r="AL555" s="1"/>
      <c r="AM555" s="1"/>
      <c r="AN555" s="1"/>
      <c r="AO555" s="1"/>
      <c r="AP555" s="1"/>
      <c r="AQ555" s="1"/>
      <c r="AR555" s="1"/>
      <c r="AS555" s="1"/>
      <c r="AT555" s="1"/>
      <c r="AU555" s="1"/>
      <c r="AV555" s="1"/>
      <c r="AW555" s="1"/>
      <c r="AX555" s="1"/>
      <c r="AY555" s="1"/>
      <c r="AZ555" s="1"/>
      <c r="BA555" s="1"/>
      <c r="BB555" s="1"/>
      <c r="BC555" s="1"/>
      <c r="BD555" s="1"/>
      <c r="BE555" s="1"/>
      <c r="BF555" s="1"/>
      <c r="BG555" s="1"/>
      <c r="BH555" s="1"/>
      <c r="BI555" s="1"/>
      <c r="BJ555" s="1"/>
      <c r="BK555" s="1"/>
      <c r="BL555"/>
      <c r="BN555">
        <f t="shared" si="49"/>
        <v>0</v>
      </c>
      <c r="BO555">
        <f t="shared" si="50"/>
        <v>0</v>
      </c>
      <c r="DP555"/>
      <c r="DQ555"/>
      <c r="DR555" s="2">
        <f t="shared" si="51"/>
        <v>0</v>
      </c>
      <c r="DS555" s="2">
        <f t="shared" si="52"/>
        <v>0</v>
      </c>
      <c r="DT555" s="2">
        <f t="shared" si="53"/>
        <v>0</v>
      </c>
      <c r="DU555" s="2">
        <f t="shared" si="54"/>
        <v>0</v>
      </c>
    </row>
    <row r="556" spans="1:125" s="38" customFormat="1" ht="15" customHeight="1">
      <c r="A556" s="196"/>
      <c r="B556" s="196"/>
      <c r="C556" s="286" t="s">
        <v>5890</v>
      </c>
      <c r="D556" s="479" t="str">
        <f>IF($N$10="","",IF(HLOOKUP($N$10,Presentación!$AQ$3:$BV$574,Presentación!AP535)="","",HLOOKUP($N$10,Presentación!$AQ$3:$BV$574,Presentación!AP535,0)))</f>
        <v/>
      </c>
      <c r="E556" s="480"/>
      <c r="F556" s="481"/>
      <c r="G556" s="491" t="str">
        <f>IF($N$10="","",IF(HLOOKUP($N$10,Presentación!$BZ$3:$DE$574,Presentación!AP535,0)="","",HLOOKUP($N$10,Presentación!$BZ$3:$DE$574,Presentación!AP535,0)))</f>
        <v/>
      </c>
      <c r="H556" s="492"/>
      <c r="I556" s="492"/>
      <c r="J556" s="493"/>
      <c r="K556" s="1"/>
      <c r="L556" s="1"/>
      <c r="M556" s="1"/>
      <c r="N556" s="1"/>
      <c r="O556" s="1"/>
      <c r="P556" s="1"/>
      <c r="Q556" s="1"/>
      <c r="R556" s="1"/>
      <c r="S556" s="1"/>
      <c r="T556" s="1"/>
      <c r="U556" s="1"/>
      <c r="V556" s="1"/>
      <c r="W556" s="1"/>
      <c r="X556" s="1"/>
      <c r="Y556" s="1"/>
      <c r="Z556" s="1"/>
      <c r="AA556" s="1"/>
      <c r="AB556" s="1"/>
      <c r="AC556" s="1"/>
      <c r="AD556" s="1"/>
      <c r="AE556" s="1"/>
      <c r="AF556" s="1"/>
      <c r="AG556" s="1"/>
      <c r="AH556" s="1"/>
      <c r="AI556" s="1"/>
      <c r="AJ556" s="1"/>
      <c r="AK556" s="1"/>
      <c r="AL556" s="1"/>
      <c r="AM556" s="1"/>
      <c r="AN556" s="1"/>
      <c r="AO556" s="1"/>
      <c r="AP556" s="1"/>
      <c r="AQ556" s="1"/>
      <c r="AR556" s="1"/>
      <c r="AS556" s="1"/>
      <c r="AT556" s="1"/>
      <c r="AU556" s="1"/>
      <c r="AV556" s="1"/>
      <c r="AW556" s="1"/>
      <c r="AX556" s="1"/>
      <c r="AY556" s="1"/>
      <c r="AZ556" s="1"/>
      <c r="BA556" s="1"/>
      <c r="BB556" s="1"/>
      <c r="BC556" s="1"/>
      <c r="BD556" s="1"/>
      <c r="BE556" s="1"/>
      <c r="BF556" s="1"/>
      <c r="BG556" s="1"/>
      <c r="BH556" s="1"/>
      <c r="BI556" s="1"/>
      <c r="BJ556" s="1"/>
      <c r="BK556" s="1"/>
      <c r="BL556"/>
      <c r="BN556">
        <f t="shared" si="49"/>
        <v>0</v>
      </c>
      <c r="BO556">
        <f t="shared" si="50"/>
        <v>0</v>
      </c>
      <c r="DP556"/>
      <c r="DQ556"/>
      <c r="DR556" s="2">
        <f t="shared" si="51"/>
        <v>0</v>
      </c>
      <c r="DS556" s="2">
        <f t="shared" si="52"/>
        <v>0</v>
      </c>
      <c r="DT556" s="2">
        <f t="shared" si="53"/>
        <v>0</v>
      </c>
      <c r="DU556" s="2">
        <f t="shared" si="54"/>
        <v>0</v>
      </c>
    </row>
    <row r="557" spans="1:125" s="38" customFormat="1" ht="15" customHeight="1">
      <c r="A557" s="196"/>
      <c r="B557" s="196"/>
      <c r="C557" s="286" t="s">
        <v>5891</v>
      </c>
      <c r="D557" s="479" t="str">
        <f>IF($N$10="","",IF(HLOOKUP($N$10,Presentación!$AQ$3:$BV$574,Presentación!AP536)="","",HLOOKUP($N$10,Presentación!$AQ$3:$BV$574,Presentación!AP536,0)))</f>
        <v/>
      </c>
      <c r="E557" s="480"/>
      <c r="F557" s="481"/>
      <c r="G557" s="491" t="str">
        <f>IF($N$10="","",IF(HLOOKUP($N$10,Presentación!$BZ$3:$DE$574,Presentación!AP536,0)="","",HLOOKUP($N$10,Presentación!$BZ$3:$DE$574,Presentación!AP536,0)))</f>
        <v/>
      </c>
      <c r="H557" s="492"/>
      <c r="I557" s="492"/>
      <c r="J557" s="493"/>
      <c r="K557" s="1"/>
      <c r="L557" s="1"/>
      <c r="M557" s="1"/>
      <c r="N557" s="1"/>
      <c r="O557" s="1"/>
      <c r="P557" s="1"/>
      <c r="Q557" s="1"/>
      <c r="R557" s="1"/>
      <c r="S557" s="1"/>
      <c r="T557" s="1"/>
      <c r="U557" s="1"/>
      <c r="V557" s="1"/>
      <c r="W557" s="1"/>
      <c r="X557" s="1"/>
      <c r="Y557" s="1"/>
      <c r="Z557" s="1"/>
      <c r="AA557" s="1"/>
      <c r="AB557" s="1"/>
      <c r="AC557" s="1"/>
      <c r="AD557" s="1"/>
      <c r="AE557" s="1"/>
      <c r="AF557" s="1"/>
      <c r="AG557" s="1"/>
      <c r="AH557" s="1"/>
      <c r="AI557" s="1"/>
      <c r="AJ557" s="1"/>
      <c r="AK557" s="1"/>
      <c r="AL557" s="1"/>
      <c r="AM557" s="1"/>
      <c r="AN557" s="1"/>
      <c r="AO557" s="1"/>
      <c r="AP557" s="1"/>
      <c r="AQ557" s="1"/>
      <c r="AR557" s="1"/>
      <c r="AS557" s="1"/>
      <c r="AT557" s="1"/>
      <c r="AU557" s="1"/>
      <c r="AV557" s="1"/>
      <c r="AW557" s="1"/>
      <c r="AX557" s="1"/>
      <c r="AY557" s="1"/>
      <c r="AZ557" s="1"/>
      <c r="BA557" s="1"/>
      <c r="BB557" s="1"/>
      <c r="BC557" s="1"/>
      <c r="BD557" s="1"/>
      <c r="BE557" s="1"/>
      <c r="BF557" s="1"/>
      <c r="BG557" s="1"/>
      <c r="BH557" s="1"/>
      <c r="BI557" s="1"/>
      <c r="BJ557" s="1"/>
      <c r="BK557" s="1"/>
      <c r="BL557"/>
      <c r="BN557">
        <f t="shared" si="49"/>
        <v>0</v>
      </c>
      <c r="BO557">
        <f t="shared" si="50"/>
        <v>0</v>
      </c>
      <c r="DP557"/>
      <c r="DQ557"/>
      <c r="DR557" s="2">
        <f t="shared" si="51"/>
        <v>0</v>
      </c>
      <c r="DS557" s="2">
        <f t="shared" si="52"/>
        <v>0</v>
      </c>
      <c r="DT557" s="2">
        <f t="shared" si="53"/>
        <v>0</v>
      </c>
      <c r="DU557" s="2">
        <f t="shared" si="54"/>
        <v>0</v>
      </c>
    </row>
    <row r="558" spans="1:125" s="38" customFormat="1" ht="15" customHeight="1">
      <c r="A558" s="196"/>
      <c r="B558" s="196"/>
      <c r="C558" s="286" t="s">
        <v>5892</v>
      </c>
      <c r="D558" s="479" t="str">
        <f>IF($N$10="","",IF(HLOOKUP($N$10,Presentación!$AQ$3:$BV$574,Presentación!AP537)="","",HLOOKUP($N$10,Presentación!$AQ$3:$BV$574,Presentación!AP537,0)))</f>
        <v/>
      </c>
      <c r="E558" s="480"/>
      <c r="F558" s="481"/>
      <c r="G558" s="491" t="str">
        <f>IF($N$10="","",IF(HLOOKUP($N$10,Presentación!$BZ$3:$DE$574,Presentación!AP537,0)="","",HLOOKUP($N$10,Presentación!$BZ$3:$DE$574,Presentación!AP537,0)))</f>
        <v/>
      </c>
      <c r="H558" s="492"/>
      <c r="I558" s="492"/>
      <c r="J558" s="493"/>
      <c r="K558" s="1"/>
      <c r="L558" s="1"/>
      <c r="M558" s="1"/>
      <c r="N558" s="1"/>
      <c r="O558" s="1"/>
      <c r="P558" s="1"/>
      <c r="Q558" s="1"/>
      <c r="R558" s="1"/>
      <c r="S558" s="1"/>
      <c r="T558" s="1"/>
      <c r="U558" s="1"/>
      <c r="V558" s="1"/>
      <c r="W558" s="1"/>
      <c r="X558" s="1"/>
      <c r="Y558" s="1"/>
      <c r="Z558" s="1"/>
      <c r="AA558" s="1"/>
      <c r="AB558" s="1"/>
      <c r="AC558" s="1"/>
      <c r="AD558" s="1"/>
      <c r="AE558" s="1"/>
      <c r="AF558" s="1"/>
      <c r="AG558" s="1"/>
      <c r="AH558" s="1"/>
      <c r="AI558" s="1"/>
      <c r="AJ558" s="1"/>
      <c r="AK558" s="1"/>
      <c r="AL558" s="1"/>
      <c r="AM558" s="1"/>
      <c r="AN558" s="1"/>
      <c r="AO558" s="1"/>
      <c r="AP558" s="1"/>
      <c r="AQ558" s="1"/>
      <c r="AR558" s="1"/>
      <c r="AS558" s="1"/>
      <c r="AT558" s="1"/>
      <c r="AU558" s="1"/>
      <c r="AV558" s="1"/>
      <c r="AW558" s="1"/>
      <c r="AX558" s="1"/>
      <c r="AY558" s="1"/>
      <c r="AZ558" s="1"/>
      <c r="BA558" s="1"/>
      <c r="BB558" s="1"/>
      <c r="BC558" s="1"/>
      <c r="BD558" s="1"/>
      <c r="BE558" s="1"/>
      <c r="BF558" s="1"/>
      <c r="BG558" s="1"/>
      <c r="BH558" s="1"/>
      <c r="BI558" s="1"/>
      <c r="BJ558" s="1"/>
      <c r="BK558" s="1"/>
      <c r="BL558"/>
      <c r="BN558">
        <f t="shared" si="49"/>
        <v>0</v>
      </c>
      <c r="BO558">
        <f t="shared" si="50"/>
        <v>0</v>
      </c>
      <c r="DP558"/>
      <c r="DQ558"/>
      <c r="DR558" s="2">
        <f t="shared" si="51"/>
        <v>0</v>
      </c>
      <c r="DS558" s="2">
        <f t="shared" si="52"/>
        <v>0</v>
      </c>
      <c r="DT558" s="2">
        <f t="shared" si="53"/>
        <v>0</v>
      </c>
      <c r="DU558" s="2">
        <f t="shared" si="54"/>
        <v>0</v>
      </c>
    </row>
    <row r="559" spans="1:125" s="38" customFormat="1" ht="15" customHeight="1">
      <c r="A559" s="196"/>
      <c r="B559" s="196"/>
      <c r="C559" s="286" t="s">
        <v>5893</v>
      </c>
      <c r="D559" s="479" t="str">
        <f>IF($N$10="","",IF(HLOOKUP($N$10,Presentación!$AQ$3:$BV$574,Presentación!AP538)="","",HLOOKUP($N$10,Presentación!$AQ$3:$BV$574,Presentación!AP538,0)))</f>
        <v/>
      </c>
      <c r="E559" s="480"/>
      <c r="F559" s="481"/>
      <c r="G559" s="491" t="str">
        <f>IF($N$10="","",IF(HLOOKUP($N$10,Presentación!$BZ$3:$DE$574,Presentación!AP538,0)="","",HLOOKUP($N$10,Presentación!$BZ$3:$DE$574,Presentación!AP538,0)))</f>
        <v/>
      </c>
      <c r="H559" s="492"/>
      <c r="I559" s="492"/>
      <c r="J559" s="493"/>
      <c r="K559" s="1"/>
      <c r="L559" s="1"/>
      <c r="M559" s="1"/>
      <c r="N559" s="1"/>
      <c r="O559" s="1"/>
      <c r="P559" s="1"/>
      <c r="Q559" s="1"/>
      <c r="R559" s="1"/>
      <c r="S559" s="1"/>
      <c r="T559" s="1"/>
      <c r="U559" s="1"/>
      <c r="V559" s="1"/>
      <c r="W559" s="1"/>
      <c r="X559" s="1"/>
      <c r="Y559" s="1"/>
      <c r="Z559" s="1"/>
      <c r="AA559" s="1"/>
      <c r="AB559" s="1"/>
      <c r="AC559" s="1"/>
      <c r="AD559" s="1"/>
      <c r="AE559" s="1"/>
      <c r="AF559" s="1"/>
      <c r="AG559" s="1"/>
      <c r="AH559" s="1"/>
      <c r="AI559" s="1"/>
      <c r="AJ559" s="1"/>
      <c r="AK559" s="1"/>
      <c r="AL559" s="1"/>
      <c r="AM559" s="1"/>
      <c r="AN559" s="1"/>
      <c r="AO559" s="1"/>
      <c r="AP559" s="1"/>
      <c r="AQ559" s="1"/>
      <c r="AR559" s="1"/>
      <c r="AS559" s="1"/>
      <c r="AT559" s="1"/>
      <c r="AU559" s="1"/>
      <c r="AV559" s="1"/>
      <c r="AW559" s="1"/>
      <c r="AX559" s="1"/>
      <c r="AY559" s="1"/>
      <c r="AZ559" s="1"/>
      <c r="BA559" s="1"/>
      <c r="BB559" s="1"/>
      <c r="BC559" s="1"/>
      <c r="BD559" s="1"/>
      <c r="BE559" s="1"/>
      <c r="BF559" s="1"/>
      <c r="BG559" s="1"/>
      <c r="BH559" s="1"/>
      <c r="BI559" s="1"/>
      <c r="BJ559" s="1"/>
      <c r="BK559" s="1"/>
      <c r="BL559"/>
      <c r="BN559">
        <f t="shared" si="49"/>
        <v>0</v>
      </c>
      <c r="BO559">
        <f t="shared" si="50"/>
        <v>0</v>
      </c>
      <c r="DP559"/>
      <c r="DQ559"/>
      <c r="DR559" s="2">
        <f t="shared" si="51"/>
        <v>0</v>
      </c>
      <c r="DS559" s="2">
        <f t="shared" si="52"/>
        <v>0</v>
      </c>
      <c r="DT559" s="2">
        <f t="shared" si="53"/>
        <v>0</v>
      </c>
      <c r="DU559" s="2">
        <f t="shared" si="54"/>
        <v>0</v>
      </c>
    </row>
    <row r="560" spans="1:125" s="38" customFormat="1" ht="15" customHeight="1">
      <c r="A560" s="196"/>
      <c r="B560" s="196"/>
      <c r="C560" s="286" t="s">
        <v>5894</v>
      </c>
      <c r="D560" s="479" t="str">
        <f>IF($N$10="","",IF(HLOOKUP($N$10,Presentación!$AQ$3:$BV$574,Presentación!AP539)="","",HLOOKUP($N$10,Presentación!$AQ$3:$BV$574,Presentación!AP539,0)))</f>
        <v/>
      </c>
      <c r="E560" s="480"/>
      <c r="F560" s="481"/>
      <c r="G560" s="491" t="str">
        <f>IF($N$10="","",IF(HLOOKUP($N$10,Presentación!$BZ$3:$DE$574,Presentación!AP539,0)="","",HLOOKUP($N$10,Presentación!$BZ$3:$DE$574,Presentación!AP539,0)))</f>
        <v/>
      </c>
      <c r="H560" s="492"/>
      <c r="I560" s="492"/>
      <c r="J560" s="493"/>
      <c r="K560" s="1"/>
      <c r="L560" s="1"/>
      <c r="M560" s="1"/>
      <c r="N560" s="1"/>
      <c r="O560" s="1"/>
      <c r="P560" s="1"/>
      <c r="Q560" s="1"/>
      <c r="R560" s="1"/>
      <c r="S560" s="1"/>
      <c r="T560" s="1"/>
      <c r="U560" s="1"/>
      <c r="V560" s="1"/>
      <c r="W560" s="1"/>
      <c r="X560" s="1"/>
      <c r="Y560" s="1"/>
      <c r="Z560" s="1"/>
      <c r="AA560" s="1"/>
      <c r="AB560" s="1"/>
      <c r="AC560" s="1"/>
      <c r="AD560" s="1"/>
      <c r="AE560" s="1"/>
      <c r="AF560" s="1"/>
      <c r="AG560" s="1"/>
      <c r="AH560" s="1"/>
      <c r="AI560" s="1"/>
      <c r="AJ560" s="1"/>
      <c r="AK560" s="1"/>
      <c r="AL560" s="1"/>
      <c r="AM560" s="1"/>
      <c r="AN560" s="1"/>
      <c r="AO560" s="1"/>
      <c r="AP560" s="1"/>
      <c r="AQ560" s="1"/>
      <c r="AR560" s="1"/>
      <c r="AS560" s="1"/>
      <c r="AT560" s="1"/>
      <c r="AU560" s="1"/>
      <c r="AV560" s="1"/>
      <c r="AW560" s="1"/>
      <c r="AX560" s="1"/>
      <c r="AY560" s="1"/>
      <c r="AZ560" s="1"/>
      <c r="BA560" s="1"/>
      <c r="BB560" s="1"/>
      <c r="BC560" s="1"/>
      <c r="BD560" s="1"/>
      <c r="BE560" s="1"/>
      <c r="BF560" s="1"/>
      <c r="BG560" s="1"/>
      <c r="BH560" s="1"/>
      <c r="BI560" s="1"/>
      <c r="BJ560" s="1"/>
      <c r="BK560" s="1"/>
      <c r="BL560"/>
      <c r="BN560">
        <f t="shared" si="49"/>
        <v>0</v>
      </c>
      <c r="BO560">
        <f t="shared" si="50"/>
        <v>0</v>
      </c>
      <c r="DP560"/>
      <c r="DQ560"/>
      <c r="DR560" s="2">
        <f t="shared" si="51"/>
        <v>0</v>
      </c>
      <c r="DS560" s="2">
        <f t="shared" si="52"/>
        <v>0</v>
      </c>
      <c r="DT560" s="2">
        <f t="shared" si="53"/>
        <v>0</v>
      </c>
      <c r="DU560" s="2">
        <f t="shared" si="54"/>
        <v>0</v>
      </c>
    </row>
    <row r="561" spans="1:125" s="38" customFormat="1" ht="15" customHeight="1">
      <c r="A561" s="196"/>
      <c r="B561" s="196"/>
      <c r="C561" s="286" t="s">
        <v>5895</v>
      </c>
      <c r="D561" s="479" t="str">
        <f>IF($N$10="","",IF(HLOOKUP($N$10,Presentación!$AQ$3:$BV$574,Presentación!AP540)="","",HLOOKUP($N$10,Presentación!$AQ$3:$BV$574,Presentación!AP540,0)))</f>
        <v/>
      </c>
      <c r="E561" s="480"/>
      <c r="F561" s="481"/>
      <c r="G561" s="491" t="str">
        <f>IF($N$10="","",IF(HLOOKUP($N$10,Presentación!$BZ$3:$DE$574,Presentación!AP540,0)="","",HLOOKUP($N$10,Presentación!$BZ$3:$DE$574,Presentación!AP540,0)))</f>
        <v/>
      </c>
      <c r="H561" s="492"/>
      <c r="I561" s="492"/>
      <c r="J561" s="493"/>
      <c r="K561" s="1"/>
      <c r="L561" s="1"/>
      <c r="M561" s="1"/>
      <c r="N561" s="1"/>
      <c r="O561" s="1"/>
      <c r="P561" s="1"/>
      <c r="Q561" s="1"/>
      <c r="R561" s="1"/>
      <c r="S561" s="1"/>
      <c r="T561" s="1"/>
      <c r="U561" s="1"/>
      <c r="V561" s="1"/>
      <c r="W561" s="1"/>
      <c r="X561" s="1"/>
      <c r="Y561" s="1"/>
      <c r="Z561" s="1"/>
      <c r="AA561" s="1"/>
      <c r="AB561" s="1"/>
      <c r="AC561" s="1"/>
      <c r="AD561" s="1"/>
      <c r="AE561" s="1"/>
      <c r="AF561" s="1"/>
      <c r="AG561" s="1"/>
      <c r="AH561" s="1"/>
      <c r="AI561" s="1"/>
      <c r="AJ561" s="1"/>
      <c r="AK561" s="1"/>
      <c r="AL561" s="1"/>
      <c r="AM561" s="1"/>
      <c r="AN561" s="1"/>
      <c r="AO561" s="1"/>
      <c r="AP561" s="1"/>
      <c r="AQ561" s="1"/>
      <c r="AR561" s="1"/>
      <c r="AS561" s="1"/>
      <c r="AT561" s="1"/>
      <c r="AU561" s="1"/>
      <c r="AV561" s="1"/>
      <c r="AW561" s="1"/>
      <c r="AX561" s="1"/>
      <c r="AY561" s="1"/>
      <c r="AZ561" s="1"/>
      <c r="BA561" s="1"/>
      <c r="BB561" s="1"/>
      <c r="BC561" s="1"/>
      <c r="BD561" s="1"/>
      <c r="BE561" s="1"/>
      <c r="BF561" s="1"/>
      <c r="BG561" s="1"/>
      <c r="BH561" s="1"/>
      <c r="BI561" s="1"/>
      <c r="BJ561" s="1"/>
      <c r="BK561" s="1"/>
      <c r="BL561"/>
      <c r="BN561">
        <f t="shared" si="49"/>
        <v>0</v>
      </c>
      <c r="BO561">
        <f t="shared" si="50"/>
        <v>0</v>
      </c>
      <c r="DP561"/>
      <c r="DQ561"/>
      <c r="DR561" s="2">
        <f t="shared" si="51"/>
        <v>0</v>
      </c>
      <c r="DS561" s="2">
        <f t="shared" si="52"/>
        <v>0</v>
      </c>
      <c r="DT561" s="2">
        <f t="shared" si="53"/>
        <v>0</v>
      </c>
      <c r="DU561" s="2">
        <f t="shared" si="54"/>
        <v>0</v>
      </c>
    </row>
    <row r="562" spans="1:125" s="38" customFormat="1" ht="15" customHeight="1">
      <c r="A562" s="196"/>
      <c r="B562" s="196"/>
      <c r="C562" s="286" t="s">
        <v>5896</v>
      </c>
      <c r="D562" s="479" t="str">
        <f>IF($N$10="","",IF(HLOOKUP($N$10,Presentación!$AQ$3:$BV$574,Presentación!AP541)="","",HLOOKUP($N$10,Presentación!$AQ$3:$BV$574,Presentación!AP541,0)))</f>
        <v/>
      </c>
      <c r="E562" s="480"/>
      <c r="F562" s="481"/>
      <c r="G562" s="491" t="str">
        <f>IF($N$10="","",IF(HLOOKUP($N$10,Presentación!$BZ$3:$DE$574,Presentación!AP541,0)="","",HLOOKUP($N$10,Presentación!$BZ$3:$DE$574,Presentación!AP541,0)))</f>
        <v/>
      </c>
      <c r="H562" s="492"/>
      <c r="I562" s="492"/>
      <c r="J562" s="493"/>
      <c r="K562" s="1"/>
      <c r="L562" s="1"/>
      <c r="M562" s="1"/>
      <c r="N562" s="1"/>
      <c r="O562" s="1"/>
      <c r="P562" s="1"/>
      <c r="Q562" s="1"/>
      <c r="R562" s="1"/>
      <c r="S562" s="1"/>
      <c r="T562" s="1"/>
      <c r="U562" s="1"/>
      <c r="V562" s="1"/>
      <c r="W562" s="1"/>
      <c r="X562" s="1"/>
      <c r="Y562" s="1"/>
      <c r="Z562" s="1"/>
      <c r="AA562" s="1"/>
      <c r="AB562" s="1"/>
      <c r="AC562" s="1"/>
      <c r="AD562" s="1"/>
      <c r="AE562" s="1"/>
      <c r="AF562" s="1"/>
      <c r="AG562" s="1"/>
      <c r="AH562" s="1"/>
      <c r="AI562" s="1"/>
      <c r="AJ562" s="1"/>
      <c r="AK562" s="1"/>
      <c r="AL562" s="1"/>
      <c r="AM562" s="1"/>
      <c r="AN562" s="1"/>
      <c r="AO562" s="1"/>
      <c r="AP562" s="1"/>
      <c r="AQ562" s="1"/>
      <c r="AR562" s="1"/>
      <c r="AS562" s="1"/>
      <c r="AT562" s="1"/>
      <c r="AU562" s="1"/>
      <c r="AV562" s="1"/>
      <c r="AW562" s="1"/>
      <c r="AX562" s="1"/>
      <c r="AY562" s="1"/>
      <c r="AZ562" s="1"/>
      <c r="BA562" s="1"/>
      <c r="BB562" s="1"/>
      <c r="BC562" s="1"/>
      <c r="BD562" s="1"/>
      <c r="BE562" s="1"/>
      <c r="BF562" s="1"/>
      <c r="BG562" s="1"/>
      <c r="BH562" s="1"/>
      <c r="BI562" s="1"/>
      <c r="BJ562" s="1"/>
      <c r="BK562" s="1"/>
      <c r="BL562"/>
      <c r="BN562">
        <f t="shared" si="49"/>
        <v>0</v>
      </c>
      <c r="BO562">
        <f t="shared" si="50"/>
        <v>0</v>
      </c>
      <c r="DP562"/>
      <c r="DQ562"/>
      <c r="DR562" s="2">
        <f t="shared" si="51"/>
        <v>0</v>
      </c>
      <c r="DS562" s="2">
        <f t="shared" si="52"/>
        <v>0</v>
      </c>
      <c r="DT562" s="2">
        <f t="shared" si="53"/>
        <v>0</v>
      </c>
      <c r="DU562" s="2">
        <f t="shared" si="54"/>
        <v>0</v>
      </c>
    </row>
    <row r="563" spans="1:125" s="38" customFormat="1" ht="15" customHeight="1">
      <c r="A563" s="196"/>
      <c r="B563" s="196"/>
      <c r="C563" s="286" t="s">
        <v>5897</v>
      </c>
      <c r="D563" s="479" t="str">
        <f>IF($N$10="","",IF(HLOOKUP($N$10,Presentación!$AQ$3:$BV$574,Presentación!AP542)="","",HLOOKUP($N$10,Presentación!$AQ$3:$BV$574,Presentación!AP542,0)))</f>
        <v/>
      </c>
      <c r="E563" s="480"/>
      <c r="F563" s="481"/>
      <c r="G563" s="491" t="str">
        <f>IF($N$10="","",IF(HLOOKUP($N$10,Presentación!$BZ$3:$DE$574,Presentación!AP542,0)="","",HLOOKUP($N$10,Presentación!$BZ$3:$DE$574,Presentación!AP542,0)))</f>
        <v/>
      </c>
      <c r="H563" s="492"/>
      <c r="I563" s="492"/>
      <c r="J563" s="493"/>
      <c r="K563" s="1"/>
      <c r="L563" s="1"/>
      <c r="M563" s="1"/>
      <c r="N563" s="1"/>
      <c r="O563" s="1"/>
      <c r="P563" s="1"/>
      <c r="Q563" s="1"/>
      <c r="R563" s="1"/>
      <c r="S563" s="1"/>
      <c r="T563" s="1"/>
      <c r="U563" s="1"/>
      <c r="V563" s="1"/>
      <c r="W563" s="1"/>
      <c r="X563" s="1"/>
      <c r="Y563" s="1"/>
      <c r="Z563" s="1"/>
      <c r="AA563" s="1"/>
      <c r="AB563" s="1"/>
      <c r="AC563" s="1"/>
      <c r="AD563" s="1"/>
      <c r="AE563" s="1"/>
      <c r="AF563" s="1"/>
      <c r="AG563" s="1"/>
      <c r="AH563" s="1"/>
      <c r="AI563" s="1"/>
      <c r="AJ563" s="1"/>
      <c r="AK563" s="1"/>
      <c r="AL563" s="1"/>
      <c r="AM563" s="1"/>
      <c r="AN563" s="1"/>
      <c r="AO563" s="1"/>
      <c r="AP563" s="1"/>
      <c r="AQ563" s="1"/>
      <c r="AR563" s="1"/>
      <c r="AS563" s="1"/>
      <c r="AT563" s="1"/>
      <c r="AU563" s="1"/>
      <c r="AV563" s="1"/>
      <c r="AW563" s="1"/>
      <c r="AX563" s="1"/>
      <c r="AY563" s="1"/>
      <c r="AZ563" s="1"/>
      <c r="BA563" s="1"/>
      <c r="BB563" s="1"/>
      <c r="BC563" s="1"/>
      <c r="BD563" s="1"/>
      <c r="BE563" s="1"/>
      <c r="BF563" s="1"/>
      <c r="BG563" s="1"/>
      <c r="BH563" s="1"/>
      <c r="BI563" s="1"/>
      <c r="BJ563" s="1"/>
      <c r="BK563" s="1"/>
      <c r="BL563"/>
      <c r="BN563">
        <f t="shared" si="49"/>
        <v>0</v>
      </c>
      <c r="BO563">
        <f t="shared" si="50"/>
        <v>0</v>
      </c>
      <c r="DP563"/>
      <c r="DQ563"/>
      <c r="DR563" s="2">
        <f t="shared" si="51"/>
        <v>0</v>
      </c>
      <c r="DS563" s="2">
        <f t="shared" si="52"/>
        <v>0</v>
      </c>
      <c r="DT563" s="2">
        <f t="shared" si="53"/>
        <v>0</v>
      </c>
      <c r="DU563" s="2">
        <f t="shared" si="54"/>
        <v>0</v>
      </c>
    </row>
    <row r="564" spans="1:125" s="38" customFormat="1" ht="15" customHeight="1">
      <c r="A564" s="196"/>
      <c r="B564" s="196"/>
      <c r="C564" s="286" t="s">
        <v>5898</v>
      </c>
      <c r="D564" s="479" t="str">
        <f>IF($N$10="","",IF(HLOOKUP($N$10,Presentación!$AQ$3:$BV$574,Presentación!AP543)="","",HLOOKUP($N$10,Presentación!$AQ$3:$BV$574,Presentación!AP543,0)))</f>
        <v/>
      </c>
      <c r="E564" s="480"/>
      <c r="F564" s="481"/>
      <c r="G564" s="491" t="str">
        <f>IF($N$10="","",IF(HLOOKUP($N$10,Presentación!$BZ$3:$DE$574,Presentación!AP543,0)="","",HLOOKUP($N$10,Presentación!$BZ$3:$DE$574,Presentación!AP543,0)))</f>
        <v/>
      </c>
      <c r="H564" s="492"/>
      <c r="I564" s="492"/>
      <c r="J564" s="493"/>
      <c r="K564" s="1"/>
      <c r="L564" s="1"/>
      <c r="M564" s="1"/>
      <c r="N564" s="1"/>
      <c r="O564" s="1"/>
      <c r="P564" s="1"/>
      <c r="Q564" s="1"/>
      <c r="R564" s="1"/>
      <c r="S564" s="1"/>
      <c r="T564" s="1"/>
      <c r="U564" s="1"/>
      <c r="V564" s="1"/>
      <c r="W564" s="1"/>
      <c r="X564" s="1"/>
      <c r="Y564" s="1"/>
      <c r="Z564" s="1"/>
      <c r="AA564" s="1"/>
      <c r="AB564" s="1"/>
      <c r="AC564" s="1"/>
      <c r="AD564" s="1"/>
      <c r="AE564" s="1"/>
      <c r="AF564" s="1"/>
      <c r="AG564" s="1"/>
      <c r="AH564" s="1"/>
      <c r="AI564" s="1"/>
      <c r="AJ564" s="1"/>
      <c r="AK564" s="1"/>
      <c r="AL564" s="1"/>
      <c r="AM564" s="1"/>
      <c r="AN564" s="1"/>
      <c r="AO564" s="1"/>
      <c r="AP564" s="1"/>
      <c r="AQ564" s="1"/>
      <c r="AR564" s="1"/>
      <c r="AS564" s="1"/>
      <c r="AT564" s="1"/>
      <c r="AU564" s="1"/>
      <c r="AV564" s="1"/>
      <c r="AW564" s="1"/>
      <c r="AX564" s="1"/>
      <c r="AY564" s="1"/>
      <c r="AZ564" s="1"/>
      <c r="BA564" s="1"/>
      <c r="BB564" s="1"/>
      <c r="BC564" s="1"/>
      <c r="BD564" s="1"/>
      <c r="BE564" s="1"/>
      <c r="BF564" s="1"/>
      <c r="BG564" s="1"/>
      <c r="BH564" s="1"/>
      <c r="BI564" s="1"/>
      <c r="BJ564" s="1"/>
      <c r="BK564" s="1"/>
      <c r="BL564"/>
      <c r="BN564">
        <f t="shared" si="49"/>
        <v>0</v>
      </c>
      <c r="BO564">
        <f t="shared" si="50"/>
        <v>0</v>
      </c>
      <c r="DP564"/>
      <c r="DQ564"/>
      <c r="DR564" s="2">
        <f t="shared" si="51"/>
        <v>0</v>
      </c>
      <c r="DS564" s="2">
        <f t="shared" si="52"/>
        <v>0</v>
      </c>
      <c r="DT564" s="2">
        <f t="shared" si="53"/>
        <v>0</v>
      </c>
      <c r="DU564" s="2">
        <f t="shared" si="54"/>
        <v>0</v>
      </c>
    </row>
    <row r="565" spans="1:125" s="38" customFormat="1" ht="15" customHeight="1">
      <c r="A565" s="196"/>
      <c r="B565" s="196"/>
      <c r="C565" s="286" t="s">
        <v>5899</v>
      </c>
      <c r="D565" s="479" t="str">
        <f>IF($N$10="","",IF(HLOOKUP($N$10,Presentación!$AQ$3:$BV$574,Presentación!AP544)="","",HLOOKUP($N$10,Presentación!$AQ$3:$BV$574,Presentación!AP544,0)))</f>
        <v/>
      </c>
      <c r="E565" s="480"/>
      <c r="F565" s="481"/>
      <c r="G565" s="491" t="str">
        <f>IF($N$10="","",IF(HLOOKUP($N$10,Presentación!$BZ$3:$DE$574,Presentación!AP544,0)="","",HLOOKUP($N$10,Presentación!$BZ$3:$DE$574,Presentación!AP544,0)))</f>
        <v/>
      </c>
      <c r="H565" s="492"/>
      <c r="I565" s="492"/>
      <c r="J565" s="493"/>
      <c r="K565" s="1"/>
      <c r="L565" s="1"/>
      <c r="M565" s="1"/>
      <c r="N565" s="1"/>
      <c r="O565" s="1"/>
      <c r="P565" s="1"/>
      <c r="Q565" s="1"/>
      <c r="R565" s="1"/>
      <c r="S565" s="1"/>
      <c r="T565" s="1"/>
      <c r="U565" s="1"/>
      <c r="V565" s="1"/>
      <c r="W565" s="1"/>
      <c r="X565" s="1"/>
      <c r="Y565" s="1"/>
      <c r="Z565" s="1"/>
      <c r="AA565" s="1"/>
      <c r="AB565" s="1"/>
      <c r="AC565" s="1"/>
      <c r="AD565" s="1"/>
      <c r="AE565" s="1"/>
      <c r="AF565" s="1"/>
      <c r="AG565" s="1"/>
      <c r="AH565" s="1"/>
      <c r="AI565" s="1"/>
      <c r="AJ565" s="1"/>
      <c r="AK565" s="1"/>
      <c r="AL565" s="1"/>
      <c r="AM565" s="1"/>
      <c r="AN565" s="1"/>
      <c r="AO565" s="1"/>
      <c r="AP565" s="1"/>
      <c r="AQ565" s="1"/>
      <c r="AR565" s="1"/>
      <c r="AS565" s="1"/>
      <c r="AT565" s="1"/>
      <c r="AU565" s="1"/>
      <c r="AV565" s="1"/>
      <c r="AW565" s="1"/>
      <c r="AX565" s="1"/>
      <c r="AY565" s="1"/>
      <c r="AZ565" s="1"/>
      <c r="BA565" s="1"/>
      <c r="BB565" s="1"/>
      <c r="BC565" s="1"/>
      <c r="BD565" s="1"/>
      <c r="BE565" s="1"/>
      <c r="BF565" s="1"/>
      <c r="BG565" s="1"/>
      <c r="BH565" s="1"/>
      <c r="BI565" s="1"/>
      <c r="BJ565" s="1"/>
      <c r="BK565" s="1"/>
      <c r="BL565"/>
      <c r="BN565">
        <f t="shared" si="49"/>
        <v>0</v>
      </c>
      <c r="BO565">
        <f t="shared" si="50"/>
        <v>0</v>
      </c>
      <c r="DP565"/>
      <c r="DQ565"/>
      <c r="DR565" s="2">
        <f t="shared" si="51"/>
        <v>0</v>
      </c>
      <c r="DS565" s="2">
        <f t="shared" si="52"/>
        <v>0</v>
      </c>
      <c r="DT565" s="2">
        <f t="shared" si="53"/>
        <v>0</v>
      </c>
      <c r="DU565" s="2">
        <f t="shared" si="54"/>
        <v>0</v>
      </c>
    </row>
    <row r="566" spans="1:125" s="38" customFormat="1" ht="15" customHeight="1">
      <c r="A566" s="196"/>
      <c r="B566" s="196"/>
      <c r="C566" s="286" t="s">
        <v>5900</v>
      </c>
      <c r="D566" s="479" t="str">
        <f>IF($N$10="","",IF(HLOOKUP($N$10,Presentación!$AQ$3:$BV$574,Presentación!AP545)="","",HLOOKUP($N$10,Presentación!$AQ$3:$BV$574,Presentación!AP545,0)))</f>
        <v/>
      </c>
      <c r="E566" s="480"/>
      <c r="F566" s="481"/>
      <c r="G566" s="491" t="str">
        <f>IF($N$10="","",IF(HLOOKUP($N$10,Presentación!$BZ$3:$DE$574,Presentación!AP545,0)="","",HLOOKUP($N$10,Presentación!$BZ$3:$DE$574,Presentación!AP545,0)))</f>
        <v/>
      </c>
      <c r="H566" s="492"/>
      <c r="I566" s="492"/>
      <c r="J566" s="493"/>
      <c r="K566" s="1"/>
      <c r="L566" s="1"/>
      <c r="M566" s="1"/>
      <c r="N566" s="1"/>
      <c r="O566" s="1"/>
      <c r="P566" s="1"/>
      <c r="Q566" s="1"/>
      <c r="R566" s="1"/>
      <c r="S566" s="1"/>
      <c r="T566" s="1"/>
      <c r="U566" s="1"/>
      <c r="V566" s="1"/>
      <c r="W566" s="1"/>
      <c r="X566" s="1"/>
      <c r="Y566" s="1"/>
      <c r="Z566" s="1"/>
      <c r="AA566" s="1"/>
      <c r="AB566" s="1"/>
      <c r="AC566" s="1"/>
      <c r="AD566" s="1"/>
      <c r="AE566" s="1"/>
      <c r="AF566" s="1"/>
      <c r="AG566" s="1"/>
      <c r="AH566" s="1"/>
      <c r="AI566" s="1"/>
      <c r="AJ566" s="1"/>
      <c r="AK566" s="1"/>
      <c r="AL566" s="1"/>
      <c r="AM566" s="1"/>
      <c r="AN566" s="1"/>
      <c r="AO566" s="1"/>
      <c r="AP566" s="1"/>
      <c r="AQ566" s="1"/>
      <c r="AR566" s="1"/>
      <c r="AS566" s="1"/>
      <c r="AT566" s="1"/>
      <c r="AU566" s="1"/>
      <c r="AV566" s="1"/>
      <c r="AW566" s="1"/>
      <c r="AX566" s="1"/>
      <c r="AY566" s="1"/>
      <c r="AZ566" s="1"/>
      <c r="BA566" s="1"/>
      <c r="BB566" s="1"/>
      <c r="BC566" s="1"/>
      <c r="BD566" s="1"/>
      <c r="BE566" s="1"/>
      <c r="BF566" s="1"/>
      <c r="BG566" s="1"/>
      <c r="BH566" s="1"/>
      <c r="BI566" s="1"/>
      <c r="BJ566" s="1"/>
      <c r="BK566" s="1"/>
      <c r="BL566"/>
      <c r="BN566">
        <f t="shared" si="49"/>
        <v>0</v>
      </c>
      <c r="BO566">
        <f t="shared" si="50"/>
        <v>0</v>
      </c>
      <c r="DP566"/>
      <c r="DQ566"/>
      <c r="DR566" s="2">
        <f t="shared" si="51"/>
        <v>0</v>
      </c>
      <c r="DS566" s="2">
        <f t="shared" si="52"/>
        <v>0</v>
      </c>
      <c r="DT566" s="2">
        <f t="shared" si="53"/>
        <v>0</v>
      </c>
      <c r="DU566" s="2">
        <f t="shared" si="54"/>
        <v>0</v>
      </c>
    </row>
    <row r="567" spans="1:125" s="38" customFormat="1" ht="15" customHeight="1">
      <c r="A567" s="196"/>
      <c r="B567" s="196"/>
      <c r="C567" s="286" t="s">
        <v>5901</v>
      </c>
      <c r="D567" s="479" t="str">
        <f>IF($N$10="","",IF(HLOOKUP($N$10,Presentación!$AQ$3:$BV$574,Presentación!AP546)="","",HLOOKUP($N$10,Presentación!$AQ$3:$BV$574,Presentación!AP546,0)))</f>
        <v/>
      </c>
      <c r="E567" s="480"/>
      <c r="F567" s="481"/>
      <c r="G567" s="491" t="str">
        <f>IF($N$10="","",IF(HLOOKUP($N$10,Presentación!$BZ$3:$DE$574,Presentación!AP546,0)="","",HLOOKUP($N$10,Presentación!$BZ$3:$DE$574,Presentación!AP546,0)))</f>
        <v/>
      </c>
      <c r="H567" s="492"/>
      <c r="I567" s="492"/>
      <c r="J567" s="493"/>
      <c r="K567" s="1"/>
      <c r="L567" s="1"/>
      <c r="M567" s="1"/>
      <c r="N567" s="1"/>
      <c r="O567" s="1"/>
      <c r="P567" s="1"/>
      <c r="Q567" s="1"/>
      <c r="R567" s="1"/>
      <c r="S567" s="1"/>
      <c r="T567" s="1"/>
      <c r="U567" s="1"/>
      <c r="V567" s="1"/>
      <c r="W567" s="1"/>
      <c r="X567" s="1"/>
      <c r="Y567" s="1"/>
      <c r="Z567" s="1"/>
      <c r="AA567" s="1"/>
      <c r="AB567" s="1"/>
      <c r="AC567" s="1"/>
      <c r="AD567" s="1"/>
      <c r="AE567" s="1"/>
      <c r="AF567" s="1"/>
      <c r="AG567" s="1"/>
      <c r="AH567" s="1"/>
      <c r="AI567" s="1"/>
      <c r="AJ567" s="1"/>
      <c r="AK567" s="1"/>
      <c r="AL567" s="1"/>
      <c r="AM567" s="1"/>
      <c r="AN567" s="1"/>
      <c r="AO567" s="1"/>
      <c r="AP567" s="1"/>
      <c r="AQ567" s="1"/>
      <c r="AR567" s="1"/>
      <c r="AS567" s="1"/>
      <c r="AT567" s="1"/>
      <c r="AU567" s="1"/>
      <c r="AV567" s="1"/>
      <c r="AW567" s="1"/>
      <c r="AX567" s="1"/>
      <c r="AY567" s="1"/>
      <c r="AZ567" s="1"/>
      <c r="BA567" s="1"/>
      <c r="BB567" s="1"/>
      <c r="BC567" s="1"/>
      <c r="BD567" s="1"/>
      <c r="BE567" s="1"/>
      <c r="BF567" s="1"/>
      <c r="BG567" s="1"/>
      <c r="BH567" s="1"/>
      <c r="BI567" s="1"/>
      <c r="BJ567" s="1"/>
      <c r="BK567" s="1"/>
      <c r="BL567"/>
      <c r="BN567">
        <f t="shared" si="49"/>
        <v>0</v>
      </c>
      <c r="BO567">
        <f t="shared" si="50"/>
        <v>0</v>
      </c>
      <c r="DP567"/>
      <c r="DQ567"/>
      <c r="DR567" s="2">
        <f t="shared" si="51"/>
        <v>0</v>
      </c>
      <c r="DS567" s="2">
        <f t="shared" si="52"/>
        <v>0</v>
      </c>
      <c r="DT567" s="2">
        <f t="shared" si="53"/>
        <v>0</v>
      </c>
      <c r="DU567" s="2">
        <f t="shared" si="54"/>
        <v>0</v>
      </c>
    </row>
    <row r="568" spans="1:125" s="38" customFormat="1" ht="15" customHeight="1">
      <c r="A568" s="196"/>
      <c r="B568" s="196"/>
      <c r="C568" s="286" t="s">
        <v>5902</v>
      </c>
      <c r="D568" s="479" t="str">
        <f>IF($N$10="","",IF(HLOOKUP($N$10,Presentación!$AQ$3:$BV$574,Presentación!AP547)="","",HLOOKUP($N$10,Presentación!$AQ$3:$BV$574,Presentación!AP547,0)))</f>
        <v/>
      </c>
      <c r="E568" s="480"/>
      <c r="F568" s="481"/>
      <c r="G568" s="491" t="str">
        <f>IF($N$10="","",IF(HLOOKUP($N$10,Presentación!$BZ$3:$DE$574,Presentación!AP547,0)="","",HLOOKUP($N$10,Presentación!$BZ$3:$DE$574,Presentación!AP547,0)))</f>
        <v/>
      </c>
      <c r="H568" s="492"/>
      <c r="I568" s="492"/>
      <c r="J568" s="493"/>
      <c r="K568" s="1"/>
      <c r="L568" s="1"/>
      <c r="M568" s="1"/>
      <c r="N568" s="1"/>
      <c r="O568" s="1"/>
      <c r="P568" s="1"/>
      <c r="Q568" s="1"/>
      <c r="R568" s="1"/>
      <c r="S568" s="1"/>
      <c r="T568" s="1"/>
      <c r="U568" s="1"/>
      <c r="V568" s="1"/>
      <c r="W568" s="1"/>
      <c r="X568" s="1"/>
      <c r="Y568" s="1"/>
      <c r="Z568" s="1"/>
      <c r="AA568" s="1"/>
      <c r="AB568" s="1"/>
      <c r="AC568" s="1"/>
      <c r="AD568" s="1"/>
      <c r="AE568" s="1"/>
      <c r="AF568" s="1"/>
      <c r="AG568" s="1"/>
      <c r="AH568" s="1"/>
      <c r="AI568" s="1"/>
      <c r="AJ568" s="1"/>
      <c r="AK568" s="1"/>
      <c r="AL568" s="1"/>
      <c r="AM568" s="1"/>
      <c r="AN568" s="1"/>
      <c r="AO568" s="1"/>
      <c r="AP568" s="1"/>
      <c r="AQ568" s="1"/>
      <c r="AR568" s="1"/>
      <c r="AS568" s="1"/>
      <c r="AT568" s="1"/>
      <c r="AU568" s="1"/>
      <c r="AV568" s="1"/>
      <c r="AW568" s="1"/>
      <c r="AX568" s="1"/>
      <c r="AY568" s="1"/>
      <c r="AZ568" s="1"/>
      <c r="BA568" s="1"/>
      <c r="BB568" s="1"/>
      <c r="BC568" s="1"/>
      <c r="BD568" s="1"/>
      <c r="BE568" s="1"/>
      <c r="BF568" s="1"/>
      <c r="BG568" s="1"/>
      <c r="BH568" s="1"/>
      <c r="BI568" s="1"/>
      <c r="BJ568" s="1"/>
      <c r="BK568" s="1"/>
      <c r="BL568"/>
      <c r="BN568">
        <f t="shared" si="49"/>
        <v>0</v>
      </c>
      <c r="BO568">
        <f t="shared" si="50"/>
        <v>0</v>
      </c>
      <c r="DP568"/>
      <c r="DQ568"/>
      <c r="DR568" s="2">
        <f t="shared" si="51"/>
        <v>0</v>
      </c>
      <c r="DS568" s="2">
        <f t="shared" si="52"/>
        <v>0</v>
      </c>
      <c r="DT568" s="2">
        <f t="shared" si="53"/>
        <v>0</v>
      </c>
      <c r="DU568" s="2">
        <f t="shared" si="54"/>
        <v>0</v>
      </c>
    </row>
    <row r="569" spans="1:125" s="38" customFormat="1" ht="15" customHeight="1">
      <c r="A569" s="196"/>
      <c r="B569" s="196"/>
      <c r="C569" s="286" t="s">
        <v>5903</v>
      </c>
      <c r="D569" s="479" t="str">
        <f>IF($N$10="","",IF(HLOOKUP($N$10,Presentación!$AQ$3:$BV$574,Presentación!AP548)="","",HLOOKUP($N$10,Presentación!$AQ$3:$BV$574,Presentación!AP548,0)))</f>
        <v/>
      </c>
      <c r="E569" s="480"/>
      <c r="F569" s="481"/>
      <c r="G569" s="491" t="str">
        <f>IF($N$10="","",IF(HLOOKUP($N$10,Presentación!$BZ$3:$DE$574,Presentación!AP548,0)="","",HLOOKUP($N$10,Presentación!$BZ$3:$DE$574,Presentación!AP548,0)))</f>
        <v/>
      </c>
      <c r="H569" s="492"/>
      <c r="I569" s="492"/>
      <c r="J569" s="493"/>
      <c r="K569" s="1"/>
      <c r="L569" s="1"/>
      <c r="M569" s="1"/>
      <c r="N569" s="1"/>
      <c r="O569" s="1"/>
      <c r="P569" s="1"/>
      <c r="Q569" s="1"/>
      <c r="R569" s="1"/>
      <c r="S569" s="1"/>
      <c r="T569" s="1"/>
      <c r="U569" s="1"/>
      <c r="V569" s="1"/>
      <c r="W569" s="1"/>
      <c r="X569" s="1"/>
      <c r="Y569" s="1"/>
      <c r="Z569" s="1"/>
      <c r="AA569" s="1"/>
      <c r="AB569" s="1"/>
      <c r="AC569" s="1"/>
      <c r="AD569" s="1"/>
      <c r="AE569" s="1"/>
      <c r="AF569" s="1"/>
      <c r="AG569" s="1"/>
      <c r="AH569" s="1"/>
      <c r="AI569" s="1"/>
      <c r="AJ569" s="1"/>
      <c r="AK569" s="1"/>
      <c r="AL569" s="1"/>
      <c r="AM569" s="1"/>
      <c r="AN569" s="1"/>
      <c r="AO569" s="1"/>
      <c r="AP569" s="1"/>
      <c r="AQ569" s="1"/>
      <c r="AR569" s="1"/>
      <c r="AS569" s="1"/>
      <c r="AT569" s="1"/>
      <c r="AU569" s="1"/>
      <c r="AV569" s="1"/>
      <c r="AW569" s="1"/>
      <c r="AX569" s="1"/>
      <c r="AY569" s="1"/>
      <c r="AZ569" s="1"/>
      <c r="BA569" s="1"/>
      <c r="BB569" s="1"/>
      <c r="BC569" s="1"/>
      <c r="BD569" s="1"/>
      <c r="BE569" s="1"/>
      <c r="BF569" s="1"/>
      <c r="BG569" s="1"/>
      <c r="BH569" s="1"/>
      <c r="BI569" s="1"/>
      <c r="BJ569" s="1"/>
      <c r="BK569" s="1"/>
      <c r="BL569"/>
      <c r="BN569">
        <f t="shared" si="49"/>
        <v>0</v>
      </c>
      <c r="BO569">
        <f t="shared" si="50"/>
        <v>0</v>
      </c>
      <c r="DP569"/>
      <c r="DQ569"/>
      <c r="DR569" s="2">
        <f t="shared" si="51"/>
        <v>0</v>
      </c>
      <c r="DS569" s="2">
        <f t="shared" si="52"/>
        <v>0</v>
      </c>
      <c r="DT569" s="2">
        <f t="shared" si="53"/>
        <v>0</v>
      </c>
      <c r="DU569" s="2">
        <f t="shared" si="54"/>
        <v>0</v>
      </c>
    </row>
    <row r="570" spans="1:125" s="38" customFormat="1" ht="15" customHeight="1">
      <c r="A570" s="196"/>
      <c r="B570" s="196"/>
      <c r="C570" s="286" t="s">
        <v>5904</v>
      </c>
      <c r="D570" s="479" t="str">
        <f>IF($N$10="","",IF(HLOOKUP($N$10,Presentación!$AQ$3:$BV$574,Presentación!AP549)="","",HLOOKUP($N$10,Presentación!$AQ$3:$BV$574,Presentación!AP549,0)))</f>
        <v/>
      </c>
      <c r="E570" s="480"/>
      <c r="F570" s="481"/>
      <c r="G570" s="491" t="str">
        <f>IF($N$10="","",IF(HLOOKUP($N$10,Presentación!$BZ$3:$DE$574,Presentación!AP549,0)="","",HLOOKUP($N$10,Presentación!$BZ$3:$DE$574,Presentación!AP549,0)))</f>
        <v/>
      </c>
      <c r="H570" s="492"/>
      <c r="I570" s="492"/>
      <c r="J570" s="493"/>
      <c r="K570" s="1"/>
      <c r="L570" s="1"/>
      <c r="M570" s="1"/>
      <c r="N570" s="1"/>
      <c r="O570" s="1"/>
      <c r="P570" s="1"/>
      <c r="Q570" s="1"/>
      <c r="R570" s="1"/>
      <c r="S570" s="1"/>
      <c r="T570" s="1"/>
      <c r="U570" s="1"/>
      <c r="V570" s="1"/>
      <c r="W570" s="1"/>
      <c r="X570" s="1"/>
      <c r="Y570" s="1"/>
      <c r="Z570" s="1"/>
      <c r="AA570" s="1"/>
      <c r="AB570" s="1"/>
      <c r="AC570" s="1"/>
      <c r="AD570" s="1"/>
      <c r="AE570" s="1"/>
      <c r="AF570" s="1"/>
      <c r="AG570" s="1"/>
      <c r="AH570" s="1"/>
      <c r="AI570" s="1"/>
      <c r="AJ570" s="1"/>
      <c r="AK570" s="1"/>
      <c r="AL570" s="1"/>
      <c r="AM570" s="1"/>
      <c r="AN570" s="1"/>
      <c r="AO570" s="1"/>
      <c r="AP570" s="1"/>
      <c r="AQ570" s="1"/>
      <c r="AR570" s="1"/>
      <c r="AS570" s="1"/>
      <c r="AT570" s="1"/>
      <c r="AU570" s="1"/>
      <c r="AV570" s="1"/>
      <c r="AW570" s="1"/>
      <c r="AX570" s="1"/>
      <c r="AY570" s="1"/>
      <c r="AZ570" s="1"/>
      <c r="BA570" s="1"/>
      <c r="BB570" s="1"/>
      <c r="BC570" s="1"/>
      <c r="BD570" s="1"/>
      <c r="BE570" s="1"/>
      <c r="BF570" s="1"/>
      <c r="BG570" s="1"/>
      <c r="BH570" s="1"/>
      <c r="BI570" s="1"/>
      <c r="BJ570" s="1"/>
      <c r="BK570" s="1"/>
      <c r="BL570"/>
      <c r="BN570">
        <f t="shared" si="49"/>
        <v>0</v>
      </c>
      <c r="BO570">
        <f t="shared" si="50"/>
        <v>0</v>
      </c>
      <c r="DP570"/>
      <c r="DQ570"/>
      <c r="DR570" s="2">
        <f t="shared" si="51"/>
        <v>0</v>
      </c>
      <c r="DS570" s="2">
        <f t="shared" si="52"/>
        <v>0</v>
      </c>
      <c r="DT570" s="2">
        <f t="shared" si="53"/>
        <v>0</v>
      </c>
      <c r="DU570" s="2">
        <f t="shared" si="54"/>
        <v>0</v>
      </c>
    </row>
    <row r="571" spans="1:125" s="38" customFormat="1" ht="15" customHeight="1">
      <c r="A571" s="196"/>
      <c r="B571" s="196"/>
      <c r="C571" s="286" t="s">
        <v>5905</v>
      </c>
      <c r="D571" s="479" t="str">
        <f>IF($N$10="","",IF(HLOOKUP($N$10,Presentación!$AQ$3:$BV$574,Presentación!AP550)="","",HLOOKUP($N$10,Presentación!$AQ$3:$BV$574,Presentación!AP550,0)))</f>
        <v/>
      </c>
      <c r="E571" s="480"/>
      <c r="F571" s="481"/>
      <c r="G571" s="491" t="str">
        <f>IF($N$10="","",IF(HLOOKUP($N$10,Presentación!$BZ$3:$DE$574,Presentación!AP550,0)="","",HLOOKUP($N$10,Presentación!$BZ$3:$DE$574,Presentación!AP550,0)))</f>
        <v/>
      </c>
      <c r="H571" s="492"/>
      <c r="I571" s="492"/>
      <c r="J571" s="493"/>
      <c r="K571" s="1"/>
      <c r="L571" s="1"/>
      <c r="M571" s="1"/>
      <c r="N571" s="1"/>
      <c r="O571" s="1"/>
      <c r="P571" s="1"/>
      <c r="Q571" s="1"/>
      <c r="R571" s="1"/>
      <c r="S571" s="1"/>
      <c r="T571" s="1"/>
      <c r="U571" s="1"/>
      <c r="V571" s="1"/>
      <c r="W571" s="1"/>
      <c r="X571" s="1"/>
      <c r="Y571" s="1"/>
      <c r="Z571" s="1"/>
      <c r="AA571" s="1"/>
      <c r="AB571" s="1"/>
      <c r="AC571" s="1"/>
      <c r="AD571" s="1"/>
      <c r="AE571" s="1"/>
      <c r="AF571" s="1"/>
      <c r="AG571" s="1"/>
      <c r="AH571" s="1"/>
      <c r="AI571" s="1"/>
      <c r="AJ571" s="1"/>
      <c r="AK571" s="1"/>
      <c r="AL571" s="1"/>
      <c r="AM571" s="1"/>
      <c r="AN571" s="1"/>
      <c r="AO571" s="1"/>
      <c r="AP571" s="1"/>
      <c r="AQ571" s="1"/>
      <c r="AR571" s="1"/>
      <c r="AS571" s="1"/>
      <c r="AT571" s="1"/>
      <c r="AU571" s="1"/>
      <c r="AV571" s="1"/>
      <c r="AW571" s="1"/>
      <c r="AX571" s="1"/>
      <c r="AY571" s="1"/>
      <c r="AZ571" s="1"/>
      <c r="BA571" s="1"/>
      <c r="BB571" s="1"/>
      <c r="BC571" s="1"/>
      <c r="BD571" s="1"/>
      <c r="BE571" s="1"/>
      <c r="BF571" s="1"/>
      <c r="BG571" s="1"/>
      <c r="BH571" s="1"/>
      <c r="BI571" s="1"/>
      <c r="BJ571" s="1"/>
      <c r="BK571" s="1"/>
      <c r="BL571"/>
      <c r="BN571">
        <f t="shared" si="49"/>
        <v>0</v>
      </c>
      <c r="BO571">
        <f t="shared" si="50"/>
        <v>0</v>
      </c>
      <c r="DP571"/>
      <c r="DQ571"/>
      <c r="DR571" s="2">
        <f t="shared" si="51"/>
        <v>0</v>
      </c>
      <c r="DS571" s="2">
        <f t="shared" si="52"/>
        <v>0</v>
      </c>
      <c r="DT571" s="2">
        <f t="shared" si="53"/>
        <v>0</v>
      </c>
      <c r="DU571" s="2">
        <f t="shared" si="54"/>
        <v>0</v>
      </c>
    </row>
    <row r="572" spans="1:125" s="38" customFormat="1" ht="15" customHeight="1">
      <c r="A572" s="196"/>
      <c r="B572" s="196"/>
      <c r="C572" s="286" t="s">
        <v>5906</v>
      </c>
      <c r="D572" s="479" t="str">
        <f>IF($N$10="","",IF(HLOOKUP($N$10,Presentación!$AQ$3:$BV$574,Presentación!AP551)="","",HLOOKUP($N$10,Presentación!$AQ$3:$BV$574,Presentación!AP551,0)))</f>
        <v/>
      </c>
      <c r="E572" s="480"/>
      <c r="F572" s="481"/>
      <c r="G572" s="491" t="str">
        <f>IF($N$10="","",IF(HLOOKUP($N$10,Presentación!$BZ$3:$DE$574,Presentación!AP551,0)="","",HLOOKUP($N$10,Presentación!$BZ$3:$DE$574,Presentación!AP551,0)))</f>
        <v/>
      </c>
      <c r="H572" s="492"/>
      <c r="I572" s="492"/>
      <c r="J572" s="493"/>
      <c r="K572" s="1"/>
      <c r="L572" s="1"/>
      <c r="M572" s="1"/>
      <c r="N572" s="1"/>
      <c r="O572" s="1"/>
      <c r="P572" s="1"/>
      <c r="Q572" s="1"/>
      <c r="R572" s="1"/>
      <c r="S572" s="1"/>
      <c r="T572" s="1"/>
      <c r="U572" s="1"/>
      <c r="V572" s="1"/>
      <c r="W572" s="1"/>
      <c r="X572" s="1"/>
      <c r="Y572" s="1"/>
      <c r="Z572" s="1"/>
      <c r="AA572" s="1"/>
      <c r="AB572" s="1"/>
      <c r="AC572" s="1"/>
      <c r="AD572" s="1"/>
      <c r="AE572" s="1"/>
      <c r="AF572" s="1"/>
      <c r="AG572" s="1"/>
      <c r="AH572" s="1"/>
      <c r="AI572" s="1"/>
      <c r="AJ572" s="1"/>
      <c r="AK572" s="1"/>
      <c r="AL572" s="1"/>
      <c r="AM572" s="1"/>
      <c r="AN572" s="1"/>
      <c r="AO572" s="1"/>
      <c r="AP572" s="1"/>
      <c r="AQ572" s="1"/>
      <c r="AR572" s="1"/>
      <c r="AS572" s="1"/>
      <c r="AT572" s="1"/>
      <c r="AU572" s="1"/>
      <c r="AV572" s="1"/>
      <c r="AW572" s="1"/>
      <c r="AX572" s="1"/>
      <c r="AY572" s="1"/>
      <c r="AZ572" s="1"/>
      <c r="BA572" s="1"/>
      <c r="BB572" s="1"/>
      <c r="BC572" s="1"/>
      <c r="BD572" s="1"/>
      <c r="BE572" s="1"/>
      <c r="BF572" s="1"/>
      <c r="BG572" s="1"/>
      <c r="BH572" s="1"/>
      <c r="BI572" s="1"/>
      <c r="BJ572" s="1"/>
      <c r="BK572" s="1"/>
      <c r="BL572"/>
      <c r="BN572">
        <f t="shared" si="49"/>
        <v>0</v>
      </c>
      <c r="BO572">
        <f t="shared" si="50"/>
        <v>0</v>
      </c>
      <c r="DP572"/>
      <c r="DQ572"/>
      <c r="DR572" s="2">
        <f t="shared" si="51"/>
        <v>0</v>
      </c>
      <c r="DS572" s="2">
        <f t="shared" si="52"/>
        <v>0</v>
      </c>
      <c r="DT572" s="2">
        <f t="shared" si="53"/>
        <v>0</v>
      </c>
      <c r="DU572" s="2">
        <f t="shared" si="54"/>
        <v>0</v>
      </c>
    </row>
    <row r="573" spans="1:125" s="38" customFormat="1" ht="15" customHeight="1">
      <c r="A573" s="196"/>
      <c r="B573" s="196"/>
      <c r="C573" s="286" t="s">
        <v>5907</v>
      </c>
      <c r="D573" s="479" t="str">
        <f>IF($N$10="","",IF(HLOOKUP($N$10,Presentación!$AQ$3:$BV$574,Presentación!AP552)="","",HLOOKUP($N$10,Presentación!$AQ$3:$BV$574,Presentación!AP552,0)))</f>
        <v/>
      </c>
      <c r="E573" s="480"/>
      <c r="F573" s="481"/>
      <c r="G573" s="491" t="str">
        <f>IF($N$10="","",IF(HLOOKUP($N$10,Presentación!$BZ$3:$DE$574,Presentación!AP552,0)="","",HLOOKUP($N$10,Presentación!$BZ$3:$DE$574,Presentación!AP552,0)))</f>
        <v/>
      </c>
      <c r="H573" s="492"/>
      <c r="I573" s="492"/>
      <c r="J573" s="493"/>
      <c r="K573" s="1"/>
      <c r="L573" s="1"/>
      <c r="M573" s="1"/>
      <c r="N573" s="1"/>
      <c r="O573" s="1"/>
      <c r="P573" s="1"/>
      <c r="Q573" s="1"/>
      <c r="R573" s="1"/>
      <c r="S573" s="1"/>
      <c r="T573" s="1"/>
      <c r="U573" s="1"/>
      <c r="V573" s="1"/>
      <c r="W573" s="1"/>
      <c r="X573" s="1"/>
      <c r="Y573" s="1"/>
      <c r="Z573" s="1"/>
      <c r="AA573" s="1"/>
      <c r="AB573" s="1"/>
      <c r="AC573" s="1"/>
      <c r="AD573" s="1"/>
      <c r="AE573" s="1"/>
      <c r="AF573" s="1"/>
      <c r="AG573" s="1"/>
      <c r="AH573" s="1"/>
      <c r="AI573" s="1"/>
      <c r="AJ573" s="1"/>
      <c r="AK573" s="1"/>
      <c r="AL573" s="1"/>
      <c r="AM573" s="1"/>
      <c r="AN573" s="1"/>
      <c r="AO573" s="1"/>
      <c r="AP573" s="1"/>
      <c r="AQ573" s="1"/>
      <c r="AR573" s="1"/>
      <c r="AS573" s="1"/>
      <c r="AT573" s="1"/>
      <c r="AU573" s="1"/>
      <c r="AV573" s="1"/>
      <c r="AW573" s="1"/>
      <c r="AX573" s="1"/>
      <c r="AY573" s="1"/>
      <c r="AZ573" s="1"/>
      <c r="BA573" s="1"/>
      <c r="BB573" s="1"/>
      <c r="BC573" s="1"/>
      <c r="BD573" s="1"/>
      <c r="BE573" s="1"/>
      <c r="BF573" s="1"/>
      <c r="BG573" s="1"/>
      <c r="BH573" s="1"/>
      <c r="BI573" s="1"/>
      <c r="BJ573" s="1"/>
      <c r="BK573" s="1"/>
      <c r="BL573"/>
      <c r="BN573">
        <f t="shared" si="49"/>
        <v>0</v>
      </c>
      <c r="BO573">
        <f t="shared" si="50"/>
        <v>0</v>
      </c>
      <c r="DP573"/>
      <c r="DQ573"/>
      <c r="DR573" s="2">
        <f t="shared" si="51"/>
        <v>0</v>
      </c>
      <c r="DS573" s="2">
        <f t="shared" si="52"/>
        <v>0</v>
      </c>
      <c r="DT573" s="2">
        <f t="shared" si="53"/>
        <v>0</v>
      </c>
      <c r="DU573" s="2">
        <f t="shared" si="54"/>
        <v>0</v>
      </c>
    </row>
    <row r="574" spans="1:125" s="38" customFormat="1" ht="15" customHeight="1">
      <c r="A574" s="196"/>
      <c r="B574" s="196"/>
      <c r="C574" s="286" t="s">
        <v>5908</v>
      </c>
      <c r="D574" s="479" t="str">
        <f>IF($N$10="","",IF(HLOOKUP($N$10,Presentación!$AQ$3:$BV$574,Presentación!AP553)="","",HLOOKUP($N$10,Presentación!$AQ$3:$BV$574,Presentación!AP553,0)))</f>
        <v/>
      </c>
      <c r="E574" s="480"/>
      <c r="F574" s="481"/>
      <c r="G574" s="491" t="str">
        <f>IF($N$10="","",IF(HLOOKUP($N$10,Presentación!$BZ$3:$DE$574,Presentación!AP553,0)="","",HLOOKUP($N$10,Presentación!$BZ$3:$DE$574,Presentación!AP553,0)))</f>
        <v/>
      </c>
      <c r="H574" s="492"/>
      <c r="I574" s="492"/>
      <c r="J574" s="493"/>
      <c r="K574" s="1"/>
      <c r="L574" s="1"/>
      <c r="M574" s="1"/>
      <c r="N574" s="1"/>
      <c r="O574" s="1"/>
      <c r="P574" s="1"/>
      <c r="Q574" s="1"/>
      <c r="R574" s="1"/>
      <c r="S574" s="1"/>
      <c r="T574" s="1"/>
      <c r="U574" s="1"/>
      <c r="V574" s="1"/>
      <c r="W574" s="1"/>
      <c r="X574" s="1"/>
      <c r="Y574" s="1"/>
      <c r="Z574" s="1"/>
      <c r="AA574" s="1"/>
      <c r="AB574" s="1"/>
      <c r="AC574" s="1"/>
      <c r="AD574" s="1"/>
      <c r="AE574" s="1"/>
      <c r="AF574" s="1"/>
      <c r="AG574" s="1"/>
      <c r="AH574" s="1"/>
      <c r="AI574" s="1"/>
      <c r="AJ574" s="1"/>
      <c r="AK574" s="1"/>
      <c r="AL574" s="1"/>
      <c r="AM574" s="1"/>
      <c r="AN574" s="1"/>
      <c r="AO574" s="1"/>
      <c r="AP574" s="1"/>
      <c r="AQ574" s="1"/>
      <c r="AR574" s="1"/>
      <c r="AS574" s="1"/>
      <c r="AT574" s="1"/>
      <c r="AU574" s="1"/>
      <c r="AV574" s="1"/>
      <c r="AW574" s="1"/>
      <c r="AX574" s="1"/>
      <c r="AY574" s="1"/>
      <c r="AZ574" s="1"/>
      <c r="BA574" s="1"/>
      <c r="BB574" s="1"/>
      <c r="BC574" s="1"/>
      <c r="BD574" s="1"/>
      <c r="BE574" s="1"/>
      <c r="BF574" s="1"/>
      <c r="BG574" s="1"/>
      <c r="BH574" s="1"/>
      <c r="BI574" s="1"/>
      <c r="BJ574" s="1"/>
      <c r="BK574" s="1"/>
      <c r="BL574"/>
      <c r="BN574">
        <f t="shared" si="49"/>
        <v>0</v>
      </c>
      <c r="BO574">
        <f t="shared" si="50"/>
        <v>0</v>
      </c>
      <c r="DP574"/>
      <c r="DQ574"/>
      <c r="DR574" s="2">
        <f t="shared" si="51"/>
        <v>0</v>
      </c>
      <c r="DS574" s="2">
        <f t="shared" si="52"/>
        <v>0</v>
      </c>
      <c r="DT574" s="2">
        <f t="shared" si="53"/>
        <v>0</v>
      </c>
      <c r="DU574" s="2">
        <f t="shared" si="54"/>
        <v>0</v>
      </c>
    </row>
    <row r="575" spans="1:125" s="38" customFormat="1" ht="15" customHeight="1">
      <c r="A575" s="196"/>
      <c r="B575" s="196"/>
      <c r="C575" s="286" t="s">
        <v>5909</v>
      </c>
      <c r="D575" s="479" t="str">
        <f>IF($N$10="","",IF(HLOOKUP($N$10,Presentación!$AQ$3:$BV$574,Presentación!AP554)="","",HLOOKUP($N$10,Presentación!$AQ$3:$BV$574,Presentación!AP554,0)))</f>
        <v/>
      </c>
      <c r="E575" s="480"/>
      <c r="F575" s="481"/>
      <c r="G575" s="491" t="str">
        <f>IF($N$10="","",IF(HLOOKUP($N$10,Presentación!$BZ$3:$DE$574,Presentación!AP554,0)="","",HLOOKUP($N$10,Presentación!$BZ$3:$DE$574,Presentación!AP554,0)))</f>
        <v/>
      </c>
      <c r="H575" s="492"/>
      <c r="I575" s="492"/>
      <c r="J575" s="493"/>
      <c r="K575" s="1"/>
      <c r="L575" s="1"/>
      <c r="M575" s="1"/>
      <c r="N575" s="1"/>
      <c r="O575" s="1"/>
      <c r="P575" s="1"/>
      <c r="Q575" s="1"/>
      <c r="R575" s="1"/>
      <c r="S575" s="1"/>
      <c r="T575" s="1"/>
      <c r="U575" s="1"/>
      <c r="V575" s="1"/>
      <c r="W575" s="1"/>
      <c r="X575" s="1"/>
      <c r="Y575" s="1"/>
      <c r="Z575" s="1"/>
      <c r="AA575" s="1"/>
      <c r="AB575" s="1"/>
      <c r="AC575" s="1"/>
      <c r="AD575" s="1"/>
      <c r="AE575" s="1"/>
      <c r="AF575" s="1"/>
      <c r="AG575" s="1"/>
      <c r="AH575" s="1"/>
      <c r="AI575" s="1"/>
      <c r="AJ575" s="1"/>
      <c r="AK575" s="1"/>
      <c r="AL575" s="1"/>
      <c r="AM575" s="1"/>
      <c r="AN575" s="1"/>
      <c r="AO575" s="1"/>
      <c r="AP575" s="1"/>
      <c r="AQ575" s="1"/>
      <c r="AR575" s="1"/>
      <c r="AS575" s="1"/>
      <c r="AT575" s="1"/>
      <c r="AU575" s="1"/>
      <c r="AV575" s="1"/>
      <c r="AW575" s="1"/>
      <c r="AX575" s="1"/>
      <c r="AY575" s="1"/>
      <c r="AZ575" s="1"/>
      <c r="BA575" s="1"/>
      <c r="BB575" s="1"/>
      <c r="BC575" s="1"/>
      <c r="BD575" s="1"/>
      <c r="BE575" s="1"/>
      <c r="BF575" s="1"/>
      <c r="BG575" s="1"/>
      <c r="BH575" s="1"/>
      <c r="BI575" s="1"/>
      <c r="BJ575" s="1"/>
      <c r="BK575" s="1"/>
      <c r="BL575"/>
      <c r="BN575">
        <f t="shared" si="49"/>
        <v>0</v>
      </c>
      <c r="BO575">
        <f t="shared" si="50"/>
        <v>0</v>
      </c>
      <c r="DP575"/>
      <c r="DQ575"/>
      <c r="DR575" s="2">
        <f t="shared" si="51"/>
        <v>0</v>
      </c>
      <c r="DS575" s="2">
        <f t="shared" si="52"/>
        <v>0</v>
      </c>
      <c r="DT575" s="2">
        <f t="shared" si="53"/>
        <v>0</v>
      </c>
      <c r="DU575" s="2">
        <f t="shared" si="54"/>
        <v>0</v>
      </c>
    </row>
    <row r="576" spans="1:125" s="38" customFormat="1" ht="15" customHeight="1">
      <c r="A576" s="196"/>
      <c r="B576" s="196"/>
      <c r="C576" s="286" t="s">
        <v>5910</v>
      </c>
      <c r="D576" s="479" t="str">
        <f>IF($N$10="","",IF(HLOOKUP($N$10,Presentación!$AQ$3:$BV$574,Presentación!AP555)="","",HLOOKUP($N$10,Presentación!$AQ$3:$BV$574,Presentación!AP555,0)))</f>
        <v/>
      </c>
      <c r="E576" s="480"/>
      <c r="F576" s="481"/>
      <c r="G576" s="491" t="str">
        <f>IF($N$10="","",IF(HLOOKUP($N$10,Presentación!$BZ$3:$DE$574,Presentación!AP555,0)="","",HLOOKUP($N$10,Presentación!$BZ$3:$DE$574,Presentación!AP555,0)))</f>
        <v/>
      </c>
      <c r="H576" s="492"/>
      <c r="I576" s="492"/>
      <c r="J576" s="493"/>
      <c r="K576" s="1"/>
      <c r="L576" s="1"/>
      <c r="M576" s="1"/>
      <c r="N576" s="1"/>
      <c r="O576" s="1"/>
      <c r="P576" s="1"/>
      <c r="Q576" s="1"/>
      <c r="R576" s="1"/>
      <c r="S576" s="1"/>
      <c r="T576" s="1"/>
      <c r="U576" s="1"/>
      <c r="V576" s="1"/>
      <c r="W576" s="1"/>
      <c r="X576" s="1"/>
      <c r="Y576" s="1"/>
      <c r="Z576" s="1"/>
      <c r="AA576" s="1"/>
      <c r="AB576" s="1"/>
      <c r="AC576" s="1"/>
      <c r="AD576" s="1"/>
      <c r="AE576" s="1"/>
      <c r="AF576" s="1"/>
      <c r="AG576" s="1"/>
      <c r="AH576" s="1"/>
      <c r="AI576" s="1"/>
      <c r="AJ576" s="1"/>
      <c r="AK576" s="1"/>
      <c r="AL576" s="1"/>
      <c r="AM576" s="1"/>
      <c r="AN576" s="1"/>
      <c r="AO576" s="1"/>
      <c r="AP576" s="1"/>
      <c r="AQ576" s="1"/>
      <c r="AR576" s="1"/>
      <c r="AS576" s="1"/>
      <c r="AT576" s="1"/>
      <c r="AU576" s="1"/>
      <c r="AV576" s="1"/>
      <c r="AW576" s="1"/>
      <c r="AX576" s="1"/>
      <c r="AY576" s="1"/>
      <c r="AZ576" s="1"/>
      <c r="BA576" s="1"/>
      <c r="BB576" s="1"/>
      <c r="BC576" s="1"/>
      <c r="BD576" s="1"/>
      <c r="BE576" s="1"/>
      <c r="BF576" s="1"/>
      <c r="BG576" s="1"/>
      <c r="BH576" s="1"/>
      <c r="BI576" s="1"/>
      <c r="BJ576" s="1"/>
      <c r="BK576" s="1"/>
      <c r="BL576"/>
      <c r="BN576">
        <f t="shared" si="49"/>
        <v>0</v>
      </c>
      <c r="BO576">
        <f t="shared" si="50"/>
        <v>0</v>
      </c>
      <c r="DP576"/>
      <c r="DQ576"/>
      <c r="DR576" s="2">
        <f t="shared" si="51"/>
        <v>0</v>
      </c>
      <c r="DS576" s="2">
        <f t="shared" si="52"/>
        <v>0</v>
      </c>
      <c r="DT576" s="2">
        <f t="shared" si="53"/>
        <v>0</v>
      </c>
      <c r="DU576" s="2">
        <f t="shared" si="54"/>
        <v>0</v>
      </c>
    </row>
    <row r="577" spans="1:125" s="38" customFormat="1" ht="15" customHeight="1">
      <c r="A577" s="196"/>
      <c r="B577" s="196"/>
      <c r="C577" s="286" t="s">
        <v>5911</v>
      </c>
      <c r="D577" s="479" t="str">
        <f>IF($N$10="","",IF(HLOOKUP($N$10,Presentación!$AQ$3:$BV$574,Presentación!AP556)="","",HLOOKUP($N$10,Presentación!$AQ$3:$BV$574,Presentación!AP556,0)))</f>
        <v/>
      </c>
      <c r="E577" s="480"/>
      <c r="F577" s="481"/>
      <c r="G577" s="491" t="str">
        <f>IF($N$10="","",IF(HLOOKUP($N$10,Presentación!$BZ$3:$DE$574,Presentación!AP556,0)="","",HLOOKUP($N$10,Presentación!$BZ$3:$DE$574,Presentación!AP556,0)))</f>
        <v/>
      </c>
      <c r="H577" s="492"/>
      <c r="I577" s="492"/>
      <c r="J577" s="493"/>
      <c r="K577" s="1"/>
      <c r="L577" s="1"/>
      <c r="M577" s="1"/>
      <c r="N577" s="1"/>
      <c r="O577" s="1"/>
      <c r="P577" s="1"/>
      <c r="Q577" s="1"/>
      <c r="R577" s="1"/>
      <c r="S577" s="1"/>
      <c r="T577" s="1"/>
      <c r="U577" s="1"/>
      <c r="V577" s="1"/>
      <c r="W577" s="1"/>
      <c r="X577" s="1"/>
      <c r="Y577" s="1"/>
      <c r="Z577" s="1"/>
      <c r="AA577" s="1"/>
      <c r="AB577" s="1"/>
      <c r="AC577" s="1"/>
      <c r="AD577" s="1"/>
      <c r="AE577" s="1"/>
      <c r="AF577" s="1"/>
      <c r="AG577" s="1"/>
      <c r="AH577" s="1"/>
      <c r="AI577" s="1"/>
      <c r="AJ577" s="1"/>
      <c r="AK577" s="1"/>
      <c r="AL577" s="1"/>
      <c r="AM577" s="1"/>
      <c r="AN577" s="1"/>
      <c r="AO577" s="1"/>
      <c r="AP577" s="1"/>
      <c r="AQ577" s="1"/>
      <c r="AR577" s="1"/>
      <c r="AS577" s="1"/>
      <c r="AT577" s="1"/>
      <c r="AU577" s="1"/>
      <c r="AV577" s="1"/>
      <c r="AW577" s="1"/>
      <c r="AX577" s="1"/>
      <c r="AY577" s="1"/>
      <c r="AZ577" s="1"/>
      <c r="BA577" s="1"/>
      <c r="BB577" s="1"/>
      <c r="BC577" s="1"/>
      <c r="BD577" s="1"/>
      <c r="BE577" s="1"/>
      <c r="BF577" s="1"/>
      <c r="BG577" s="1"/>
      <c r="BH577" s="1"/>
      <c r="BI577" s="1"/>
      <c r="BJ577" s="1"/>
      <c r="BK577" s="1"/>
      <c r="BL577"/>
      <c r="BN577">
        <f t="shared" si="49"/>
        <v>0</v>
      </c>
      <c r="BO577">
        <f t="shared" si="50"/>
        <v>0</v>
      </c>
      <c r="DP577"/>
      <c r="DQ577"/>
      <c r="DR577" s="2">
        <f t="shared" si="51"/>
        <v>0</v>
      </c>
      <c r="DS577" s="2">
        <f t="shared" si="52"/>
        <v>0</v>
      </c>
      <c r="DT577" s="2">
        <f t="shared" si="53"/>
        <v>0</v>
      </c>
      <c r="DU577" s="2">
        <f t="shared" si="54"/>
        <v>0</v>
      </c>
    </row>
    <row r="578" spans="1:125" s="38" customFormat="1" ht="15" customHeight="1">
      <c r="A578" s="196"/>
      <c r="B578" s="196"/>
      <c r="C578" s="286" t="s">
        <v>5912</v>
      </c>
      <c r="D578" s="479" t="str">
        <f>IF($N$10="","",IF(HLOOKUP($N$10,Presentación!$AQ$3:$BV$574,Presentación!AP557)="","",HLOOKUP($N$10,Presentación!$AQ$3:$BV$574,Presentación!AP557,0)))</f>
        <v/>
      </c>
      <c r="E578" s="480"/>
      <c r="F578" s="481"/>
      <c r="G578" s="491" t="str">
        <f>IF($N$10="","",IF(HLOOKUP($N$10,Presentación!$BZ$3:$DE$574,Presentación!AP557,0)="","",HLOOKUP($N$10,Presentación!$BZ$3:$DE$574,Presentación!AP557,0)))</f>
        <v/>
      </c>
      <c r="H578" s="492"/>
      <c r="I578" s="492"/>
      <c r="J578" s="493"/>
      <c r="K578" s="1"/>
      <c r="L578" s="1"/>
      <c r="M578" s="1"/>
      <c r="N578" s="1"/>
      <c r="O578" s="1"/>
      <c r="P578" s="1"/>
      <c r="Q578" s="1"/>
      <c r="R578" s="1"/>
      <c r="S578" s="1"/>
      <c r="T578" s="1"/>
      <c r="U578" s="1"/>
      <c r="V578" s="1"/>
      <c r="W578" s="1"/>
      <c r="X578" s="1"/>
      <c r="Y578" s="1"/>
      <c r="Z578" s="1"/>
      <c r="AA578" s="1"/>
      <c r="AB578" s="1"/>
      <c r="AC578" s="1"/>
      <c r="AD578" s="1"/>
      <c r="AE578" s="1"/>
      <c r="AF578" s="1"/>
      <c r="AG578" s="1"/>
      <c r="AH578" s="1"/>
      <c r="AI578" s="1"/>
      <c r="AJ578" s="1"/>
      <c r="AK578" s="1"/>
      <c r="AL578" s="1"/>
      <c r="AM578" s="1"/>
      <c r="AN578" s="1"/>
      <c r="AO578" s="1"/>
      <c r="AP578" s="1"/>
      <c r="AQ578" s="1"/>
      <c r="AR578" s="1"/>
      <c r="AS578" s="1"/>
      <c r="AT578" s="1"/>
      <c r="AU578" s="1"/>
      <c r="AV578" s="1"/>
      <c r="AW578" s="1"/>
      <c r="AX578" s="1"/>
      <c r="AY578" s="1"/>
      <c r="AZ578" s="1"/>
      <c r="BA578" s="1"/>
      <c r="BB578" s="1"/>
      <c r="BC578" s="1"/>
      <c r="BD578" s="1"/>
      <c r="BE578" s="1"/>
      <c r="BF578" s="1"/>
      <c r="BG578" s="1"/>
      <c r="BH578" s="1"/>
      <c r="BI578" s="1"/>
      <c r="BJ578" s="1"/>
      <c r="BK578" s="1"/>
      <c r="BL578"/>
      <c r="BN578">
        <f t="shared" si="49"/>
        <v>0</v>
      </c>
      <c r="BO578">
        <f t="shared" si="50"/>
        <v>0</v>
      </c>
      <c r="DP578"/>
      <c r="DQ578"/>
      <c r="DR578" s="2">
        <f t="shared" si="51"/>
        <v>0</v>
      </c>
      <c r="DS578" s="2">
        <f t="shared" si="52"/>
        <v>0</v>
      </c>
      <c r="DT578" s="2">
        <f t="shared" si="53"/>
        <v>0</v>
      </c>
      <c r="DU578" s="2">
        <f t="shared" si="54"/>
        <v>0</v>
      </c>
    </row>
    <row r="579" spans="1:125" s="38" customFormat="1" ht="15" customHeight="1">
      <c r="A579" s="196"/>
      <c r="B579" s="196"/>
      <c r="C579" s="286" t="s">
        <v>5913</v>
      </c>
      <c r="D579" s="479" t="str">
        <f>IF($N$10="","",IF(HLOOKUP($N$10,Presentación!$AQ$3:$BV$574,Presentación!AP558)="","",HLOOKUP($N$10,Presentación!$AQ$3:$BV$574,Presentación!AP558,0)))</f>
        <v/>
      </c>
      <c r="E579" s="480"/>
      <c r="F579" s="481"/>
      <c r="G579" s="491" t="str">
        <f>IF($N$10="","",IF(HLOOKUP($N$10,Presentación!$BZ$3:$DE$574,Presentación!AP558,0)="","",HLOOKUP($N$10,Presentación!$BZ$3:$DE$574,Presentación!AP558,0)))</f>
        <v/>
      </c>
      <c r="H579" s="492"/>
      <c r="I579" s="492"/>
      <c r="J579" s="493"/>
      <c r="K579" s="1"/>
      <c r="L579" s="1"/>
      <c r="M579" s="1"/>
      <c r="N579" s="1"/>
      <c r="O579" s="1"/>
      <c r="P579" s="1"/>
      <c r="Q579" s="1"/>
      <c r="R579" s="1"/>
      <c r="S579" s="1"/>
      <c r="T579" s="1"/>
      <c r="U579" s="1"/>
      <c r="V579" s="1"/>
      <c r="W579" s="1"/>
      <c r="X579" s="1"/>
      <c r="Y579" s="1"/>
      <c r="Z579" s="1"/>
      <c r="AA579" s="1"/>
      <c r="AB579" s="1"/>
      <c r="AC579" s="1"/>
      <c r="AD579" s="1"/>
      <c r="AE579" s="1"/>
      <c r="AF579" s="1"/>
      <c r="AG579" s="1"/>
      <c r="AH579" s="1"/>
      <c r="AI579" s="1"/>
      <c r="AJ579" s="1"/>
      <c r="AK579" s="1"/>
      <c r="AL579" s="1"/>
      <c r="AM579" s="1"/>
      <c r="AN579" s="1"/>
      <c r="AO579" s="1"/>
      <c r="AP579" s="1"/>
      <c r="AQ579" s="1"/>
      <c r="AR579" s="1"/>
      <c r="AS579" s="1"/>
      <c r="AT579" s="1"/>
      <c r="AU579" s="1"/>
      <c r="AV579" s="1"/>
      <c r="AW579" s="1"/>
      <c r="AX579" s="1"/>
      <c r="AY579" s="1"/>
      <c r="AZ579" s="1"/>
      <c r="BA579" s="1"/>
      <c r="BB579" s="1"/>
      <c r="BC579" s="1"/>
      <c r="BD579" s="1"/>
      <c r="BE579" s="1"/>
      <c r="BF579" s="1"/>
      <c r="BG579" s="1"/>
      <c r="BH579" s="1"/>
      <c r="BI579" s="1"/>
      <c r="BJ579" s="1"/>
      <c r="BK579" s="1"/>
      <c r="BL579"/>
      <c r="BN579">
        <f t="shared" si="49"/>
        <v>0</v>
      </c>
      <c r="BO579">
        <f t="shared" si="50"/>
        <v>0</v>
      </c>
      <c r="DP579"/>
      <c r="DQ579"/>
      <c r="DR579" s="2">
        <f t="shared" si="51"/>
        <v>0</v>
      </c>
      <c r="DS579" s="2">
        <f t="shared" si="52"/>
        <v>0</v>
      </c>
      <c r="DT579" s="2">
        <f t="shared" si="53"/>
        <v>0</v>
      </c>
      <c r="DU579" s="2">
        <f t="shared" si="54"/>
        <v>0</v>
      </c>
    </row>
    <row r="580" spans="1:125" s="38" customFormat="1" ht="15" customHeight="1">
      <c r="A580" s="196"/>
      <c r="B580" s="196"/>
      <c r="C580" s="286" t="s">
        <v>5914</v>
      </c>
      <c r="D580" s="479" t="str">
        <f>IF($N$10="","",IF(HLOOKUP($N$10,Presentación!$AQ$3:$BV$574,Presentación!AP559)="","",HLOOKUP($N$10,Presentación!$AQ$3:$BV$574,Presentación!AP559,0)))</f>
        <v/>
      </c>
      <c r="E580" s="480"/>
      <c r="F580" s="481"/>
      <c r="G580" s="491" t="str">
        <f>IF($N$10="","",IF(HLOOKUP($N$10,Presentación!$BZ$3:$DE$574,Presentación!AP559,0)="","",HLOOKUP($N$10,Presentación!$BZ$3:$DE$574,Presentación!AP559,0)))</f>
        <v/>
      </c>
      <c r="H580" s="492"/>
      <c r="I580" s="492"/>
      <c r="J580" s="493"/>
      <c r="K580" s="1"/>
      <c r="L580" s="1"/>
      <c r="M580" s="1"/>
      <c r="N580" s="1"/>
      <c r="O580" s="1"/>
      <c r="P580" s="1"/>
      <c r="Q580" s="1"/>
      <c r="R580" s="1"/>
      <c r="S580" s="1"/>
      <c r="T580" s="1"/>
      <c r="U580" s="1"/>
      <c r="V580" s="1"/>
      <c r="W580" s="1"/>
      <c r="X580" s="1"/>
      <c r="Y580" s="1"/>
      <c r="Z580" s="1"/>
      <c r="AA580" s="1"/>
      <c r="AB580" s="1"/>
      <c r="AC580" s="1"/>
      <c r="AD580" s="1"/>
      <c r="AE580" s="1"/>
      <c r="AF580" s="1"/>
      <c r="AG580" s="1"/>
      <c r="AH580" s="1"/>
      <c r="AI580" s="1"/>
      <c r="AJ580" s="1"/>
      <c r="AK580" s="1"/>
      <c r="AL580" s="1"/>
      <c r="AM580" s="1"/>
      <c r="AN580" s="1"/>
      <c r="AO580" s="1"/>
      <c r="AP580" s="1"/>
      <c r="AQ580" s="1"/>
      <c r="AR580" s="1"/>
      <c r="AS580" s="1"/>
      <c r="AT580" s="1"/>
      <c r="AU580" s="1"/>
      <c r="AV580" s="1"/>
      <c r="AW580" s="1"/>
      <c r="AX580" s="1"/>
      <c r="AY580" s="1"/>
      <c r="AZ580" s="1"/>
      <c r="BA580" s="1"/>
      <c r="BB580" s="1"/>
      <c r="BC580" s="1"/>
      <c r="BD580" s="1"/>
      <c r="BE580" s="1"/>
      <c r="BF580" s="1"/>
      <c r="BG580" s="1"/>
      <c r="BH580" s="1"/>
      <c r="BI580" s="1"/>
      <c r="BJ580" s="1"/>
      <c r="BK580" s="1"/>
      <c r="BL580"/>
      <c r="BN580">
        <f t="shared" si="49"/>
        <v>0</v>
      </c>
      <c r="BO580">
        <f t="shared" si="50"/>
        <v>0</v>
      </c>
      <c r="DP580"/>
      <c r="DQ580"/>
      <c r="DR580" s="2">
        <f t="shared" si="51"/>
        <v>0</v>
      </c>
      <c r="DS580" s="2">
        <f t="shared" si="52"/>
        <v>0</v>
      </c>
      <c r="DT580" s="2">
        <f t="shared" si="53"/>
        <v>0</v>
      </c>
      <c r="DU580" s="2">
        <f t="shared" si="54"/>
        <v>0</v>
      </c>
    </row>
    <row r="581" spans="1:125" s="38" customFormat="1" ht="15" customHeight="1">
      <c r="A581" s="196"/>
      <c r="B581" s="196"/>
      <c r="C581" s="286" t="s">
        <v>5915</v>
      </c>
      <c r="D581" s="479" t="str">
        <f>IF($N$10="","",IF(HLOOKUP($N$10,Presentación!$AQ$3:$BV$574,Presentación!AP560)="","",HLOOKUP($N$10,Presentación!$AQ$3:$BV$574,Presentación!AP560,0)))</f>
        <v/>
      </c>
      <c r="E581" s="480"/>
      <c r="F581" s="481"/>
      <c r="G581" s="491" t="str">
        <f>IF($N$10="","",IF(HLOOKUP($N$10,Presentación!$BZ$3:$DE$574,Presentación!AP560,0)="","",HLOOKUP($N$10,Presentación!$BZ$3:$DE$574,Presentación!AP560,0)))</f>
        <v/>
      </c>
      <c r="H581" s="492"/>
      <c r="I581" s="492"/>
      <c r="J581" s="493"/>
      <c r="K581" s="1"/>
      <c r="L581" s="1"/>
      <c r="M581" s="1"/>
      <c r="N581" s="1"/>
      <c r="O581" s="1"/>
      <c r="P581" s="1"/>
      <c r="Q581" s="1"/>
      <c r="R581" s="1"/>
      <c r="S581" s="1"/>
      <c r="T581" s="1"/>
      <c r="U581" s="1"/>
      <c r="V581" s="1"/>
      <c r="W581" s="1"/>
      <c r="X581" s="1"/>
      <c r="Y581" s="1"/>
      <c r="Z581" s="1"/>
      <c r="AA581" s="1"/>
      <c r="AB581" s="1"/>
      <c r="AC581" s="1"/>
      <c r="AD581" s="1"/>
      <c r="AE581" s="1"/>
      <c r="AF581" s="1"/>
      <c r="AG581" s="1"/>
      <c r="AH581" s="1"/>
      <c r="AI581" s="1"/>
      <c r="AJ581" s="1"/>
      <c r="AK581" s="1"/>
      <c r="AL581" s="1"/>
      <c r="AM581" s="1"/>
      <c r="AN581" s="1"/>
      <c r="AO581" s="1"/>
      <c r="AP581" s="1"/>
      <c r="AQ581" s="1"/>
      <c r="AR581" s="1"/>
      <c r="AS581" s="1"/>
      <c r="AT581" s="1"/>
      <c r="AU581" s="1"/>
      <c r="AV581" s="1"/>
      <c r="AW581" s="1"/>
      <c r="AX581" s="1"/>
      <c r="AY581" s="1"/>
      <c r="AZ581" s="1"/>
      <c r="BA581" s="1"/>
      <c r="BB581" s="1"/>
      <c r="BC581" s="1"/>
      <c r="BD581" s="1"/>
      <c r="BE581" s="1"/>
      <c r="BF581" s="1"/>
      <c r="BG581" s="1"/>
      <c r="BH581" s="1"/>
      <c r="BI581" s="1"/>
      <c r="BJ581" s="1"/>
      <c r="BK581" s="1"/>
      <c r="BL581"/>
      <c r="BN581">
        <f t="shared" si="49"/>
        <v>0</v>
      </c>
      <c r="BO581">
        <f t="shared" si="50"/>
        <v>0</v>
      </c>
      <c r="DP581"/>
      <c r="DQ581"/>
      <c r="DR581" s="2">
        <f t="shared" si="51"/>
        <v>0</v>
      </c>
      <c r="DS581" s="2">
        <f t="shared" si="52"/>
        <v>0</v>
      </c>
      <c r="DT581" s="2">
        <f t="shared" si="53"/>
        <v>0</v>
      </c>
      <c r="DU581" s="2">
        <f t="shared" si="54"/>
        <v>0</v>
      </c>
    </row>
    <row r="582" spans="1:125" s="38" customFormat="1" ht="15" customHeight="1">
      <c r="A582" s="196"/>
      <c r="B582" s="196"/>
      <c r="C582" s="286" t="s">
        <v>5916</v>
      </c>
      <c r="D582" s="479" t="str">
        <f>IF($N$10="","",IF(HLOOKUP($N$10,Presentación!$AQ$3:$BV$574,Presentación!AP561)="","",HLOOKUP($N$10,Presentación!$AQ$3:$BV$574,Presentación!AP561,0)))</f>
        <v/>
      </c>
      <c r="E582" s="480"/>
      <c r="F582" s="481"/>
      <c r="G582" s="491" t="str">
        <f>IF($N$10="","",IF(HLOOKUP($N$10,Presentación!$BZ$3:$DE$574,Presentación!AP561,0)="","",HLOOKUP($N$10,Presentación!$BZ$3:$DE$574,Presentación!AP561,0)))</f>
        <v/>
      </c>
      <c r="H582" s="492"/>
      <c r="I582" s="492"/>
      <c r="J582" s="493"/>
      <c r="K582" s="1"/>
      <c r="L582" s="1"/>
      <c r="M582" s="1"/>
      <c r="N582" s="1"/>
      <c r="O582" s="1"/>
      <c r="P582" s="1"/>
      <c r="Q582" s="1"/>
      <c r="R582" s="1"/>
      <c r="S582" s="1"/>
      <c r="T582" s="1"/>
      <c r="U582" s="1"/>
      <c r="V582" s="1"/>
      <c r="W582" s="1"/>
      <c r="X582" s="1"/>
      <c r="Y582" s="1"/>
      <c r="Z582" s="1"/>
      <c r="AA582" s="1"/>
      <c r="AB582" s="1"/>
      <c r="AC582" s="1"/>
      <c r="AD582" s="1"/>
      <c r="AE582" s="1"/>
      <c r="AF582" s="1"/>
      <c r="AG582" s="1"/>
      <c r="AH582" s="1"/>
      <c r="AI582" s="1"/>
      <c r="AJ582" s="1"/>
      <c r="AK582" s="1"/>
      <c r="AL582" s="1"/>
      <c r="AM582" s="1"/>
      <c r="AN582" s="1"/>
      <c r="AO582" s="1"/>
      <c r="AP582" s="1"/>
      <c r="AQ582" s="1"/>
      <c r="AR582" s="1"/>
      <c r="AS582" s="1"/>
      <c r="AT582" s="1"/>
      <c r="AU582" s="1"/>
      <c r="AV582" s="1"/>
      <c r="AW582" s="1"/>
      <c r="AX582" s="1"/>
      <c r="AY582" s="1"/>
      <c r="AZ582" s="1"/>
      <c r="BA582" s="1"/>
      <c r="BB582" s="1"/>
      <c r="BC582" s="1"/>
      <c r="BD582" s="1"/>
      <c r="BE582" s="1"/>
      <c r="BF582" s="1"/>
      <c r="BG582" s="1"/>
      <c r="BH582" s="1"/>
      <c r="BI582" s="1"/>
      <c r="BJ582" s="1"/>
      <c r="BK582" s="1"/>
      <c r="BL582"/>
      <c r="BN582">
        <f t="shared" si="49"/>
        <v>0</v>
      </c>
      <c r="BO582">
        <f t="shared" si="50"/>
        <v>0</v>
      </c>
      <c r="DP582"/>
      <c r="DQ582"/>
      <c r="DR582" s="2">
        <f t="shared" si="51"/>
        <v>0</v>
      </c>
      <c r="DS582" s="2">
        <f t="shared" si="52"/>
        <v>0</v>
      </c>
      <c r="DT582" s="2">
        <f t="shared" si="53"/>
        <v>0</v>
      </c>
      <c r="DU582" s="2">
        <f t="shared" si="54"/>
        <v>0</v>
      </c>
    </row>
    <row r="583" spans="1:125" s="38" customFormat="1" ht="15" customHeight="1">
      <c r="A583" s="196"/>
      <c r="B583" s="196"/>
      <c r="C583" s="286" t="s">
        <v>5917</v>
      </c>
      <c r="D583" s="479" t="str">
        <f>IF($N$10="","",IF(HLOOKUP($N$10,Presentación!$AQ$3:$BV$574,Presentación!AP562)="","",HLOOKUP($N$10,Presentación!$AQ$3:$BV$574,Presentación!AP562,0)))</f>
        <v/>
      </c>
      <c r="E583" s="480"/>
      <c r="F583" s="481"/>
      <c r="G583" s="491" t="str">
        <f>IF($N$10="","",IF(HLOOKUP($N$10,Presentación!$BZ$3:$DE$574,Presentación!AP562,0)="","",HLOOKUP($N$10,Presentación!$BZ$3:$DE$574,Presentación!AP562,0)))</f>
        <v/>
      </c>
      <c r="H583" s="492"/>
      <c r="I583" s="492"/>
      <c r="J583" s="493"/>
      <c r="K583" s="1"/>
      <c r="L583" s="1"/>
      <c r="M583" s="1"/>
      <c r="N583" s="1"/>
      <c r="O583" s="1"/>
      <c r="P583" s="1"/>
      <c r="Q583" s="1"/>
      <c r="R583" s="1"/>
      <c r="S583" s="1"/>
      <c r="T583" s="1"/>
      <c r="U583" s="1"/>
      <c r="V583" s="1"/>
      <c r="W583" s="1"/>
      <c r="X583" s="1"/>
      <c r="Y583" s="1"/>
      <c r="Z583" s="1"/>
      <c r="AA583" s="1"/>
      <c r="AB583" s="1"/>
      <c r="AC583" s="1"/>
      <c r="AD583" s="1"/>
      <c r="AE583" s="1"/>
      <c r="AF583" s="1"/>
      <c r="AG583" s="1"/>
      <c r="AH583" s="1"/>
      <c r="AI583" s="1"/>
      <c r="AJ583" s="1"/>
      <c r="AK583" s="1"/>
      <c r="AL583" s="1"/>
      <c r="AM583" s="1"/>
      <c r="AN583" s="1"/>
      <c r="AO583" s="1"/>
      <c r="AP583" s="1"/>
      <c r="AQ583" s="1"/>
      <c r="AR583" s="1"/>
      <c r="AS583" s="1"/>
      <c r="AT583" s="1"/>
      <c r="AU583" s="1"/>
      <c r="AV583" s="1"/>
      <c r="AW583" s="1"/>
      <c r="AX583" s="1"/>
      <c r="AY583" s="1"/>
      <c r="AZ583" s="1"/>
      <c r="BA583" s="1"/>
      <c r="BB583" s="1"/>
      <c r="BC583" s="1"/>
      <c r="BD583" s="1"/>
      <c r="BE583" s="1"/>
      <c r="BF583" s="1"/>
      <c r="BG583" s="1"/>
      <c r="BH583" s="1"/>
      <c r="BI583" s="1"/>
      <c r="BJ583" s="1"/>
      <c r="BK583" s="1"/>
      <c r="BL583"/>
      <c r="BN583">
        <f t="shared" si="49"/>
        <v>0</v>
      </c>
      <c r="BO583">
        <f t="shared" si="50"/>
        <v>0</v>
      </c>
      <c r="DP583"/>
      <c r="DQ583"/>
      <c r="DR583" s="2">
        <f t="shared" si="51"/>
        <v>0</v>
      </c>
      <c r="DS583" s="2">
        <f t="shared" si="52"/>
        <v>0</v>
      </c>
      <c r="DT583" s="2">
        <f t="shared" si="53"/>
        <v>0</v>
      </c>
      <c r="DU583" s="2">
        <f t="shared" si="54"/>
        <v>0</v>
      </c>
    </row>
    <row r="584" spans="1:125" s="38" customFormat="1" ht="15" customHeight="1">
      <c r="A584" s="196"/>
      <c r="B584" s="196"/>
      <c r="C584" s="286" t="s">
        <v>5918</v>
      </c>
      <c r="D584" s="479" t="str">
        <f>IF($N$10="","",IF(HLOOKUP($N$10,Presentación!$AQ$3:$BV$574,Presentación!AP563)="","",HLOOKUP($N$10,Presentación!$AQ$3:$BV$574,Presentación!AP563,0)))</f>
        <v/>
      </c>
      <c r="E584" s="480"/>
      <c r="F584" s="481"/>
      <c r="G584" s="491" t="str">
        <f>IF($N$10="","",IF(HLOOKUP($N$10,Presentación!$BZ$3:$DE$574,Presentación!AP563,0)="","",HLOOKUP($N$10,Presentación!$BZ$3:$DE$574,Presentación!AP563,0)))</f>
        <v/>
      </c>
      <c r="H584" s="492"/>
      <c r="I584" s="492"/>
      <c r="J584" s="493"/>
      <c r="K584" s="1"/>
      <c r="L584" s="1"/>
      <c r="M584" s="1"/>
      <c r="N584" s="1"/>
      <c r="O584" s="1"/>
      <c r="P584" s="1"/>
      <c r="Q584" s="1"/>
      <c r="R584" s="1"/>
      <c r="S584" s="1"/>
      <c r="T584" s="1"/>
      <c r="U584" s="1"/>
      <c r="V584" s="1"/>
      <c r="W584" s="1"/>
      <c r="X584" s="1"/>
      <c r="Y584" s="1"/>
      <c r="Z584" s="1"/>
      <c r="AA584" s="1"/>
      <c r="AB584" s="1"/>
      <c r="AC584" s="1"/>
      <c r="AD584" s="1"/>
      <c r="AE584" s="1"/>
      <c r="AF584" s="1"/>
      <c r="AG584" s="1"/>
      <c r="AH584" s="1"/>
      <c r="AI584" s="1"/>
      <c r="AJ584" s="1"/>
      <c r="AK584" s="1"/>
      <c r="AL584" s="1"/>
      <c r="AM584" s="1"/>
      <c r="AN584" s="1"/>
      <c r="AO584" s="1"/>
      <c r="AP584" s="1"/>
      <c r="AQ584" s="1"/>
      <c r="AR584" s="1"/>
      <c r="AS584" s="1"/>
      <c r="AT584" s="1"/>
      <c r="AU584" s="1"/>
      <c r="AV584" s="1"/>
      <c r="AW584" s="1"/>
      <c r="AX584" s="1"/>
      <c r="AY584" s="1"/>
      <c r="AZ584" s="1"/>
      <c r="BA584" s="1"/>
      <c r="BB584" s="1"/>
      <c r="BC584" s="1"/>
      <c r="BD584" s="1"/>
      <c r="BE584" s="1"/>
      <c r="BF584" s="1"/>
      <c r="BG584" s="1"/>
      <c r="BH584" s="1"/>
      <c r="BI584" s="1"/>
      <c r="BJ584" s="1"/>
      <c r="BK584" s="1"/>
      <c r="BL584"/>
      <c r="BN584">
        <f t="shared" si="49"/>
        <v>0</v>
      </c>
      <c r="BO584">
        <f t="shared" si="50"/>
        <v>0</v>
      </c>
      <c r="DP584"/>
      <c r="DQ584"/>
      <c r="DR584" s="2">
        <f t="shared" si="51"/>
        <v>0</v>
      </c>
      <c r="DS584" s="2">
        <f t="shared" si="52"/>
        <v>0</v>
      </c>
      <c r="DT584" s="2">
        <f t="shared" si="53"/>
        <v>0</v>
      </c>
      <c r="DU584" s="2">
        <f t="shared" si="54"/>
        <v>0</v>
      </c>
    </row>
    <row r="585" spans="1:125" s="38" customFormat="1" ht="15" customHeight="1">
      <c r="A585" s="196"/>
      <c r="B585" s="196"/>
      <c r="C585" s="286" t="s">
        <v>5919</v>
      </c>
      <c r="D585" s="479" t="str">
        <f>IF($N$10="","",IF(HLOOKUP($N$10,Presentación!$AQ$3:$BV$574,Presentación!AP564)="","",HLOOKUP($N$10,Presentación!$AQ$3:$BV$574,Presentación!AP564,0)))</f>
        <v/>
      </c>
      <c r="E585" s="480"/>
      <c r="F585" s="481"/>
      <c r="G585" s="491" t="str">
        <f>IF($N$10="","",IF(HLOOKUP($N$10,Presentación!$BZ$3:$DE$574,Presentación!AP564,0)="","",HLOOKUP($N$10,Presentación!$BZ$3:$DE$574,Presentación!AP564,0)))</f>
        <v/>
      </c>
      <c r="H585" s="492"/>
      <c r="I585" s="492"/>
      <c r="J585" s="493"/>
      <c r="K585" s="1"/>
      <c r="L585" s="1"/>
      <c r="M585" s="1"/>
      <c r="N585" s="1"/>
      <c r="O585" s="1"/>
      <c r="P585" s="1"/>
      <c r="Q585" s="1"/>
      <c r="R585" s="1"/>
      <c r="S585" s="1"/>
      <c r="T585" s="1"/>
      <c r="U585" s="1"/>
      <c r="V585" s="1"/>
      <c r="W585" s="1"/>
      <c r="X585" s="1"/>
      <c r="Y585" s="1"/>
      <c r="Z585" s="1"/>
      <c r="AA585" s="1"/>
      <c r="AB585" s="1"/>
      <c r="AC585" s="1"/>
      <c r="AD585" s="1"/>
      <c r="AE585" s="1"/>
      <c r="AF585" s="1"/>
      <c r="AG585" s="1"/>
      <c r="AH585" s="1"/>
      <c r="AI585" s="1"/>
      <c r="AJ585" s="1"/>
      <c r="AK585" s="1"/>
      <c r="AL585" s="1"/>
      <c r="AM585" s="1"/>
      <c r="AN585" s="1"/>
      <c r="AO585" s="1"/>
      <c r="AP585" s="1"/>
      <c r="AQ585" s="1"/>
      <c r="AR585" s="1"/>
      <c r="AS585" s="1"/>
      <c r="AT585" s="1"/>
      <c r="AU585" s="1"/>
      <c r="AV585" s="1"/>
      <c r="AW585" s="1"/>
      <c r="AX585" s="1"/>
      <c r="AY585" s="1"/>
      <c r="AZ585" s="1"/>
      <c r="BA585" s="1"/>
      <c r="BB585" s="1"/>
      <c r="BC585" s="1"/>
      <c r="BD585" s="1"/>
      <c r="BE585" s="1"/>
      <c r="BF585" s="1"/>
      <c r="BG585" s="1"/>
      <c r="BH585" s="1"/>
      <c r="BI585" s="1"/>
      <c r="BJ585" s="1"/>
      <c r="BK585" s="1"/>
      <c r="BL585"/>
      <c r="BN585">
        <f t="shared" si="49"/>
        <v>0</v>
      </c>
      <c r="BO585">
        <f t="shared" si="50"/>
        <v>0</v>
      </c>
      <c r="DP585"/>
      <c r="DQ585"/>
      <c r="DR585" s="2">
        <f t="shared" si="51"/>
        <v>0</v>
      </c>
      <c r="DS585" s="2">
        <f t="shared" si="52"/>
        <v>0</v>
      </c>
      <c r="DT585" s="2">
        <f t="shared" si="53"/>
        <v>0</v>
      </c>
      <c r="DU585" s="2">
        <f t="shared" si="54"/>
        <v>0</v>
      </c>
    </row>
    <row r="586" spans="1:125" s="38" customFormat="1" ht="15" customHeight="1">
      <c r="A586" s="196"/>
      <c r="B586" s="196"/>
      <c r="C586" s="286" t="s">
        <v>5920</v>
      </c>
      <c r="D586" s="479" t="str">
        <f>IF($N$10="","",IF(HLOOKUP($N$10,Presentación!$AQ$3:$BV$574,Presentación!AP565)="","",HLOOKUP($N$10,Presentación!$AQ$3:$BV$574,Presentación!AP565,0)))</f>
        <v/>
      </c>
      <c r="E586" s="480"/>
      <c r="F586" s="481"/>
      <c r="G586" s="491" t="str">
        <f>IF($N$10="","",IF(HLOOKUP($N$10,Presentación!$BZ$3:$DE$574,Presentación!AP565,0)="","",HLOOKUP($N$10,Presentación!$BZ$3:$DE$574,Presentación!AP565,0)))</f>
        <v/>
      </c>
      <c r="H586" s="492"/>
      <c r="I586" s="492"/>
      <c r="J586" s="493"/>
      <c r="K586" s="1"/>
      <c r="L586" s="1"/>
      <c r="M586" s="1"/>
      <c r="N586" s="1"/>
      <c r="O586" s="1"/>
      <c r="P586" s="1"/>
      <c r="Q586" s="1"/>
      <c r="R586" s="1"/>
      <c r="S586" s="1"/>
      <c r="T586" s="1"/>
      <c r="U586" s="1"/>
      <c r="V586" s="1"/>
      <c r="W586" s="1"/>
      <c r="X586" s="1"/>
      <c r="Y586" s="1"/>
      <c r="Z586" s="1"/>
      <c r="AA586" s="1"/>
      <c r="AB586" s="1"/>
      <c r="AC586" s="1"/>
      <c r="AD586" s="1"/>
      <c r="AE586" s="1"/>
      <c r="AF586" s="1"/>
      <c r="AG586" s="1"/>
      <c r="AH586" s="1"/>
      <c r="AI586" s="1"/>
      <c r="AJ586" s="1"/>
      <c r="AK586" s="1"/>
      <c r="AL586" s="1"/>
      <c r="AM586" s="1"/>
      <c r="AN586" s="1"/>
      <c r="AO586" s="1"/>
      <c r="AP586" s="1"/>
      <c r="AQ586" s="1"/>
      <c r="AR586" s="1"/>
      <c r="AS586" s="1"/>
      <c r="AT586" s="1"/>
      <c r="AU586" s="1"/>
      <c r="AV586" s="1"/>
      <c r="AW586" s="1"/>
      <c r="AX586" s="1"/>
      <c r="AY586" s="1"/>
      <c r="AZ586" s="1"/>
      <c r="BA586" s="1"/>
      <c r="BB586" s="1"/>
      <c r="BC586" s="1"/>
      <c r="BD586" s="1"/>
      <c r="BE586" s="1"/>
      <c r="BF586" s="1"/>
      <c r="BG586" s="1"/>
      <c r="BH586" s="1"/>
      <c r="BI586" s="1"/>
      <c r="BJ586" s="1"/>
      <c r="BK586" s="1"/>
      <c r="BL586"/>
      <c r="BN586">
        <f t="shared" si="49"/>
        <v>0</v>
      </c>
      <c r="BO586">
        <f t="shared" si="50"/>
        <v>0</v>
      </c>
      <c r="DP586"/>
      <c r="DQ586"/>
      <c r="DR586" s="2">
        <f t="shared" si="51"/>
        <v>0</v>
      </c>
      <c r="DS586" s="2">
        <f t="shared" si="52"/>
        <v>0</v>
      </c>
      <c r="DT586" s="2">
        <f t="shared" si="53"/>
        <v>0</v>
      </c>
      <c r="DU586" s="2">
        <f t="shared" si="54"/>
        <v>0</v>
      </c>
    </row>
    <row r="587" spans="1:125" s="38" customFormat="1" ht="15" customHeight="1">
      <c r="A587" s="196"/>
      <c r="B587" s="196"/>
      <c r="C587" s="286" t="s">
        <v>5921</v>
      </c>
      <c r="D587" s="479" t="str">
        <f>IF($N$10="","",IF(HLOOKUP($N$10,Presentación!$AQ$3:$BV$574,Presentación!AP566)="","",HLOOKUP($N$10,Presentación!$AQ$3:$BV$574,Presentación!AP566,0)))</f>
        <v/>
      </c>
      <c r="E587" s="480"/>
      <c r="F587" s="481"/>
      <c r="G587" s="491" t="str">
        <f>IF($N$10="","",IF(HLOOKUP($N$10,Presentación!$BZ$3:$DE$574,Presentación!AP566,0)="","",HLOOKUP($N$10,Presentación!$BZ$3:$DE$574,Presentación!AP566,0)))</f>
        <v/>
      </c>
      <c r="H587" s="492"/>
      <c r="I587" s="492"/>
      <c r="J587" s="493"/>
      <c r="K587" s="1"/>
      <c r="L587" s="1"/>
      <c r="M587" s="1"/>
      <c r="N587" s="1"/>
      <c r="O587" s="1"/>
      <c r="P587" s="1"/>
      <c r="Q587" s="1"/>
      <c r="R587" s="1"/>
      <c r="S587" s="1"/>
      <c r="T587" s="1"/>
      <c r="U587" s="1"/>
      <c r="V587" s="1"/>
      <c r="W587" s="1"/>
      <c r="X587" s="1"/>
      <c r="Y587" s="1"/>
      <c r="Z587" s="1"/>
      <c r="AA587" s="1"/>
      <c r="AB587" s="1"/>
      <c r="AC587" s="1"/>
      <c r="AD587" s="1"/>
      <c r="AE587" s="1"/>
      <c r="AF587" s="1"/>
      <c r="AG587" s="1"/>
      <c r="AH587" s="1"/>
      <c r="AI587" s="1"/>
      <c r="AJ587" s="1"/>
      <c r="AK587" s="1"/>
      <c r="AL587" s="1"/>
      <c r="AM587" s="1"/>
      <c r="AN587" s="1"/>
      <c r="AO587" s="1"/>
      <c r="AP587" s="1"/>
      <c r="AQ587" s="1"/>
      <c r="AR587" s="1"/>
      <c r="AS587" s="1"/>
      <c r="AT587" s="1"/>
      <c r="AU587" s="1"/>
      <c r="AV587" s="1"/>
      <c r="AW587" s="1"/>
      <c r="AX587" s="1"/>
      <c r="AY587" s="1"/>
      <c r="AZ587" s="1"/>
      <c r="BA587" s="1"/>
      <c r="BB587" s="1"/>
      <c r="BC587" s="1"/>
      <c r="BD587" s="1"/>
      <c r="BE587" s="1"/>
      <c r="BF587" s="1"/>
      <c r="BG587" s="1"/>
      <c r="BH587" s="1"/>
      <c r="BI587" s="1"/>
      <c r="BJ587" s="1"/>
      <c r="BK587" s="1"/>
      <c r="BL587"/>
      <c r="BN587">
        <f t="shared" si="49"/>
        <v>0</v>
      </c>
      <c r="BO587">
        <f t="shared" si="50"/>
        <v>0</v>
      </c>
      <c r="DP587"/>
      <c r="DQ587"/>
      <c r="DR587" s="2">
        <f t="shared" si="51"/>
        <v>0</v>
      </c>
      <c r="DS587" s="2">
        <f t="shared" si="52"/>
        <v>0</v>
      </c>
      <c r="DT587" s="2">
        <f t="shared" si="53"/>
        <v>0</v>
      </c>
      <c r="DU587" s="2">
        <f t="shared" si="54"/>
        <v>0</v>
      </c>
    </row>
    <row r="588" spans="1:125" s="38" customFormat="1" ht="15" customHeight="1">
      <c r="A588" s="196"/>
      <c r="B588" s="196"/>
      <c r="C588" s="286" t="s">
        <v>5922</v>
      </c>
      <c r="D588" s="479" t="str">
        <f>IF($N$10="","",IF(HLOOKUP($N$10,Presentación!$AQ$3:$BV$574,Presentación!AP567)="","",HLOOKUP($N$10,Presentación!$AQ$3:$BV$574,Presentación!AP567,0)))</f>
        <v/>
      </c>
      <c r="E588" s="480"/>
      <c r="F588" s="481"/>
      <c r="G588" s="491" t="str">
        <f>IF($N$10="","",IF(HLOOKUP($N$10,Presentación!$BZ$3:$DE$574,Presentación!AP567,0)="","",HLOOKUP($N$10,Presentación!$BZ$3:$DE$574,Presentación!AP567,0)))</f>
        <v/>
      </c>
      <c r="H588" s="492"/>
      <c r="I588" s="492"/>
      <c r="J588" s="493"/>
      <c r="K588" s="1"/>
      <c r="L588" s="1"/>
      <c r="M588" s="1"/>
      <c r="N588" s="1"/>
      <c r="O588" s="1"/>
      <c r="P588" s="1"/>
      <c r="Q588" s="1"/>
      <c r="R588" s="1"/>
      <c r="S588" s="1"/>
      <c r="T588" s="1"/>
      <c r="U588" s="1"/>
      <c r="V588" s="1"/>
      <c r="W588" s="1"/>
      <c r="X588" s="1"/>
      <c r="Y588" s="1"/>
      <c r="Z588" s="1"/>
      <c r="AA588" s="1"/>
      <c r="AB588" s="1"/>
      <c r="AC588" s="1"/>
      <c r="AD588" s="1"/>
      <c r="AE588" s="1"/>
      <c r="AF588" s="1"/>
      <c r="AG588" s="1"/>
      <c r="AH588" s="1"/>
      <c r="AI588" s="1"/>
      <c r="AJ588" s="1"/>
      <c r="AK588" s="1"/>
      <c r="AL588" s="1"/>
      <c r="AM588" s="1"/>
      <c r="AN588" s="1"/>
      <c r="AO588" s="1"/>
      <c r="AP588" s="1"/>
      <c r="AQ588" s="1"/>
      <c r="AR588" s="1"/>
      <c r="AS588" s="1"/>
      <c r="AT588" s="1"/>
      <c r="AU588" s="1"/>
      <c r="AV588" s="1"/>
      <c r="AW588" s="1"/>
      <c r="AX588" s="1"/>
      <c r="AY588" s="1"/>
      <c r="AZ588" s="1"/>
      <c r="BA588" s="1"/>
      <c r="BB588" s="1"/>
      <c r="BC588" s="1"/>
      <c r="BD588" s="1"/>
      <c r="BE588" s="1"/>
      <c r="BF588" s="1"/>
      <c r="BG588" s="1"/>
      <c r="BH588" s="1"/>
      <c r="BI588" s="1"/>
      <c r="BJ588" s="1"/>
      <c r="BK588" s="1"/>
      <c r="BL588"/>
      <c r="BN588">
        <f t="shared" si="49"/>
        <v>0</v>
      </c>
      <c r="BO588">
        <f t="shared" si="50"/>
        <v>0</v>
      </c>
      <c r="DP588"/>
      <c r="DQ588"/>
      <c r="DR588" s="2">
        <f t="shared" si="51"/>
        <v>0</v>
      </c>
      <c r="DS588" s="2">
        <f t="shared" si="52"/>
        <v>0</v>
      </c>
      <c r="DT588" s="2">
        <f t="shared" si="53"/>
        <v>0</v>
      </c>
      <c r="DU588" s="2">
        <f t="shared" si="54"/>
        <v>0</v>
      </c>
    </row>
    <row r="589" spans="1:125" s="38" customFormat="1" ht="15" customHeight="1">
      <c r="A589" s="196"/>
      <c r="B589" s="196"/>
      <c r="C589" s="286" t="s">
        <v>5923</v>
      </c>
      <c r="D589" s="479" t="str">
        <f>IF($N$10="","",IF(HLOOKUP($N$10,Presentación!$AQ$3:$BV$574,Presentación!AP568)="","",HLOOKUP($N$10,Presentación!$AQ$3:$BV$574,Presentación!AP568,0)))</f>
        <v/>
      </c>
      <c r="E589" s="480"/>
      <c r="F589" s="481"/>
      <c r="G589" s="491" t="str">
        <f>IF($N$10="","",IF(HLOOKUP($N$10,Presentación!$BZ$3:$DE$574,Presentación!AP568,0)="","",HLOOKUP($N$10,Presentación!$BZ$3:$DE$574,Presentación!AP568,0)))</f>
        <v/>
      </c>
      <c r="H589" s="492"/>
      <c r="I589" s="492"/>
      <c r="J589" s="493"/>
      <c r="K589" s="1"/>
      <c r="L589" s="1"/>
      <c r="M589" s="1"/>
      <c r="N589" s="1"/>
      <c r="O589" s="1"/>
      <c r="P589" s="1"/>
      <c r="Q589" s="1"/>
      <c r="R589" s="1"/>
      <c r="S589" s="1"/>
      <c r="T589" s="1"/>
      <c r="U589" s="1"/>
      <c r="V589" s="1"/>
      <c r="W589" s="1"/>
      <c r="X589" s="1"/>
      <c r="Y589" s="1"/>
      <c r="Z589" s="1"/>
      <c r="AA589" s="1"/>
      <c r="AB589" s="1"/>
      <c r="AC589" s="1"/>
      <c r="AD589" s="1"/>
      <c r="AE589" s="1"/>
      <c r="AF589" s="1"/>
      <c r="AG589" s="1"/>
      <c r="AH589" s="1"/>
      <c r="AI589" s="1"/>
      <c r="AJ589" s="1"/>
      <c r="AK589" s="1"/>
      <c r="AL589" s="1"/>
      <c r="AM589" s="1"/>
      <c r="AN589" s="1"/>
      <c r="AO589" s="1"/>
      <c r="AP589" s="1"/>
      <c r="AQ589" s="1"/>
      <c r="AR589" s="1"/>
      <c r="AS589" s="1"/>
      <c r="AT589" s="1"/>
      <c r="AU589" s="1"/>
      <c r="AV589" s="1"/>
      <c r="AW589" s="1"/>
      <c r="AX589" s="1"/>
      <c r="AY589" s="1"/>
      <c r="AZ589" s="1"/>
      <c r="BA589" s="1"/>
      <c r="BB589" s="1"/>
      <c r="BC589" s="1"/>
      <c r="BD589" s="1"/>
      <c r="BE589" s="1"/>
      <c r="BF589" s="1"/>
      <c r="BG589" s="1"/>
      <c r="BH589" s="1"/>
      <c r="BI589" s="1"/>
      <c r="BJ589" s="1"/>
      <c r="BK589" s="1"/>
      <c r="BL589"/>
      <c r="BN589">
        <f t="shared" si="49"/>
        <v>0</v>
      </c>
      <c r="BO589">
        <f t="shared" si="50"/>
        <v>0</v>
      </c>
      <c r="DP589"/>
      <c r="DQ589"/>
      <c r="DR589" s="2">
        <f t="shared" si="51"/>
        <v>0</v>
      </c>
      <c r="DS589" s="2">
        <f t="shared" si="52"/>
        <v>0</v>
      </c>
      <c r="DT589" s="2">
        <f t="shared" si="53"/>
        <v>0</v>
      </c>
      <c r="DU589" s="2">
        <f t="shared" si="54"/>
        <v>0</v>
      </c>
    </row>
    <row r="590" spans="1:125" s="38" customFormat="1" ht="15" customHeight="1">
      <c r="A590" s="196"/>
      <c r="B590" s="196"/>
      <c r="C590" s="286" t="s">
        <v>5924</v>
      </c>
      <c r="D590" s="479" t="str">
        <f>IF($N$10="","",IF(HLOOKUP($N$10,Presentación!$AQ$3:$BV$574,Presentación!AP569)="","",HLOOKUP($N$10,Presentación!$AQ$3:$BV$574,Presentación!AP569,0)))</f>
        <v/>
      </c>
      <c r="E590" s="480"/>
      <c r="F590" s="481"/>
      <c r="G590" s="491" t="str">
        <f>IF($N$10="","",IF(HLOOKUP($N$10,Presentación!$BZ$3:$DE$574,Presentación!AP569,0)="","",HLOOKUP($N$10,Presentación!$BZ$3:$DE$574,Presentación!AP569,0)))</f>
        <v/>
      </c>
      <c r="H590" s="492"/>
      <c r="I590" s="492"/>
      <c r="J590" s="493"/>
      <c r="K590" s="1"/>
      <c r="L590" s="1"/>
      <c r="M590" s="1"/>
      <c r="N590" s="1"/>
      <c r="O590" s="1"/>
      <c r="P590" s="1"/>
      <c r="Q590" s="1"/>
      <c r="R590" s="1"/>
      <c r="S590" s="1"/>
      <c r="T590" s="1"/>
      <c r="U590" s="1"/>
      <c r="V590" s="1"/>
      <c r="W590" s="1"/>
      <c r="X590" s="1"/>
      <c r="Y590" s="1"/>
      <c r="Z590" s="1"/>
      <c r="AA590" s="1"/>
      <c r="AB590" s="1"/>
      <c r="AC590" s="1"/>
      <c r="AD590" s="1"/>
      <c r="AE590" s="1"/>
      <c r="AF590" s="1"/>
      <c r="AG590" s="1"/>
      <c r="AH590" s="1"/>
      <c r="AI590" s="1"/>
      <c r="AJ590" s="1"/>
      <c r="AK590" s="1"/>
      <c r="AL590" s="1"/>
      <c r="AM590" s="1"/>
      <c r="AN590" s="1"/>
      <c r="AO590" s="1"/>
      <c r="AP590" s="1"/>
      <c r="AQ590" s="1"/>
      <c r="AR590" s="1"/>
      <c r="AS590" s="1"/>
      <c r="AT590" s="1"/>
      <c r="AU590" s="1"/>
      <c r="AV590" s="1"/>
      <c r="AW590" s="1"/>
      <c r="AX590" s="1"/>
      <c r="AY590" s="1"/>
      <c r="AZ590" s="1"/>
      <c r="BA590" s="1"/>
      <c r="BB590" s="1"/>
      <c r="BC590" s="1"/>
      <c r="BD590" s="1"/>
      <c r="BE590" s="1"/>
      <c r="BF590" s="1"/>
      <c r="BG590" s="1"/>
      <c r="BH590" s="1"/>
      <c r="BI590" s="1"/>
      <c r="BJ590" s="1"/>
      <c r="BK590" s="1"/>
      <c r="BL590"/>
      <c r="BN590">
        <f t="shared" si="49"/>
        <v>0</v>
      </c>
      <c r="BO590">
        <f t="shared" si="50"/>
        <v>0</v>
      </c>
      <c r="DP590"/>
      <c r="DQ590"/>
      <c r="DR590" s="2">
        <f t="shared" si="51"/>
        <v>0</v>
      </c>
      <c r="DS590" s="2">
        <f t="shared" si="52"/>
        <v>0</v>
      </c>
      <c r="DT590" s="2">
        <f t="shared" si="53"/>
        <v>0</v>
      </c>
      <c r="DU590" s="2">
        <f t="shared" si="54"/>
        <v>0</v>
      </c>
    </row>
    <row r="591" spans="1:125" s="38" customFormat="1" ht="15" customHeight="1">
      <c r="A591" s="196"/>
      <c r="B591" s="196"/>
      <c r="C591" s="286" t="s">
        <v>5925</v>
      </c>
      <c r="D591" s="479" t="str">
        <f>IF($N$10="","",IF(HLOOKUP($N$10,Presentación!$AQ$3:$BV$574,Presentación!AP570)="","",HLOOKUP($N$10,Presentación!$AQ$3:$BV$574,Presentación!AP570,0)))</f>
        <v/>
      </c>
      <c r="E591" s="480"/>
      <c r="F591" s="481"/>
      <c r="G591" s="491" t="str">
        <f>IF($N$10="","",IF(HLOOKUP($N$10,Presentación!$BZ$3:$DE$574,Presentación!AP570,0)="","",HLOOKUP($N$10,Presentación!$BZ$3:$DE$574,Presentación!AP570,0)))</f>
        <v/>
      </c>
      <c r="H591" s="492"/>
      <c r="I591" s="492"/>
      <c r="J591" s="493"/>
      <c r="K591" s="1"/>
      <c r="L591" s="1"/>
      <c r="M591" s="1"/>
      <c r="N591" s="1"/>
      <c r="O591" s="1"/>
      <c r="P591" s="1"/>
      <c r="Q591" s="1"/>
      <c r="R591" s="1"/>
      <c r="S591" s="1"/>
      <c r="T591" s="1"/>
      <c r="U591" s="1"/>
      <c r="V591" s="1"/>
      <c r="W591" s="1"/>
      <c r="X591" s="1"/>
      <c r="Y591" s="1"/>
      <c r="Z591" s="1"/>
      <c r="AA591" s="1"/>
      <c r="AB591" s="1"/>
      <c r="AC591" s="1"/>
      <c r="AD591" s="1"/>
      <c r="AE591" s="1"/>
      <c r="AF591" s="1"/>
      <c r="AG591" s="1"/>
      <c r="AH591" s="1"/>
      <c r="AI591" s="1"/>
      <c r="AJ591" s="1"/>
      <c r="AK591" s="1"/>
      <c r="AL591" s="1"/>
      <c r="AM591" s="1"/>
      <c r="AN591" s="1"/>
      <c r="AO591" s="1"/>
      <c r="AP591" s="1"/>
      <c r="AQ591" s="1"/>
      <c r="AR591" s="1"/>
      <c r="AS591" s="1"/>
      <c r="AT591" s="1"/>
      <c r="AU591" s="1"/>
      <c r="AV591" s="1"/>
      <c r="AW591" s="1"/>
      <c r="AX591" s="1"/>
      <c r="AY591" s="1"/>
      <c r="AZ591" s="1"/>
      <c r="BA591" s="1"/>
      <c r="BB591" s="1"/>
      <c r="BC591" s="1"/>
      <c r="BD591" s="1"/>
      <c r="BE591" s="1"/>
      <c r="BF591" s="1"/>
      <c r="BG591" s="1"/>
      <c r="BH591" s="1"/>
      <c r="BI591" s="1"/>
      <c r="BJ591" s="1"/>
      <c r="BK591" s="1"/>
      <c r="BL591"/>
      <c r="BN591">
        <f t="shared" si="49"/>
        <v>0</v>
      </c>
      <c r="BO591">
        <f t="shared" si="50"/>
        <v>0</v>
      </c>
      <c r="DP591"/>
      <c r="DQ591"/>
      <c r="DR591" s="2">
        <f t="shared" si="51"/>
        <v>0</v>
      </c>
      <c r="DS591" s="2">
        <f t="shared" si="52"/>
        <v>0</v>
      </c>
      <c r="DT591" s="2">
        <f t="shared" si="53"/>
        <v>0</v>
      </c>
      <c r="DU591" s="2">
        <f t="shared" si="54"/>
        <v>0</v>
      </c>
    </row>
    <row r="592" spans="1:125" s="38" customFormat="1" ht="15" customHeight="1">
      <c r="A592" s="196"/>
      <c r="B592" s="196"/>
      <c r="C592" s="286" t="s">
        <v>5926</v>
      </c>
      <c r="D592" s="479" t="str">
        <f>IF($N$10="","",IF(HLOOKUP($N$10,Presentación!$AQ$3:$BV$574,Presentación!AP571)="","",HLOOKUP($N$10,Presentación!$AQ$3:$BV$574,Presentación!AP571,0)))</f>
        <v/>
      </c>
      <c r="E592" s="480"/>
      <c r="F592" s="481"/>
      <c r="G592" s="491" t="str">
        <f>IF($N$10="","",IF(HLOOKUP($N$10,Presentación!$BZ$3:$DE$574,Presentación!AP571,0)="","",HLOOKUP($N$10,Presentación!$BZ$3:$DE$574,Presentación!AP571,0)))</f>
        <v/>
      </c>
      <c r="H592" s="492"/>
      <c r="I592" s="492"/>
      <c r="J592" s="493"/>
      <c r="K592" s="1"/>
      <c r="L592" s="1"/>
      <c r="M592" s="1"/>
      <c r="N592" s="1"/>
      <c r="O592" s="1"/>
      <c r="P592" s="1"/>
      <c r="Q592" s="1"/>
      <c r="R592" s="1"/>
      <c r="S592" s="1"/>
      <c r="T592" s="1"/>
      <c r="U592" s="1"/>
      <c r="V592" s="1"/>
      <c r="W592" s="1"/>
      <c r="X592" s="1"/>
      <c r="Y592" s="1"/>
      <c r="Z592" s="1"/>
      <c r="AA592" s="1"/>
      <c r="AB592" s="1"/>
      <c r="AC592" s="1"/>
      <c r="AD592" s="1"/>
      <c r="AE592" s="1"/>
      <c r="AF592" s="1"/>
      <c r="AG592" s="1"/>
      <c r="AH592" s="1"/>
      <c r="AI592" s="1"/>
      <c r="AJ592" s="1"/>
      <c r="AK592" s="1"/>
      <c r="AL592" s="1"/>
      <c r="AM592" s="1"/>
      <c r="AN592" s="1"/>
      <c r="AO592" s="1"/>
      <c r="AP592" s="1"/>
      <c r="AQ592" s="1"/>
      <c r="AR592" s="1"/>
      <c r="AS592" s="1"/>
      <c r="AT592" s="1"/>
      <c r="AU592" s="1"/>
      <c r="AV592" s="1"/>
      <c r="AW592" s="1"/>
      <c r="AX592" s="1"/>
      <c r="AY592" s="1"/>
      <c r="AZ592" s="1"/>
      <c r="BA592" s="1"/>
      <c r="BB592" s="1"/>
      <c r="BC592" s="1"/>
      <c r="BD592" s="1"/>
      <c r="BE592" s="1"/>
      <c r="BF592" s="1"/>
      <c r="BG592" s="1"/>
      <c r="BH592" s="1"/>
      <c r="BI592" s="1"/>
      <c r="BJ592" s="1"/>
      <c r="BK592" s="1"/>
      <c r="BL592"/>
      <c r="BN592">
        <f t="shared" si="49"/>
        <v>0</v>
      </c>
      <c r="BO592">
        <f t="shared" si="50"/>
        <v>0</v>
      </c>
      <c r="DP592"/>
      <c r="DQ592"/>
      <c r="DR592" s="2">
        <f t="shared" si="51"/>
        <v>0</v>
      </c>
      <c r="DS592" s="2">
        <f t="shared" si="52"/>
        <v>0</v>
      </c>
      <c r="DT592" s="2">
        <f t="shared" si="53"/>
        <v>0</v>
      </c>
      <c r="DU592" s="2">
        <f t="shared" si="54"/>
        <v>0</v>
      </c>
    </row>
    <row r="593" spans="1:125" s="38" customFormat="1" ht="15" customHeight="1">
      <c r="A593" s="196"/>
      <c r="B593" s="196"/>
      <c r="C593" s="286" t="s">
        <v>5927</v>
      </c>
      <c r="D593" s="479" t="str">
        <f>IF($N$10="","",IF(HLOOKUP($N$10,Presentación!$AQ$3:$BV$574,Presentación!AP572)="","",HLOOKUP($N$10,Presentación!$AQ$3:$BV$574,Presentación!AP572,0)))</f>
        <v/>
      </c>
      <c r="E593" s="480"/>
      <c r="F593" s="481"/>
      <c r="G593" s="491" t="str">
        <f>IF($N$10="","",IF(HLOOKUP($N$10,Presentación!$BZ$3:$DE$574,Presentación!AP572,0)="","",HLOOKUP($N$10,Presentación!$BZ$3:$DE$574,Presentación!AP572,0)))</f>
        <v/>
      </c>
      <c r="H593" s="492"/>
      <c r="I593" s="492"/>
      <c r="J593" s="493"/>
      <c r="K593" s="1"/>
      <c r="L593" s="1"/>
      <c r="M593" s="1"/>
      <c r="N593" s="1"/>
      <c r="O593" s="1"/>
      <c r="P593" s="1"/>
      <c r="Q593" s="1"/>
      <c r="R593" s="1"/>
      <c r="S593" s="1"/>
      <c r="T593" s="1"/>
      <c r="U593" s="1"/>
      <c r="V593" s="1"/>
      <c r="W593" s="1"/>
      <c r="X593" s="1"/>
      <c r="Y593" s="1"/>
      <c r="Z593" s="1"/>
      <c r="AA593" s="1"/>
      <c r="AB593" s="1"/>
      <c r="AC593" s="1"/>
      <c r="AD593" s="1"/>
      <c r="AE593" s="1"/>
      <c r="AF593" s="1"/>
      <c r="AG593" s="1"/>
      <c r="AH593" s="1"/>
      <c r="AI593" s="1"/>
      <c r="AJ593" s="1"/>
      <c r="AK593" s="1"/>
      <c r="AL593" s="1"/>
      <c r="AM593" s="1"/>
      <c r="AN593" s="1"/>
      <c r="AO593" s="1"/>
      <c r="AP593" s="1"/>
      <c r="AQ593" s="1"/>
      <c r="AR593" s="1"/>
      <c r="AS593" s="1"/>
      <c r="AT593" s="1"/>
      <c r="AU593" s="1"/>
      <c r="AV593" s="1"/>
      <c r="AW593" s="1"/>
      <c r="AX593" s="1"/>
      <c r="AY593" s="1"/>
      <c r="AZ593" s="1"/>
      <c r="BA593" s="1"/>
      <c r="BB593" s="1"/>
      <c r="BC593" s="1"/>
      <c r="BD593" s="1"/>
      <c r="BE593" s="1"/>
      <c r="BF593" s="1"/>
      <c r="BG593" s="1"/>
      <c r="BH593" s="1"/>
      <c r="BI593" s="1"/>
      <c r="BJ593" s="1"/>
      <c r="BK593" s="1"/>
      <c r="BL593"/>
      <c r="BN593">
        <f t="shared" si="49"/>
        <v>0</v>
      </c>
      <c r="BO593">
        <f t="shared" si="50"/>
        <v>0</v>
      </c>
      <c r="DP593"/>
      <c r="DQ593"/>
      <c r="DR593" s="2">
        <f t="shared" si="51"/>
        <v>0</v>
      </c>
      <c r="DS593" s="2">
        <f t="shared" si="52"/>
        <v>0</v>
      </c>
      <c r="DT593" s="2">
        <f t="shared" si="53"/>
        <v>0</v>
      </c>
      <c r="DU593" s="2">
        <f t="shared" si="54"/>
        <v>0</v>
      </c>
    </row>
    <row r="594" spans="1:125" s="38" customFormat="1" ht="15" customHeight="1">
      <c r="A594" s="196"/>
      <c r="B594" s="196"/>
      <c r="C594" s="286" t="s">
        <v>5928</v>
      </c>
      <c r="D594" s="479" t="str">
        <f>IF($N$10="","",IF(HLOOKUP($N$10,Presentación!$AQ$3:$BV$574,Presentación!AP573)="","",HLOOKUP($N$10,Presentación!$AQ$3:$BV$574,Presentación!AP573,0)))</f>
        <v/>
      </c>
      <c r="E594" s="480"/>
      <c r="F594" s="481"/>
      <c r="G594" s="491" t="str">
        <f>IF($N$10="","",IF(HLOOKUP($N$10,Presentación!$BZ$3:$DE$574,Presentación!AP573,0)="","",HLOOKUP($N$10,Presentación!$BZ$3:$DE$574,Presentación!AP573,0)))</f>
        <v/>
      </c>
      <c r="H594" s="492"/>
      <c r="I594" s="492"/>
      <c r="J594" s="493"/>
      <c r="K594" s="1"/>
      <c r="L594" s="1"/>
      <c r="M594" s="1"/>
      <c r="N594" s="1"/>
      <c r="O594" s="1"/>
      <c r="P594" s="1"/>
      <c r="Q594" s="1"/>
      <c r="R594" s="1"/>
      <c r="S594" s="1"/>
      <c r="T594" s="1"/>
      <c r="U594" s="1"/>
      <c r="V594" s="1"/>
      <c r="W594" s="1"/>
      <c r="X594" s="1"/>
      <c r="Y594" s="1"/>
      <c r="Z594" s="1"/>
      <c r="AA594" s="1"/>
      <c r="AB594" s="1"/>
      <c r="AC594" s="1"/>
      <c r="AD594" s="1"/>
      <c r="AE594" s="1"/>
      <c r="AF594" s="1"/>
      <c r="AG594" s="1"/>
      <c r="AH594" s="1"/>
      <c r="AI594" s="1"/>
      <c r="AJ594" s="1"/>
      <c r="AK594" s="1"/>
      <c r="AL594" s="1"/>
      <c r="AM594" s="1"/>
      <c r="AN594" s="1"/>
      <c r="AO594" s="1"/>
      <c r="AP594" s="1"/>
      <c r="AQ594" s="1"/>
      <c r="AR594" s="1"/>
      <c r="AS594" s="1"/>
      <c r="AT594" s="1"/>
      <c r="AU594" s="1"/>
      <c r="AV594" s="1"/>
      <c r="AW594" s="1"/>
      <c r="AX594" s="1"/>
      <c r="AY594" s="1"/>
      <c r="AZ594" s="1"/>
      <c r="BA594" s="1"/>
      <c r="BB594" s="1"/>
      <c r="BC594" s="1"/>
      <c r="BD594" s="1"/>
      <c r="BE594" s="1"/>
      <c r="BF594" s="1"/>
      <c r="BG594" s="1"/>
      <c r="BH594" s="1"/>
      <c r="BI594" s="1"/>
      <c r="BJ594" s="1"/>
      <c r="BK594" s="1"/>
      <c r="BL594"/>
      <c r="BN594">
        <f t="shared" si="49"/>
        <v>0</v>
      </c>
      <c r="BO594">
        <f t="shared" si="50"/>
        <v>0</v>
      </c>
      <c r="DP594"/>
      <c r="DQ594"/>
      <c r="DR594" s="2">
        <f t="shared" si="51"/>
        <v>0</v>
      </c>
      <c r="DS594" s="2">
        <f t="shared" si="52"/>
        <v>0</v>
      </c>
      <c r="DT594" s="2">
        <f t="shared" si="53"/>
        <v>0</v>
      </c>
      <c r="DU594" s="2">
        <f t="shared" si="54"/>
        <v>0</v>
      </c>
    </row>
    <row r="595" spans="1:125" s="38" customFormat="1" ht="15" customHeight="1">
      <c r="A595" s="196"/>
      <c r="B595" s="196"/>
      <c r="C595" s="286" t="s">
        <v>5929</v>
      </c>
      <c r="D595" s="479" t="str">
        <f>IF($N$10="","",IF(HLOOKUP($N$10,Presentación!$AQ$3:$BV$574,Presentación!AP574)="","",HLOOKUP($N$10,Presentación!$AQ$3:$BV$574,Presentación!AP574,0)))</f>
        <v/>
      </c>
      <c r="E595" s="480"/>
      <c r="F595" s="481"/>
      <c r="G595" s="491" t="str">
        <f>IF($N$10="","",IF(HLOOKUP($N$10,Presentación!$BZ$3:$DE$574,Presentación!AP574,0)="","",HLOOKUP($N$10,Presentación!$BZ$3:$DE$574,Presentación!AP574,0)))</f>
        <v/>
      </c>
      <c r="H595" s="492"/>
      <c r="I595" s="492"/>
      <c r="J595" s="493"/>
      <c r="K595" s="1"/>
      <c r="L595" s="1"/>
      <c r="M595" s="1"/>
      <c r="N595" s="1"/>
      <c r="O595" s="1"/>
      <c r="P595" s="1"/>
      <c r="Q595" s="1"/>
      <c r="R595" s="1"/>
      <c r="S595" s="1"/>
      <c r="T595" s="1"/>
      <c r="U595" s="1"/>
      <c r="V595" s="1"/>
      <c r="W595" s="1"/>
      <c r="X595" s="1"/>
      <c r="Y595" s="1"/>
      <c r="Z595" s="1"/>
      <c r="AA595" s="1"/>
      <c r="AB595" s="1"/>
      <c r="AC595" s="1"/>
      <c r="AD595" s="1"/>
      <c r="AE595" s="1"/>
      <c r="AF595" s="1"/>
      <c r="AG595" s="1"/>
      <c r="AH595" s="1"/>
      <c r="AI595" s="1"/>
      <c r="AJ595" s="1"/>
      <c r="AK595" s="1"/>
      <c r="AL595" s="1"/>
      <c r="AM595" s="1"/>
      <c r="AN595" s="1"/>
      <c r="AO595" s="1"/>
      <c r="AP595" s="1"/>
      <c r="AQ595" s="1"/>
      <c r="AR595" s="1"/>
      <c r="AS595" s="1"/>
      <c r="AT595" s="1"/>
      <c r="AU595" s="1"/>
      <c r="AV595" s="1"/>
      <c r="AW595" s="1"/>
      <c r="AX595" s="1"/>
      <c r="AY595" s="1"/>
      <c r="AZ595" s="1"/>
      <c r="BA595" s="1"/>
      <c r="BB595" s="1"/>
      <c r="BC595" s="1"/>
      <c r="BD595" s="1"/>
      <c r="BE595" s="1"/>
      <c r="BF595" s="1"/>
      <c r="BG595" s="1"/>
      <c r="BH595" s="1"/>
      <c r="BI595" s="1"/>
      <c r="BJ595" s="1"/>
      <c r="BK595" s="1"/>
      <c r="BL595"/>
      <c r="BN595">
        <f t="shared" si="49"/>
        <v>0</v>
      </c>
      <c r="BO595">
        <f t="shared" si="50"/>
        <v>0</v>
      </c>
      <c r="DP595"/>
      <c r="DQ595"/>
      <c r="DR595" s="2">
        <f t="shared" si="51"/>
        <v>0</v>
      </c>
      <c r="DS595" s="2">
        <f t="shared" si="52"/>
        <v>0</v>
      </c>
      <c r="DT595" s="2">
        <f t="shared" si="53"/>
        <v>0</v>
      </c>
      <c r="DU595" s="2">
        <f t="shared" si="54"/>
        <v>0</v>
      </c>
    </row>
    <row r="596" spans="1:125" s="38" customFormat="1" ht="15" customHeight="1">
      <c r="A596" s="196"/>
      <c r="B596" s="196"/>
      <c r="C596" s="286" t="s">
        <v>5930</v>
      </c>
      <c r="D596" s="479"/>
      <c r="E596" s="480"/>
      <c r="F596" s="481"/>
      <c r="G596" s="491"/>
      <c r="H596" s="492"/>
      <c r="I596" s="492"/>
      <c r="J596" s="493"/>
      <c r="K596" s="1"/>
      <c r="L596" s="1"/>
      <c r="M596" s="1"/>
      <c r="N596" s="1"/>
      <c r="O596" s="1"/>
      <c r="P596" s="1"/>
      <c r="Q596" s="1"/>
      <c r="R596" s="1"/>
      <c r="S596" s="1"/>
      <c r="T596" s="1"/>
      <c r="U596" s="1"/>
      <c r="V596" s="1"/>
      <c r="W596" s="1"/>
      <c r="X596" s="1"/>
      <c r="Y596" s="1"/>
      <c r="Z596" s="1"/>
      <c r="AA596" s="1"/>
      <c r="AB596" s="1"/>
      <c r="AC596" s="1"/>
      <c r="AD596" s="1"/>
      <c r="AE596" s="1"/>
      <c r="AF596" s="1"/>
      <c r="AG596" s="1"/>
      <c r="AH596" s="1"/>
      <c r="AI596" s="1"/>
      <c r="AJ596" s="1"/>
      <c r="AK596" s="1"/>
      <c r="AL596" s="1"/>
      <c r="AM596" s="1"/>
      <c r="AN596" s="1"/>
      <c r="AO596" s="1"/>
      <c r="AP596" s="1"/>
      <c r="AQ596" s="1"/>
      <c r="AR596" s="1"/>
      <c r="AS596" s="1"/>
      <c r="AT596" s="1"/>
      <c r="AU596" s="1"/>
      <c r="AV596" s="1"/>
      <c r="AW596" s="1"/>
      <c r="AX596" s="1"/>
      <c r="AY596" s="1"/>
      <c r="AZ596" s="1"/>
      <c r="BA596" s="1"/>
      <c r="BB596" s="1"/>
      <c r="BC596" s="1"/>
      <c r="BD596" s="1"/>
      <c r="BE596" s="1"/>
      <c r="BF596" s="1"/>
      <c r="BG596" s="1"/>
      <c r="BH596" s="1"/>
      <c r="BI596" s="1"/>
      <c r="BJ596" s="1"/>
      <c r="BK596" s="1"/>
      <c r="BL596"/>
      <c r="BN596">
        <f t="shared" si="49"/>
        <v>0</v>
      </c>
      <c r="BO596">
        <f t="shared" si="50"/>
        <v>0</v>
      </c>
      <c r="DP596"/>
      <c r="DQ596"/>
      <c r="DR596" s="2">
        <f t="shared" si="51"/>
        <v>0</v>
      </c>
      <c r="DS596" s="2">
        <f t="shared" si="52"/>
        <v>0</v>
      </c>
      <c r="DT596" s="2">
        <f t="shared" si="53"/>
        <v>0</v>
      </c>
      <c r="DU596" s="2">
        <f t="shared" si="54"/>
        <v>0</v>
      </c>
    </row>
    <row r="597" spans="1:125" s="38" customFormat="1" ht="15" customHeight="1">
      <c r="A597" s="196"/>
      <c r="B597" s="196"/>
      <c r="C597" s="286" t="s">
        <v>5931</v>
      </c>
      <c r="D597" s="479"/>
      <c r="E597" s="480"/>
      <c r="F597" s="481"/>
      <c r="G597" s="491"/>
      <c r="H597" s="492"/>
      <c r="I597" s="492"/>
      <c r="J597" s="493"/>
      <c r="K597" s="1"/>
      <c r="L597" s="1"/>
      <c r="M597" s="1"/>
      <c r="N597" s="1"/>
      <c r="O597" s="1"/>
      <c r="P597" s="1"/>
      <c r="Q597" s="1"/>
      <c r="R597" s="1"/>
      <c r="S597" s="1"/>
      <c r="T597" s="1"/>
      <c r="U597" s="1"/>
      <c r="V597" s="1"/>
      <c r="W597" s="1"/>
      <c r="X597" s="1"/>
      <c r="Y597" s="1"/>
      <c r="Z597" s="1"/>
      <c r="AA597" s="1"/>
      <c r="AB597" s="1"/>
      <c r="AC597" s="1"/>
      <c r="AD597" s="1"/>
      <c r="AE597" s="1"/>
      <c r="AF597" s="1"/>
      <c r="AG597" s="1"/>
      <c r="AH597" s="1"/>
      <c r="AI597" s="1"/>
      <c r="AJ597" s="1"/>
      <c r="AK597" s="1"/>
      <c r="AL597" s="1"/>
      <c r="AM597" s="1"/>
      <c r="AN597" s="1"/>
      <c r="AO597" s="1"/>
      <c r="AP597" s="1"/>
      <c r="AQ597" s="1"/>
      <c r="AR597" s="1"/>
      <c r="AS597" s="1"/>
      <c r="AT597" s="1"/>
      <c r="AU597" s="1"/>
      <c r="AV597" s="1"/>
      <c r="AW597" s="1"/>
      <c r="AX597" s="1"/>
      <c r="AY597" s="1"/>
      <c r="AZ597" s="1"/>
      <c r="BA597" s="1"/>
      <c r="BB597" s="1"/>
      <c r="BC597" s="1"/>
      <c r="BD597" s="1"/>
      <c r="BE597" s="1"/>
      <c r="BF597" s="1"/>
      <c r="BG597" s="1"/>
      <c r="BH597" s="1"/>
      <c r="BI597" s="1"/>
      <c r="BJ597" s="1"/>
      <c r="BK597" s="1"/>
      <c r="BL597"/>
      <c r="BN597">
        <f t="shared" si="49"/>
        <v>0</v>
      </c>
      <c r="BO597">
        <f t="shared" si="50"/>
        <v>0</v>
      </c>
      <c r="DP597"/>
      <c r="DQ597"/>
      <c r="DR597" s="2">
        <f t="shared" si="51"/>
        <v>0</v>
      </c>
      <c r="DS597" s="2">
        <f t="shared" si="52"/>
        <v>0</v>
      </c>
      <c r="DT597" s="2">
        <f t="shared" si="53"/>
        <v>0</v>
      </c>
      <c r="DU597" s="2">
        <f t="shared" si="54"/>
        <v>0</v>
      </c>
    </row>
    <row r="598" spans="1:125" s="38" customFormat="1" ht="15" customHeight="1">
      <c r="A598" s="196"/>
      <c r="B598" s="196"/>
      <c r="C598" s="286" t="s">
        <v>5932</v>
      </c>
      <c r="D598" s="479"/>
      <c r="E598" s="480"/>
      <c r="F598" s="481"/>
      <c r="G598" s="491"/>
      <c r="H598" s="492"/>
      <c r="I598" s="492"/>
      <c r="J598" s="493"/>
      <c r="K598" s="1"/>
      <c r="L598" s="1"/>
      <c r="M598" s="1"/>
      <c r="N598" s="1"/>
      <c r="O598" s="1"/>
      <c r="P598" s="1"/>
      <c r="Q598" s="1"/>
      <c r="R598" s="1"/>
      <c r="S598" s="1"/>
      <c r="T598" s="1"/>
      <c r="U598" s="1"/>
      <c r="V598" s="1"/>
      <c r="W598" s="1"/>
      <c r="X598" s="1"/>
      <c r="Y598" s="1"/>
      <c r="Z598" s="1"/>
      <c r="AA598" s="1"/>
      <c r="AB598" s="1"/>
      <c r="AC598" s="1"/>
      <c r="AD598" s="1"/>
      <c r="AE598" s="1"/>
      <c r="AF598" s="1"/>
      <c r="AG598" s="1"/>
      <c r="AH598" s="1"/>
      <c r="AI598" s="1"/>
      <c r="AJ598" s="1"/>
      <c r="AK598" s="1"/>
      <c r="AL598" s="1"/>
      <c r="AM598" s="1"/>
      <c r="AN598" s="1"/>
      <c r="AO598" s="1"/>
      <c r="AP598" s="1"/>
      <c r="AQ598" s="1"/>
      <c r="AR598" s="1"/>
      <c r="AS598" s="1"/>
      <c r="AT598" s="1"/>
      <c r="AU598" s="1"/>
      <c r="AV598" s="1"/>
      <c r="AW598" s="1"/>
      <c r="AX598" s="1"/>
      <c r="AY598" s="1"/>
      <c r="AZ598" s="1"/>
      <c r="BA598" s="1"/>
      <c r="BB598" s="1"/>
      <c r="BC598" s="1"/>
      <c r="BD598" s="1"/>
      <c r="BE598" s="1"/>
      <c r="BF598" s="1"/>
      <c r="BG598" s="1"/>
      <c r="BH598" s="1"/>
      <c r="BI598" s="1"/>
      <c r="BJ598" s="1"/>
      <c r="BK598" s="1"/>
      <c r="BL598"/>
      <c r="BN598">
        <f>IF(D599&lt;&gt;"",IF(OR(COUNTA(K599:BK599)=0,COUNTA(K599:BK599)&gt;=(53-$DN$21)),0,1),0)</f>
        <v>0</v>
      </c>
      <c r="BO598">
        <f>IF(D599="",IF(COUNTA(K599:BK599)=0,0,1),0)</f>
        <v>0</v>
      </c>
      <c r="DP598"/>
      <c r="DQ598"/>
      <c r="DR598" s="2">
        <f t="shared" si="51"/>
        <v>0</v>
      </c>
      <c r="DS598" s="2">
        <f t="shared" si="52"/>
        <v>0</v>
      </c>
      <c r="DT598" s="2">
        <f t="shared" si="53"/>
        <v>0</v>
      </c>
      <c r="DU598" s="2">
        <f t="shared" si="54"/>
        <v>0</v>
      </c>
    </row>
    <row r="599" spans="1:125" s="38" customFormat="1" ht="15" customHeight="1">
      <c r="A599" s="196"/>
      <c r="B599" s="196"/>
      <c r="C599" s="286" t="s">
        <v>5933</v>
      </c>
      <c r="D599" s="479"/>
      <c r="E599" s="480"/>
      <c r="F599" s="481"/>
      <c r="G599" s="491"/>
      <c r="H599" s="492"/>
      <c r="I599" s="492"/>
      <c r="J599" s="493"/>
      <c r="K599" s="1"/>
      <c r="L599" s="1"/>
      <c r="M599" s="1"/>
      <c r="N599" s="1"/>
      <c r="O599" s="1"/>
      <c r="P599" s="1"/>
      <c r="Q599" s="1"/>
      <c r="R599" s="1"/>
      <c r="S599" s="1"/>
      <c r="T599" s="1"/>
      <c r="U599" s="1"/>
      <c r="V599" s="1"/>
      <c r="W599" s="1"/>
      <c r="X599" s="1"/>
      <c r="Y599" s="1"/>
      <c r="Z599" s="1"/>
      <c r="AA599" s="1"/>
      <c r="AB599" s="1"/>
      <c r="AC599" s="1"/>
      <c r="AD599" s="1"/>
      <c r="AE599" s="1"/>
      <c r="AF599" s="1"/>
      <c r="AG599" s="1"/>
      <c r="AH599" s="1"/>
      <c r="AI599" s="1"/>
      <c r="AJ599" s="1"/>
      <c r="AK599" s="1"/>
      <c r="AL599" s="1"/>
      <c r="AM599" s="1"/>
      <c r="AN599" s="1"/>
      <c r="AO599" s="1"/>
      <c r="AP599" s="1"/>
      <c r="AQ599" s="1"/>
      <c r="AR599" s="1"/>
      <c r="AS599" s="1"/>
      <c r="AT599" s="1"/>
      <c r="AU599" s="1"/>
      <c r="AV599" s="1"/>
      <c r="AW599" s="1"/>
      <c r="AX599" s="1"/>
      <c r="AY599" s="1"/>
      <c r="AZ599" s="1"/>
      <c r="BA599" s="1"/>
      <c r="BB599" s="1"/>
      <c r="BC599" s="1"/>
      <c r="BD599" s="1"/>
      <c r="BE599" s="1"/>
      <c r="BF599" s="1"/>
      <c r="BG599" s="1"/>
      <c r="BH599" s="1"/>
      <c r="BI599" s="1"/>
      <c r="BJ599" s="1"/>
      <c r="BK599" s="1"/>
      <c r="BL599"/>
      <c r="BN599" s="218"/>
      <c r="BO599" s="218"/>
      <c r="DP599"/>
      <c r="DQ599"/>
      <c r="DR599" s="2">
        <f>K599</f>
        <v>0</v>
      </c>
      <c r="DS599" s="2">
        <f>COUNTIF(L599:BK599,"NS")</f>
        <v>0</v>
      </c>
      <c r="DT599" s="2">
        <f>SUM(L599:BK599)</f>
        <v>0</v>
      </c>
      <c r="DU599" s="2">
        <f>IF(OR(AND(DR599=0, DS599&gt;0),AND(DR599="NS", DT599&gt;0), AND(DR599="NS", DS599=0, DT599=0)), 1, IF(OR(AND(DR599&gt;0, DS599&gt;1,DR599&gt;DT599), AND(DR599="NS", DS599=2), AND(DR599="NS", DT599=0, DS599&gt;0), DR599=DT599), 0, 1))</f>
        <v>0</v>
      </c>
    </row>
    <row r="600" spans="1:125" s="38" customFormat="1" ht="15" customHeight="1">
      <c r="A600" s="196"/>
      <c r="B600" s="196"/>
      <c r="C600" s="196"/>
      <c r="D600" s="196"/>
      <c r="E600" s="196"/>
      <c r="F600" s="196"/>
      <c r="G600" s="196"/>
      <c r="H600" s="196"/>
      <c r="I600" s="196"/>
      <c r="J600" s="196"/>
      <c r="K600" s="196"/>
      <c r="L600" s="196"/>
      <c r="M600" s="196"/>
      <c r="N600" s="196"/>
      <c r="O600" s="196"/>
      <c r="P600" s="196"/>
      <c r="Q600" s="196"/>
      <c r="R600" s="196"/>
      <c r="S600" s="196"/>
      <c r="T600" s="196"/>
      <c r="U600" s="196"/>
      <c r="V600" s="196"/>
      <c r="W600" s="196"/>
      <c r="X600" s="196"/>
      <c r="Y600" s="196"/>
      <c r="Z600" s="196"/>
      <c r="AA600" s="196"/>
      <c r="AB600" s="196"/>
      <c r="AC600" s="196"/>
      <c r="AD600" s="196"/>
      <c r="AE600" s="196"/>
      <c r="AF600" s="196"/>
      <c r="AG600" s="196"/>
      <c r="AH600" s="196"/>
      <c r="AI600" s="196"/>
      <c r="AJ600" s="196"/>
      <c r="AK600" s="196"/>
      <c r="AL600" s="196"/>
      <c r="AM600" s="196"/>
      <c r="AN600" s="196"/>
      <c r="AO600" s="196"/>
      <c r="AP600" s="196"/>
      <c r="AQ600" s="196"/>
      <c r="AR600" s="196"/>
      <c r="AS600" s="196"/>
      <c r="AT600" s="196"/>
      <c r="AU600" s="196"/>
      <c r="AV600" s="196"/>
      <c r="AW600" s="196"/>
      <c r="AX600" s="196"/>
      <c r="AY600" s="196"/>
      <c r="AZ600" s="196"/>
      <c r="BA600" s="196"/>
      <c r="BB600" s="196"/>
      <c r="BC600" s="196"/>
      <c r="BD600" s="196"/>
      <c r="BE600" s="196"/>
      <c r="BF600" s="196"/>
      <c r="BG600" s="196"/>
      <c r="BH600" s="196"/>
      <c r="BI600" s="196"/>
      <c r="BJ600" s="196"/>
      <c r="BK600" s="196"/>
      <c r="BL600"/>
      <c r="BN600" s="216">
        <f>SUM(BN24:BN599)</f>
        <v>0</v>
      </c>
      <c r="BO600" s="216">
        <f>SUM(BO24:BO599,DN19)</f>
        <v>0</v>
      </c>
      <c r="DP600"/>
      <c r="DQ600"/>
      <c r="DU600" s="216">
        <f>SUM(DU25:DU599)</f>
        <v>0</v>
      </c>
    </row>
    <row r="601" spans="1:125" s="38" customFormat="1" ht="15" customHeight="1">
      <c r="A601" s="196"/>
      <c r="B601" s="196"/>
      <c r="C601" s="405" t="s">
        <v>5086</v>
      </c>
      <c r="D601" s="405"/>
      <c r="E601" s="405"/>
      <c r="F601" s="405"/>
      <c r="G601" s="405"/>
      <c r="H601" s="405"/>
      <c r="I601" s="405"/>
      <c r="J601" s="405"/>
      <c r="K601" s="405"/>
      <c r="L601" s="405"/>
      <c r="M601" s="405"/>
      <c r="N601" s="405"/>
      <c r="O601" s="405"/>
      <c r="P601" s="405"/>
      <c r="Q601" s="405"/>
      <c r="R601" s="405"/>
      <c r="S601" s="405"/>
      <c r="T601" s="405"/>
      <c r="U601" s="405"/>
      <c r="V601" s="405"/>
      <c r="W601" s="405"/>
      <c r="X601" s="405"/>
      <c r="Y601" s="405"/>
      <c r="Z601" s="405"/>
      <c r="AA601" s="405"/>
      <c r="AB601" s="405"/>
      <c r="AC601" s="405"/>
      <c r="AD601" s="405"/>
      <c r="AE601" s="405"/>
      <c r="AF601" s="405"/>
      <c r="AG601" s="405"/>
      <c r="AH601" s="405"/>
      <c r="AI601" s="405"/>
      <c r="AJ601" s="405"/>
      <c r="AK601" s="405"/>
      <c r="AL601" s="405"/>
      <c r="AM601" s="405"/>
      <c r="AN601" s="405"/>
      <c r="AO601" s="405"/>
      <c r="AP601" s="405"/>
      <c r="AQ601" s="405"/>
      <c r="AR601" s="405"/>
      <c r="AS601" s="405"/>
      <c r="AT601" s="405"/>
      <c r="AU601" s="405"/>
      <c r="AV601" s="405"/>
      <c r="AW601" s="405"/>
      <c r="AX601" s="405"/>
      <c r="AY601" s="405"/>
      <c r="AZ601" s="405"/>
      <c r="BA601" s="405"/>
      <c r="BB601" s="405"/>
      <c r="BC601" s="405"/>
      <c r="BD601" s="405"/>
      <c r="BE601" s="405"/>
      <c r="BF601" s="405"/>
      <c r="BG601" s="405"/>
      <c r="BH601" s="405"/>
      <c r="BI601" s="405"/>
      <c r="BJ601" s="405"/>
      <c r="BK601" s="405"/>
      <c r="BL601"/>
    </row>
    <row r="602" spans="1:125" s="38" customFormat="1" ht="60" customHeight="1">
      <c r="A602" s="196"/>
      <c r="B602" s="196"/>
      <c r="C602" s="411"/>
      <c r="D602" s="411"/>
      <c r="E602" s="411"/>
      <c r="F602" s="411"/>
      <c r="G602" s="411"/>
      <c r="H602" s="411"/>
      <c r="I602" s="411"/>
      <c r="J602" s="411"/>
      <c r="K602" s="411"/>
      <c r="L602" s="411"/>
      <c r="M602" s="411"/>
      <c r="N602" s="411"/>
      <c r="O602" s="411"/>
      <c r="P602" s="411"/>
      <c r="Q602" s="411"/>
      <c r="R602" s="411"/>
      <c r="S602" s="411"/>
      <c r="T602" s="411"/>
      <c r="U602" s="411"/>
      <c r="V602" s="411"/>
      <c r="W602" s="411"/>
      <c r="X602" s="411"/>
      <c r="Y602" s="411"/>
      <c r="Z602" s="411"/>
      <c r="AA602" s="411"/>
      <c r="AB602" s="411"/>
      <c r="AC602" s="411"/>
      <c r="AD602" s="411"/>
      <c r="AE602" s="411"/>
      <c r="AF602" s="411"/>
      <c r="AG602" s="411"/>
      <c r="AH602" s="411"/>
      <c r="AI602" s="411"/>
      <c r="AJ602" s="411"/>
      <c r="AK602" s="411"/>
      <c r="AL602" s="411"/>
      <c r="AM602" s="411"/>
      <c r="AN602" s="411"/>
      <c r="AO602" s="411"/>
      <c r="AP602" s="411"/>
      <c r="AQ602" s="411"/>
      <c r="AR602" s="411"/>
      <c r="AS602" s="411"/>
      <c r="AT602" s="411"/>
      <c r="AU602" s="411"/>
      <c r="AV602" s="411"/>
      <c r="AW602" s="411"/>
      <c r="AX602" s="411"/>
      <c r="AY602" s="411"/>
      <c r="AZ602" s="411"/>
      <c r="BA602" s="411"/>
      <c r="BB602" s="411"/>
      <c r="BC602" s="411"/>
      <c r="BD602" s="411"/>
      <c r="BE602" s="411"/>
      <c r="BF602" s="411"/>
      <c r="BG602" s="411"/>
      <c r="BH602" s="411"/>
      <c r="BI602" s="411"/>
      <c r="BJ602" s="411"/>
      <c r="BK602" s="411"/>
      <c r="BL602"/>
    </row>
    <row r="603" spans="1:125" s="38" customFormat="1" ht="15" customHeight="1">
      <c r="A603"/>
      <c r="B603" s="392" t="str">
        <f>IF(BN600=0,"","Favor de ingresar toda la información requerida en la pregunta")</f>
        <v/>
      </c>
      <c r="C603" s="392"/>
      <c r="D603" s="392"/>
      <c r="E603" s="392"/>
      <c r="F603" s="392"/>
      <c r="G603" s="392"/>
      <c r="H603" s="392"/>
      <c r="I603" s="392"/>
      <c r="J603" s="392"/>
      <c r="K603" s="392"/>
      <c r="L603" s="392"/>
      <c r="M603" s="392"/>
      <c r="N603" s="392"/>
      <c r="O603" s="392"/>
      <c r="P603" s="392"/>
      <c r="Q603" s="392"/>
      <c r="R603" s="392"/>
      <c r="S603" s="392"/>
      <c r="T603" s="392"/>
      <c r="U603" s="392"/>
      <c r="V603" s="392"/>
      <c r="W603" s="392"/>
      <c r="X603" s="392"/>
      <c r="Y603" s="392"/>
      <c r="Z603" s="392"/>
      <c r="AA603" s="392"/>
      <c r="AB603" s="392"/>
      <c r="AC603" s="392"/>
      <c r="AD603" s="392"/>
      <c r="AE603" s="392"/>
      <c r="AF603"/>
      <c r="AG603"/>
      <c r="AH603"/>
      <c r="AI603"/>
      <c r="AJ603"/>
      <c r="AK603"/>
      <c r="AL603"/>
      <c r="AM603"/>
      <c r="AN603"/>
      <c r="AO603"/>
      <c r="AP603"/>
      <c r="AQ603"/>
      <c r="AR603"/>
      <c r="AS603"/>
      <c r="AT603"/>
      <c r="AU603"/>
      <c r="AV603"/>
      <c r="AW603"/>
      <c r="AX603"/>
      <c r="AY603"/>
      <c r="AZ603"/>
      <c r="BA603"/>
      <c r="BB603"/>
      <c r="BC603"/>
      <c r="BD603"/>
      <c r="BE603"/>
      <c r="BF603"/>
      <c r="BG603"/>
      <c r="BH603"/>
      <c r="BI603"/>
      <c r="BJ603"/>
      <c r="BK603"/>
      <c r="BL603"/>
    </row>
    <row r="604" spans="1:125" s="38" customFormat="1" ht="15" customHeight="1">
      <c r="A604"/>
      <c r="B604" s="393" t="str">
        <f>IF(COUNTIF(K25:BK599,"NS")&lt;&gt;0,"Alerta: debido a que cuenta con registros NS, debe proporcionar una justificación en el area de comentarios al final de la pregunta","")</f>
        <v/>
      </c>
      <c r="C604" s="393"/>
      <c r="D604" s="393"/>
      <c r="E604" s="393"/>
      <c r="F604" s="393"/>
      <c r="G604" s="393"/>
      <c r="H604" s="393"/>
      <c r="I604" s="393"/>
      <c r="J604" s="393"/>
      <c r="K604" s="393"/>
      <c r="L604" s="393"/>
      <c r="M604" s="393"/>
      <c r="N604" s="393"/>
      <c r="O604" s="393"/>
      <c r="P604" s="393"/>
      <c r="Q604" s="393"/>
      <c r="R604" s="393"/>
      <c r="S604" s="393"/>
      <c r="T604" s="393"/>
      <c r="U604" s="393"/>
      <c r="V604" s="393"/>
      <c r="W604" s="393"/>
      <c r="X604" s="393"/>
      <c r="Y604" s="393"/>
      <c r="Z604" s="393"/>
      <c r="AA604" s="393"/>
      <c r="AB604" s="393"/>
      <c r="AC604" s="393"/>
      <c r="AD604" s="393"/>
      <c r="AE604" s="393"/>
      <c r="AF604"/>
      <c r="AG604"/>
      <c r="AH604"/>
      <c r="AI604"/>
      <c r="AJ604"/>
      <c r="AK604"/>
      <c r="AL604"/>
      <c r="AM604"/>
      <c r="AN604"/>
      <c r="AO604"/>
      <c r="AP604"/>
      <c r="AQ604"/>
      <c r="AR604"/>
      <c r="AS604"/>
      <c r="AT604"/>
      <c r="AU604"/>
      <c r="AV604"/>
      <c r="AW604"/>
      <c r="AX604"/>
      <c r="AY604"/>
      <c r="AZ604"/>
      <c r="BA604"/>
      <c r="BB604"/>
      <c r="BC604"/>
      <c r="BD604"/>
      <c r="BE604"/>
      <c r="BF604"/>
      <c r="BG604"/>
      <c r="BH604"/>
      <c r="BI604"/>
      <c r="BJ604"/>
      <c r="BK604"/>
      <c r="BL604"/>
    </row>
    <row r="605" spans="1:125" s="38" customFormat="1" ht="15" customHeight="1">
      <c r="A605"/>
      <c r="B605" s="394" t="str">
        <f>IF(BO600&gt;0,"Revise la información capturada, ya que tiene datos ingresados en celdas que están sombreadas","")</f>
        <v/>
      </c>
      <c r="C605" s="394"/>
      <c r="D605" s="394"/>
      <c r="E605" s="394"/>
      <c r="F605" s="394"/>
      <c r="G605" s="394"/>
      <c r="H605" s="394"/>
      <c r="I605" s="394"/>
      <c r="J605" s="394"/>
      <c r="K605" s="394"/>
      <c r="L605" s="394"/>
      <c r="M605" s="394"/>
      <c r="N605" s="394"/>
      <c r="O605" s="394"/>
      <c r="P605" s="394"/>
      <c r="Q605" s="394"/>
      <c r="R605" s="394"/>
      <c r="S605" s="394"/>
      <c r="T605" s="394"/>
      <c r="U605" s="394"/>
      <c r="V605" s="394"/>
      <c r="W605" s="394"/>
      <c r="X605" s="394"/>
      <c r="Y605" s="394"/>
      <c r="Z605" s="394"/>
      <c r="AA605" s="394"/>
      <c r="AB605" s="394"/>
      <c r="AC605" s="394"/>
      <c r="AD605" s="394"/>
      <c r="AE605" s="394"/>
      <c r="AF605"/>
      <c r="AG605"/>
      <c r="AH605"/>
      <c r="AI605"/>
      <c r="AJ605"/>
      <c r="AK605"/>
      <c r="AL605"/>
      <c r="AM605"/>
      <c r="AN605"/>
      <c r="AO605"/>
      <c r="AP605"/>
      <c r="AQ605"/>
      <c r="AR605"/>
      <c r="AS605"/>
      <c r="AT605"/>
      <c r="AU605"/>
      <c r="AV605"/>
      <c r="AW605"/>
      <c r="AX605"/>
      <c r="AY605"/>
      <c r="AZ605"/>
      <c r="BA605"/>
      <c r="BB605"/>
      <c r="BC605"/>
      <c r="BD605"/>
      <c r="BE605"/>
      <c r="BF605"/>
      <c r="BG605"/>
      <c r="BH605"/>
      <c r="BI605"/>
      <c r="BJ605"/>
      <c r="BK605"/>
      <c r="BL605"/>
    </row>
    <row r="606" spans="1:125" s="38" customFormat="1" ht="15" customHeight="1">
      <c r="A606"/>
      <c r="B606" s="394" t="str">
        <f>IF(DU600&gt;0,"Favor de revisar la suma y consistencia de totales y/o subtotales por filas (numéricos y NS)","")</f>
        <v/>
      </c>
      <c r="C606" s="394"/>
      <c r="D606" s="394"/>
      <c r="E606" s="394"/>
      <c r="F606" s="394"/>
      <c r="G606" s="394"/>
      <c r="H606" s="394"/>
      <c r="I606" s="394"/>
      <c r="J606" s="394"/>
      <c r="K606" s="394"/>
      <c r="L606" s="394"/>
      <c r="M606" s="394"/>
      <c r="N606" s="394"/>
      <c r="O606" s="394"/>
      <c r="P606" s="394"/>
      <c r="Q606" s="394"/>
      <c r="R606" s="394"/>
      <c r="S606" s="394"/>
      <c r="T606" s="394"/>
      <c r="U606" s="394"/>
      <c r="V606" s="394"/>
      <c r="W606" s="394"/>
      <c r="X606" s="394"/>
      <c r="Y606" s="394"/>
      <c r="Z606" s="394"/>
      <c r="AA606" s="394"/>
      <c r="AB606" s="394"/>
      <c r="AC606" s="394"/>
      <c r="AD606" s="394"/>
      <c r="AE606" s="394"/>
      <c r="AF606"/>
      <c r="AG606"/>
      <c r="AH606"/>
      <c r="AI606"/>
      <c r="AJ606"/>
      <c r="AK606"/>
      <c r="AL606"/>
      <c r="AM606"/>
      <c r="AN606"/>
      <c r="AO606"/>
      <c r="AP606"/>
      <c r="AQ606"/>
      <c r="AR606"/>
      <c r="AS606"/>
      <c r="AT606"/>
      <c r="AU606"/>
      <c r="AV606"/>
      <c r="AW606"/>
      <c r="AX606"/>
      <c r="AY606"/>
      <c r="AZ606"/>
      <c r="BA606"/>
      <c r="BB606"/>
      <c r="BC606"/>
      <c r="BD606"/>
      <c r="BE606"/>
      <c r="BF606"/>
      <c r="BG606"/>
      <c r="BH606"/>
      <c r="BI606"/>
      <c r="BJ606"/>
      <c r="BK606"/>
      <c r="BL606"/>
    </row>
    <row r="607" spans="1:125" s="38" customFormat="1" ht="15" customHeight="1">
      <c r="A607"/>
      <c r="B607" s="428" t="str">
        <f>IF(DQ24&gt;0,"Favor de revisar la instrucción 5, debido a que no se cumplen con los criterios mencionados","")</f>
        <v/>
      </c>
      <c r="C607" s="428"/>
      <c r="D607" s="428"/>
      <c r="E607" s="428"/>
      <c r="F607" s="428"/>
      <c r="G607" s="428"/>
      <c r="H607" s="428"/>
      <c r="I607" s="428"/>
      <c r="J607" s="428"/>
      <c r="K607" s="428"/>
      <c r="L607" s="428"/>
      <c r="M607" s="428"/>
      <c r="N607" s="428"/>
      <c r="O607" s="428"/>
      <c r="P607" s="428"/>
      <c r="Q607" s="428"/>
      <c r="R607" s="428"/>
      <c r="S607" s="428"/>
      <c r="T607" s="428"/>
      <c r="U607" s="428"/>
      <c r="V607" s="428"/>
      <c r="W607" s="428"/>
      <c r="X607" s="428"/>
      <c r="Y607" s="428"/>
      <c r="Z607" s="428"/>
      <c r="AA607" s="428"/>
      <c r="AB607" s="428"/>
      <c r="AC607" s="428"/>
      <c r="AD607" s="428"/>
      <c r="AE607" s="428"/>
      <c r="AF607"/>
      <c r="AG607"/>
      <c r="AH607"/>
      <c r="AI607"/>
      <c r="AJ607"/>
      <c r="AK607"/>
      <c r="AL607"/>
      <c r="AM607"/>
      <c r="AN607"/>
      <c r="AO607"/>
      <c r="AP607"/>
      <c r="AQ607"/>
      <c r="AR607"/>
      <c r="AS607"/>
      <c r="AT607"/>
      <c r="AU607"/>
      <c r="AV607"/>
      <c r="AW607"/>
      <c r="AX607"/>
      <c r="AY607"/>
      <c r="AZ607"/>
      <c r="BA607"/>
      <c r="BB607"/>
      <c r="BC607"/>
      <c r="BD607"/>
      <c r="BE607"/>
      <c r="BF607"/>
      <c r="BG607"/>
      <c r="BH607"/>
      <c r="BI607"/>
      <c r="BJ607"/>
      <c r="BK607"/>
      <c r="BL607"/>
    </row>
    <row r="608" spans="1:125" s="38" customFormat="1" ht="15" customHeight="1">
      <c r="A608"/>
      <c r="B608"/>
      <c r="C608"/>
      <c r="D608"/>
      <c r="E608"/>
      <c r="F608"/>
      <c r="G608"/>
      <c r="H608"/>
      <c r="I608"/>
      <c r="J608"/>
      <c r="K608"/>
      <c r="L608"/>
      <c r="M608"/>
      <c r="N608"/>
      <c r="O608"/>
      <c r="P608"/>
      <c r="Q608"/>
      <c r="R608"/>
      <c r="S608"/>
      <c r="T608"/>
      <c r="U608"/>
      <c r="V608"/>
      <c r="W608"/>
      <c r="X608"/>
      <c r="Y608"/>
      <c r="Z608"/>
      <c r="AA608"/>
      <c r="AB608"/>
      <c r="AC608"/>
      <c r="AD608"/>
      <c r="AE608"/>
      <c r="AF608"/>
      <c r="AG608"/>
      <c r="AH608"/>
      <c r="AI608"/>
      <c r="AJ608"/>
      <c r="AK608"/>
      <c r="AL608"/>
      <c r="AM608"/>
      <c r="AN608"/>
      <c r="AO608"/>
      <c r="AP608"/>
      <c r="AQ608"/>
      <c r="AR608"/>
      <c r="AS608"/>
      <c r="AT608"/>
      <c r="AU608"/>
      <c r="AV608"/>
      <c r="AW608"/>
      <c r="AX608"/>
      <c r="AY608"/>
      <c r="AZ608"/>
      <c r="BA608"/>
      <c r="BB608"/>
      <c r="BC608"/>
      <c r="BD608"/>
      <c r="BE608"/>
      <c r="BF608"/>
      <c r="BG608"/>
      <c r="BH608"/>
      <c r="BI608"/>
      <c r="BJ608"/>
      <c r="BK608"/>
      <c r="BL608"/>
    </row>
  </sheetData>
  <sheetProtection algorithmName="SHA-512" hashValue="84ofHhKJzoHzteMVQby2AfIR8PtsQ2jJ7MDFjUL8rByw+6T/BAxupNM1u70aY1bXkOtQNbfLSPiZzhvj+W3JgQ==" saltValue="DQ+vJfFezzdN827ojjVLGw==" spinCount="100000" sheet="1" objects="1" scenarios="1"/>
  <mergeCells count="1177">
    <mergeCell ref="D598:F598"/>
    <mergeCell ref="G598:J598"/>
    <mergeCell ref="D599:F599"/>
    <mergeCell ref="G599:J599"/>
    <mergeCell ref="C601:BK601"/>
    <mergeCell ref="C602:BK602"/>
    <mergeCell ref="D595:F595"/>
    <mergeCell ref="G595:J595"/>
    <mergeCell ref="D596:F596"/>
    <mergeCell ref="G596:J596"/>
    <mergeCell ref="D597:F597"/>
    <mergeCell ref="G597:J597"/>
    <mergeCell ref="D592:F592"/>
    <mergeCell ref="G592:J592"/>
    <mergeCell ref="D593:F593"/>
    <mergeCell ref="G593:J593"/>
    <mergeCell ref="D594:F594"/>
    <mergeCell ref="G594:J594"/>
    <mergeCell ref="D589:F589"/>
    <mergeCell ref="G589:J589"/>
    <mergeCell ref="D590:F590"/>
    <mergeCell ref="G590:J590"/>
    <mergeCell ref="D591:F591"/>
    <mergeCell ref="G591:J591"/>
    <mergeCell ref="D586:F586"/>
    <mergeCell ref="G586:J586"/>
    <mergeCell ref="D587:F587"/>
    <mergeCell ref="G587:J587"/>
    <mergeCell ref="D588:F588"/>
    <mergeCell ref="G588:J588"/>
    <mergeCell ref="D583:F583"/>
    <mergeCell ref="G583:J583"/>
    <mergeCell ref="D584:F584"/>
    <mergeCell ref="G584:J584"/>
    <mergeCell ref="D585:F585"/>
    <mergeCell ref="G585:J585"/>
    <mergeCell ref="D580:F580"/>
    <mergeCell ref="G580:J580"/>
    <mergeCell ref="D581:F581"/>
    <mergeCell ref="G581:J581"/>
    <mergeCell ref="D582:F582"/>
    <mergeCell ref="G582:J582"/>
    <mergeCell ref="D577:F577"/>
    <mergeCell ref="G577:J577"/>
    <mergeCell ref="D578:F578"/>
    <mergeCell ref="G578:J578"/>
    <mergeCell ref="D579:F579"/>
    <mergeCell ref="G579:J579"/>
    <mergeCell ref="D574:F574"/>
    <mergeCell ref="G574:J574"/>
    <mergeCell ref="D575:F575"/>
    <mergeCell ref="G575:J575"/>
    <mergeCell ref="D576:F576"/>
    <mergeCell ref="G576:J576"/>
    <mergeCell ref="D571:F571"/>
    <mergeCell ref="G571:J571"/>
    <mergeCell ref="D572:F572"/>
    <mergeCell ref="G572:J572"/>
    <mergeCell ref="D573:F573"/>
    <mergeCell ref="G573:J573"/>
    <mergeCell ref="D568:F568"/>
    <mergeCell ref="G568:J568"/>
    <mergeCell ref="D569:F569"/>
    <mergeCell ref="G569:J569"/>
    <mergeCell ref="D570:F570"/>
    <mergeCell ref="G570:J570"/>
    <mergeCell ref="D565:F565"/>
    <mergeCell ref="G565:J565"/>
    <mergeCell ref="D566:F566"/>
    <mergeCell ref="G566:J566"/>
    <mergeCell ref="D567:F567"/>
    <mergeCell ref="G567:J567"/>
    <mergeCell ref="D562:F562"/>
    <mergeCell ref="G562:J562"/>
    <mergeCell ref="D563:F563"/>
    <mergeCell ref="G563:J563"/>
    <mergeCell ref="D564:F564"/>
    <mergeCell ref="G564:J564"/>
    <mergeCell ref="D559:F559"/>
    <mergeCell ref="G559:J559"/>
    <mergeCell ref="D560:F560"/>
    <mergeCell ref="G560:J560"/>
    <mergeCell ref="D561:F561"/>
    <mergeCell ref="G561:J561"/>
    <mergeCell ref="D556:F556"/>
    <mergeCell ref="G556:J556"/>
    <mergeCell ref="D557:F557"/>
    <mergeCell ref="G557:J557"/>
    <mergeCell ref="D558:F558"/>
    <mergeCell ref="G558:J558"/>
    <mergeCell ref="D553:F553"/>
    <mergeCell ref="G553:J553"/>
    <mergeCell ref="D554:F554"/>
    <mergeCell ref="G554:J554"/>
    <mergeCell ref="D555:F555"/>
    <mergeCell ref="G555:J555"/>
    <mergeCell ref="D550:F550"/>
    <mergeCell ref="G550:J550"/>
    <mergeCell ref="D551:F551"/>
    <mergeCell ref="G551:J551"/>
    <mergeCell ref="D552:F552"/>
    <mergeCell ref="G552:J552"/>
    <mergeCell ref="D547:F547"/>
    <mergeCell ref="G547:J547"/>
    <mergeCell ref="D548:F548"/>
    <mergeCell ref="G548:J548"/>
    <mergeCell ref="D549:F549"/>
    <mergeCell ref="G549:J549"/>
    <mergeCell ref="D544:F544"/>
    <mergeCell ref="G544:J544"/>
    <mergeCell ref="D545:F545"/>
    <mergeCell ref="G545:J545"/>
    <mergeCell ref="D546:F546"/>
    <mergeCell ref="G546:J546"/>
    <mergeCell ref="D541:F541"/>
    <mergeCell ref="G541:J541"/>
    <mergeCell ref="D542:F542"/>
    <mergeCell ref="G542:J542"/>
    <mergeCell ref="D543:F543"/>
    <mergeCell ref="G543:J543"/>
    <mergeCell ref="D538:F538"/>
    <mergeCell ref="G538:J538"/>
    <mergeCell ref="D539:F539"/>
    <mergeCell ref="G539:J539"/>
    <mergeCell ref="D540:F540"/>
    <mergeCell ref="G540:J540"/>
    <mergeCell ref="D535:F535"/>
    <mergeCell ref="G535:J535"/>
    <mergeCell ref="D536:F536"/>
    <mergeCell ref="G536:J536"/>
    <mergeCell ref="D537:F537"/>
    <mergeCell ref="G537:J537"/>
    <mergeCell ref="D532:F532"/>
    <mergeCell ref="G532:J532"/>
    <mergeCell ref="D533:F533"/>
    <mergeCell ref="G533:J533"/>
    <mergeCell ref="D534:F534"/>
    <mergeCell ref="G534:J534"/>
    <mergeCell ref="D529:F529"/>
    <mergeCell ref="G529:J529"/>
    <mergeCell ref="D530:F530"/>
    <mergeCell ref="G530:J530"/>
    <mergeCell ref="D531:F531"/>
    <mergeCell ref="G531:J531"/>
    <mergeCell ref="D526:F526"/>
    <mergeCell ref="G526:J526"/>
    <mergeCell ref="D527:F527"/>
    <mergeCell ref="G527:J527"/>
    <mergeCell ref="D528:F528"/>
    <mergeCell ref="G528:J528"/>
    <mergeCell ref="D523:F523"/>
    <mergeCell ref="G523:J523"/>
    <mergeCell ref="D524:F524"/>
    <mergeCell ref="G524:J524"/>
    <mergeCell ref="D525:F525"/>
    <mergeCell ref="G525:J525"/>
    <mergeCell ref="D520:F520"/>
    <mergeCell ref="G520:J520"/>
    <mergeCell ref="D521:F521"/>
    <mergeCell ref="G521:J521"/>
    <mergeCell ref="D522:F522"/>
    <mergeCell ref="G522:J522"/>
    <mergeCell ref="D517:F517"/>
    <mergeCell ref="G517:J517"/>
    <mergeCell ref="D518:F518"/>
    <mergeCell ref="G518:J518"/>
    <mergeCell ref="D519:F519"/>
    <mergeCell ref="G519:J519"/>
    <mergeCell ref="D514:F514"/>
    <mergeCell ref="G514:J514"/>
    <mergeCell ref="D515:F515"/>
    <mergeCell ref="G515:J515"/>
    <mergeCell ref="D516:F516"/>
    <mergeCell ref="G516:J516"/>
    <mergeCell ref="D511:F511"/>
    <mergeCell ref="G511:J511"/>
    <mergeCell ref="D512:F512"/>
    <mergeCell ref="G512:J512"/>
    <mergeCell ref="D513:F513"/>
    <mergeCell ref="G513:J513"/>
    <mergeCell ref="D508:F508"/>
    <mergeCell ref="G508:J508"/>
    <mergeCell ref="D509:F509"/>
    <mergeCell ref="G509:J509"/>
    <mergeCell ref="D510:F510"/>
    <mergeCell ref="G510:J510"/>
    <mergeCell ref="D505:F505"/>
    <mergeCell ref="G505:J505"/>
    <mergeCell ref="D506:F506"/>
    <mergeCell ref="G506:J506"/>
    <mergeCell ref="D507:F507"/>
    <mergeCell ref="G507:J507"/>
    <mergeCell ref="D502:F502"/>
    <mergeCell ref="G502:J502"/>
    <mergeCell ref="D503:F503"/>
    <mergeCell ref="G503:J503"/>
    <mergeCell ref="D504:F504"/>
    <mergeCell ref="G504:J504"/>
    <mergeCell ref="D499:F499"/>
    <mergeCell ref="G499:J499"/>
    <mergeCell ref="D500:F500"/>
    <mergeCell ref="G500:J500"/>
    <mergeCell ref="D501:F501"/>
    <mergeCell ref="G501:J501"/>
    <mergeCell ref="D496:F496"/>
    <mergeCell ref="G496:J496"/>
    <mergeCell ref="D497:F497"/>
    <mergeCell ref="G497:J497"/>
    <mergeCell ref="D498:F498"/>
    <mergeCell ref="G498:J498"/>
    <mergeCell ref="D493:F493"/>
    <mergeCell ref="G493:J493"/>
    <mergeCell ref="D494:F494"/>
    <mergeCell ref="G494:J494"/>
    <mergeCell ref="D495:F495"/>
    <mergeCell ref="G495:J495"/>
    <mergeCell ref="D490:F490"/>
    <mergeCell ref="G490:J490"/>
    <mergeCell ref="D491:F491"/>
    <mergeCell ref="G491:J491"/>
    <mergeCell ref="D492:F492"/>
    <mergeCell ref="G492:J492"/>
    <mergeCell ref="D487:F487"/>
    <mergeCell ref="G487:J487"/>
    <mergeCell ref="D488:F488"/>
    <mergeCell ref="G488:J488"/>
    <mergeCell ref="D489:F489"/>
    <mergeCell ref="G489:J489"/>
    <mergeCell ref="D484:F484"/>
    <mergeCell ref="G484:J484"/>
    <mergeCell ref="D485:F485"/>
    <mergeCell ref="G485:J485"/>
    <mergeCell ref="D486:F486"/>
    <mergeCell ref="G486:J486"/>
    <mergeCell ref="D481:F481"/>
    <mergeCell ref="G481:J481"/>
    <mergeCell ref="D482:F482"/>
    <mergeCell ref="G482:J482"/>
    <mergeCell ref="D483:F483"/>
    <mergeCell ref="G483:J483"/>
    <mergeCell ref="D478:F478"/>
    <mergeCell ref="G478:J478"/>
    <mergeCell ref="D479:F479"/>
    <mergeCell ref="G479:J479"/>
    <mergeCell ref="D480:F480"/>
    <mergeCell ref="G480:J480"/>
    <mergeCell ref="D475:F475"/>
    <mergeCell ref="G475:J475"/>
    <mergeCell ref="D476:F476"/>
    <mergeCell ref="G476:J476"/>
    <mergeCell ref="D477:F477"/>
    <mergeCell ref="G477:J477"/>
    <mergeCell ref="D472:F472"/>
    <mergeCell ref="G472:J472"/>
    <mergeCell ref="D473:F473"/>
    <mergeCell ref="G473:J473"/>
    <mergeCell ref="D474:F474"/>
    <mergeCell ref="G474:J474"/>
    <mergeCell ref="D469:F469"/>
    <mergeCell ref="G469:J469"/>
    <mergeCell ref="D470:F470"/>
    <mergeCell ref="G470:J470"/>
    <mergeCell ref="D471:F471"/>
    <mergeCell ref="G471:J471"/>
    <mergeCell ref="D466:F466"/>
    <mergeCell ref="G466:J466"/>
    <mergeCell ref="D467:F467"/>
    <mergeCell ref="G467:J467"/>
    <mergeCell ref="D468:F468"/>
    <mergeCell ref="G468:J468"/>
    <mergeCell ref="D463:F463"/>
    <mergeCell ref="G463:J463"/>
    <mergeCell ref="D464:F464"/>
    <mergeCell ref="G464:J464"/>
    <mergeCell ref="D465:F465"/>
    <mergeCell ref="G465:J465"/>
    <mergeCell ref="D460:F460"/>
    <mergeCell ref="G460:J460"/>
    <mergeCell ref="D461:F461"/>
    <mergeCell ref="G461:J461"/>
    <mergeCell ref="D462:F462"/>
    <mergeCell ref="G462:J462"/>
    <mergeCell ref="D457:F457"/>
    <mergeCell ref="G457:J457"/>
    <mergeCell ref="D458:F458"/>
    <mergeCell ref="G458:J458"/>
    <mergeCell ref="D459:F459"/>
    <mergeCell ref="G459:J459"/>
    <mergeCell ref="D454:F454"/>
    <mergeCell ref="G454:J454"/>
    <mergeCell ref="D455:F455"/>
    <mergeCell ref="G455:J455"/>
    <mergeCell ref="D456:F456"/>
    <mergeCell ref="G456:J456"/>
    <mergeCell ref="D451:F451"/>
    <mergeCell ref="G451:J451"/>
    <mergeCell ref="D452:F452"/>
    <mergeCell ref="G452:J452"/>
    <mergeCell ref="D453:F453"/>
    <mergeCell ref="G453:J453"/>
    <mergeCell ref="D448:F448"/>
    <mergeCell ref="G448:J448"/>
    <mergeCell ref="D449:F449"/>
    <mergeCell ref="G449:J449"/>
    <mergeCell ref="D450:F450"/>
    <mergeCell ref="G450:J450"/>
    <mergeCell ref="D445:F445"/>
    <mergeCell ref="G445:J445"/>
    <mergeCell ref="D446:F446"/>
    <mergeCell ref="G446:J446"/>
    <mergeCell ref="D447:F447"/>
    <mergeCell ref="G447:J447"/>
    <mergeCell ref="D442:F442"/>
    <mergeCell ref="G442:J442"/>
    <mergeCell ref="D443:F443"/>
    <mergeCell ref="G443:J443"/>
    <mergeCell ref="D444:F444"/>
    <mergeCell ref="G444:J444"/>
    <mergeCell ref="D439:F439"/>
    <mergeCell ref="G439:J439"/>
    <mergeCell ref="D440:F440"/>
    <mergeCell ref="G440:J440"/>
    <mergeCell ref="D441:F441"/>
    <mergeCell ref="G441:J441"/>
    <mergeCell ref="D436:F436"/>
    <mergeCell ref="G436:J436"/>
    <mergeCell ref="D437:F437"/>
    <mergeCell ref="G437:J437"/>
    <mergeCell ref="D438:F438"/>
    <mergeCell ref="G438:J438"/>
    <mergeCell ref="D433:F433"/>
    <mergeCell ref="G433:J433"/>
    <mergeCell ref="D434:F434"/>
    <mergeCell ref="G434:J434"/>
    <mergeCell ref="D435:F435"/>
    <mergeCell ref="G435:J435"/>
    <mergeCell ref="D430:F430"/>
    <mergeCell ref="G430:J430"/>
    <mergeCell ref="D431:F431"/>
    <mergeCell ref="G431:J431"/>
    <mergeCell ref="D432:F432"/>
    <mergeCell ref="G432:J432"/>
    <mergeCell ref="D427:F427"/>
    <mergeCell ref="G427:J427"/>
    <mergeCell ref="D428:F428"/>
    <mergeCell ref="G428:J428"/>
    <mergeCell ref="D429:F429"/>
    <mergeCell ref="G429:J429"/>
    <mergeCell ref="D424:F424"/>
    <mergeCell ref="G424:J424"/>
    <mergeCell ref="D425:F425"/>
    <mergeCell ref="G425:J425"/>
    <mergeCell ref="D426:F426"/>
    <mergeCell ref="G426:J426"/>
    <mergeCell ref="D421:F421"/>
    <mergeCell ref="G421:J421"/>
    <mergeCell ref="D422:F422"/>
    <mergeCell ref="G422:J422"/>
    <mergeCell ref="D423:F423"/>
    <mergeCell ref="G423:J423"/>
    <mergeCell ref="D418:F418"/>
    <mergeCell ref="G418:J418"/>
    <mergeCell ref="D419:F419"/>
    <mergeCell ref="G419:J419"/>
    <mergeCell ref="D420:F420"/>
    <mergeCell ref="G420:J420"/>
    <mergeCell ref="D415:F415"/>
    <mergeCell ref="G415:J415"/>
    <mergeCell ref="D416:F416"/>
    <mergeCell ref="G416:J416"/>
    <mergeCell ref="D417:F417"/>
    <mergeCell ref="G417:J417"/>
    <mergeCell ref="D412:F412"/>
    <mergeCell ref="G412:J412"/>
    <mergeCell ref="D413:F413"/>
    <mergeCell ref="G413:J413"/>
    <mergeCell ref="D414:F414"/>
    <mergeCell ref="G414:J414"/>
    <mergeCell ref="D409:F409"/>
    <mergeCell ref="G409:J409"/>
    <mergeCell ref="D410:F410"/>
    <mergeCell ref="G410:J410"/>
    <mergeCell ref="D411:F411"/>
    <mergeCell ref="G411:J411"/>
    <mergeCell ref="D406:F406"/>
    <mergeCell ref="G406:J406"/>
    <mergeCell ref="D407:F407"/>
    <mergeCell ref="G407:J407"/>
    <mergeCell ref="D408:F408"/>
    <mergeCell ref="G408:J408"/>
    <mergeCell ref="D403:F403"/>
    <mergeCell ref="G403:J403"/>
    <mergeCell ref="D404:F404"/>
    <mergeCell ref="G404:J404"/>
    <mergeCell ref="D405:F405"/>
    <mergeCell ref="G405:J405"/>
    <mergeCell ref="D400:F400"/>
    <mergeCell ref="G400:J400"/>
    <mergeCell ref="D401:F401"/>
    <mergeCell ref="G401:J401"/>
    <mergeCell ref="D402:F402"/>
    <mergeCell ref="G402:J402"/>
    <mergeCell ref="D397:F397"/>
    <mergeCell ref="G397:J397"/>
    <mergeCell ref="D398:F398"/>
    <mergeCell ref="G398:J398"/>
    <mergeCell ref="D399:F399"/>
    <mergeCell ref="G399:J399"/>
    <mergeCell ref="D394:F394"/>
    <mergeCell ref="G394:J394"/>
    <mergeCell ref="D395:F395"/>
    <mergeCell ref="G395:J395"/>
    <mergeCell ref="D396:F396"/>
    <mergeCell ref="G396:J396"/>
    <mergeCell ref="D391:F391"/>
    <mergeCell ref="G391:J391"/>
    <mergeCell ref="D392:F392"/>
    <mergeCell ref="G392:J392"/>
    <mergeCell ref="D393:F393"/>
    <mergeCell ref="G393:J393"/>
    <mergeCell ref="D388:F388"/>
    <mergeCell ref="G388:J388"/>
    <mergeCell ref="D389:F389"/>
    <mergeCell ref="G389:J389"/>
    <mergeCell ref="D390:F390"/>
    <mergeCell ref="G390:J390"/>
    <mergeCell ref="D385:F385"/>
    <mergeCell ref="G385:J385"/>
    <mergeCell ref="D386:F386"/>
    <mergeCell ref="G386:J386"/>
    <mergeCell ref="D387:F387"/>
    <mergeCell ref="G387:J387"/>
    <mergeCell ref="D382:F382"/>
    <mergeCell ref="G382:J382"/>
    <mergeCell ref="D383:F383"/>
    <mergeCell ref="G383:J383"/>
    <mergeCell ref="D384:F384"/>
    <mergeCell ref="G384:J384"/>
    <mergeCell ref="D379:F379"/>
    <mergeCell ref="G379:J379"/>
    <mergeCell ref="D380:F380"/>
    <mergeCell ref="G380:J380"/>
    <mergeCell ref="D381:F381"/>
    <mergeCell ref="G381:J381"/>
    <mergeCell ref="D376:F376"/>
    <mergeCell ref="G376:J376"/>
    <mergeCell ref="D377:F377"/>
    <mergeCell ref="G377:J377"/>
    <mergeCell ref="D378:F378"/>
    <mergeCell ref="G378:J378"/>
    <mergeCell ref="D373:F373"/>
    <mergeCell ref="G373:J373"/>
    <mergeCell ref="D374:F374"/>
    <mergeCell ref="G374:J374"/>
    <mergeCell ref="D375:F375"/>
    <mergeCell ref="G375:J375"/>
    <mergeCell ref="D370:F370"/>
    <mergeCell ref="G370:J370"/>
    <mergeCell ref="D371:F371"/>
    <mergeCell ref="G371:J371"/>
    <mergeCell ref="D372:F372"/>
    <mergeCell ref="G372:J372"/>
    <mergeCell ref="D367:F367"/>
    <mergeCell ref="G367:J367"/>
    <mergeCell ref="D368:F368"/>
    <mergeCell ref="G368:J368"/>
    <mergeCell ref="D369:F369"/>
    <mergeCell ref="G369:J369"/>
    <mergeCell ref="D364:F364"/>
    <mergeCell ref="G364:J364"/>
    <mergeCell ref="D365:F365"/>
    <mergeCell ref="G365:J365"/>
    <mergeCell ref="D366:F366"/>
    <mergeCell ref="G366:J366"/>
    <mergeCell ref="D361:F361"/>
    <mergeCell ref="G361:J361"/>
    <mergeCell ref="D362:F362"/>
    <mergeCell ref="G362:J362"/>
    <mergeCell ref="D363:F363"/>
    <mergeCell ref="G363:J363"/>
    <mergeCell ref="D358:F358"/>
    <mergeCell ref="G358:J358"/>
    <mergeCell ref="D359:F359"/>
    <mergeCell ref="G359:J359"/>
    <mergeCell ref="D360:F360"/>
    <mergeCell ref="G360:J360"/>
    <mergeCell ref="D355:F355"/>
    <mergeCell ref="G355:J355"/>
    <mergeCell ref="D356:F356"/>
    <mergeCell ref="G356:J356"/>
    <mergeCell ref="D357:F357"/>
    <mergeCell ref="G357:J357"/>
    <mergeCell ref="D352:F352"/>
    <mergeCell ref="G352:J352"/>
    <mergeCell ref="D353:F353"/>
    <mergeCell ref="G353:J353"/>
    <mergeCell ref="D354:F354"/>
    <mergeCell ref="G354:J354"/>
    <mergeCell ref="D349:F349"/>
    <mergeCell ref="G349:J349"/>
    <mergeCell ref="D350:F350"/>
    <mergeCell ref="G350:J350"/>
    <mergeCell ref="D351:F351"/>
    <mergeCell ref="G351:J351"/>
    <mergeCell ref="D346:F346"/>
    <mergeCell ref="G346:J346"/>
    <mergeCell ref="D347:F347"/>
    <mergeCell ref="G347:J347"/>
    <mergeCell ref="D348:F348"/>
    <mergeCell ref="G348:J348"/>
    <mergeCell ref="D343:F343"/>
    <mergeCell ref="G343:J343"/>
    <mergeCell ref="D344:F344"/>
    <mergeCell ref="G344:J344"/>
    <mergeCell ref="D345:F345"/>
    <mergeCell ref="G345:J345"/>
    <mergeCell ref="D340:F340"/>
    <mergeCell ref="G340:J340"/>
    <mergeCell ref="D341:F341"/>
    <mergeCell ref="G341:J341"/>
    <mergeCell ref="D342:F342"/>
    <mergeCell ref="G342:J342"/>
    <mergeCell ref="D337:F337"/>
    <mergeCell ref="G337:J337"/>
    <mergeCell ref="D338:F338"/>
    <mergeCell ref="G338:J338"/>
    <mergeCell ref="D339:F339"/>
    <mergeCell ref="G339:J339"/>
    <mergeCell ref="D334:F334"/>
    <mergeCell ref="G334:J334"/>
    <mergeCell ref="D335:F335"/>
    <mergeCell ref="G335:J335"/>
    <mergeCell ref="D336:F336"/>
    <mergeCell ref="G336:J336"/>
    <mergeCell ref="D331:F331"/>
    <mergeCell ref="G331:J331"/>
    <mergeCell ref="D332:F332"/>
    <mergeCell ref="G332:J332"/>
    <mergeCell ref="D333:F333"/>
    <mergeCell ref="G333:J333"/>
    <mergeCell ref="D328:F328"/>
    <mergeCell ref="G328:J328"/>
    <mergeCell ref="D329:F329"/>
    <mergeCell ref="G329:J329"/>
    <mergeCell ref="D330:F330"/>
    <mergeCell ref="G330:J330"/>
    <mergeCell ref="D325:F325"/>
    <mergeCell ref="G325:J325"/>
    <mergeCell ref="D326:F326"/>
    <mergeCell ref="G326:J326"/>
    <mergeCell ref="D327:F327"/>
    <mergeCell ref="G327:J327"/>
    <mergeCell ref="D322:F322"/>
    <mergeCell ref="G322:J322"/>
    <mergeCell ref="D323:F323"/>
    <mergeCell ref="G323:J323"/>
    <mergeCell ref="D324:F324"/>
    <mergeCell ref="G324:J324"/>
    <mergeCell ref="D319:F319"/>
    <mergeCell ref="G319:J319"/>
    <mergeCell ref="D320:F320"/>
    <mergeCell ref="G320:J320"/>
    <mergeCell ref="D321:F321"/>
    <mergeCell ref="G321:J321"/>
    <mergeCell ref="D316:F316"/>
    <mergeCell ref="G316:J316"/>
    <mergeCell ref="D317:F317"/>
    <mergeCell ref="G317:J317"/>
    <mergeCell ref="D318:F318"/>
    <mergeCell ref="G318:J318"/>
    <mergeCell ref="D313:F313"/>
    <mergeCell ref="G313:J313"/>
    <mergeCell ref="D314:F314"/>
    <mergeCell ref="G314:J314"/>
    <mergeCell ref="D315:F315"/>
    <mergeCell ref="G315:J315"/>
    <mergeCell ref="D310:F310"/>
    <mergeCell ref="G310:J310"/>
    <mergeCell ref="D311:F311"/>
    <mergeCell ref="G311:J311"/>
    <mergeCell ref="D312:F312"/>
    <mergeCell ref="G312:J312"/>
    <mergeCell ref="D307:F307"/>
    <mergeCell ref="G307:J307"/>
    <mergeCell ref="D308:F308"/>
    <mergeCell ref="G308:J308"/>
    <mergeCell ref="D309:F309"/>
    <mergeCell ref="G309:J309"/>
    <mergeCell ref="D304:F304"/>
    <mergeCell ref="G304:J304"/>
    <mergeCell ref="D305:F305"/>
    <mergeCell ref="G305:J305"/>
    <mergeCell ref="D306:F306"/>
    <mergeCell ref="G306:J306"/>
    <mergeCell ref="D301:F301"/>
    <mergeCell ref="G301:J301"/>
    <mergeCell ref="D302:F302"/>
    <mergeCell ref="G302:J302"/>
    <mergeCell ref="D303:F303"/>
    <mergeCell ref="G303:J303"/>
    <mergeCell ref="D298:F298"/>
    <mergeCell ref="G298:J298"/>
    <mergeCell ref="D299:F299"/>
    <mergeCell ref="G299:J299"/>
    <mergeCell ref="D300:F300"/>
    <mergeCell ref="G300:J300"/>
    <mergeCell ref="D295:F295"/>
    <mergeCell ref="G295:J295"/>
    <mergeCell ref="D296:F296"/>
    <mergeCell ref="G296:J296"/>
    <mergeCell ref="D297:F297"/>
    <mergeCell ref="G297:J297"/>
    <mergeCell ref="D292:F292"/>
    <mergeCell ref="G292:J292"/>
    <mergeCell ref="D293:F293"/>
    <mergeCell ref="G293:J293"/>
    <mergeCell ref="D294:F294"/>
    <mergeCell ref="G294:J294"/>
    <mergeCell ref="D289:F289"/>
    <mergeCell ref="G289:J289"/>
    <mergeCell ref="D290:F290"/>
    <mergeCell ref="G290:J290"/>
    <mergeCell ref="D291:F291"/>
    <mergeCell ref="G291:J291"/>
    <mergeCell ref="D286:F286"/>
    <mergeCell ref="G286:J286"/>
    <mergeCell ref="D287:F287"/>
    <mergeCell ref="G287:J287"/>
    <mergeCell ref="D288:F288"/>
    <mergeCell ref="G288:J288"/>
    <mergeCell ref="D283:F283"/>
    <mergeCell ref="G283:J283"/>
    <mergeCell ref="D284:F284"/>
    <mergeCell ref="G284:J284"/>
    <mergeCell ref="D285:F285"/>
    <mergeCell ref="G285:J285"/>
    <mergeCell ref="D280:F280"/>
    <mergeCell ref="G280:J280"/>
    <mergeCell ref="D281:F281"/>
    <mergeCell ref="G281:J281"/>
    <mergeCell ref="D282:F282"/>
    <mergeCell ref="G282:J282"/>
    <mergeCell ref="D277:F277"/>
    <mergeCell ref="G277:J277"/>
    <mergeCell ref="D278:F278"/>
    <mergeCell ref="G278:J278"/>
    <mergeCell ref="D279:F279"/>
    <mergeCell ref="G279:J279"/>
    <mergeCell ref="D274:F274"/>
    <mergeCell ref="G274:J274"/>
    <mergeCell ref="D275:F275"/>
    <mergeCell ref="G275:J275"/>
    <mergeCell ref="D276:F276"/>
    <mergeCell ref="G276:J276"/>
    <mergeCell ref="D271:F271"/>
    <mergeCell ref="G271:J271"/>
    <mergeCell ref="D272:F272"/>
    <mergeCell ref="G272:J272"/>
    <mergeCell ref="D273:F273"/>
    <mergeCell ref="G273:J273"/>
    <mergeCell ref="D268:F268"/>
    <mergeCell ref="G268:J268"/>
    <mergeCell ref="D269:F269"/>
    <mergeCell ref="G269:J269"/>
    <mergeCell ref="D270:F270"/>
    <mergeCell ref="G270:J270"/>
    <mergeCell ref="D265:F265"/>
    <mergeCell ref="G265:J265"/>
    <mergeCell ref="D266:F266"/>
    <mergeCell ref="G266:J266"/>
    <mergeCell ref="D267:F267"/>
    <mergeCell ref="G267:J267"/>
    <mergeCell ref="D262:F262"/>
    <mergeCell ref="G262:J262"/>
    <mergeCell ref="D263:F263"/>
    <mergeCell ref="G263:J263"/>
    <mergeCell ref="D264:F264"/>
    <mergeCell ref="G264:J264"/>
    <mergeCell ref="D259:F259"/>
    <mergeCell ref="G259:J259"/>
    <mergeCell ref="D260:F260"/>
    <mergeCell ref="G260:J260"/>
    <mergeCell ref="D261:F261"/>
    <mergeCell ref="G261:J261"/>
    <mergeCell ref="D256:F256"/>
    <mergeCell ref="G256:J256"/>
    <mergeCell ref="D257:F257"/>
    <mergeCell ref="G257:J257"/>
    <mergeCell ref="D258:F258"/>
    <mergeCell ref="G258:J258"/>
    <mergeCell ref="D253:F253"/>
    <mergeCell ref="G253:J253"/>
    <mergeCell ref="D254:F254"/>
    <mergeCell ref="G254:J254"/>
    <mergeCell ref="D255:F255"/>
    <mergeCell ref="G255:J255"/>
    <mergeCell ref="D250:F250"/>
    <mergeCell ref="G250:J250"/>
    <mergeCell ref="D251:F251"/>
    <mergeCell ref="G251:J251"/>
    <mergeCell ref="D252:F252"/>
    <mergeCell ref="G252:J252"/>
    <mergeCell ref="D247:F247"/>
    <mergeCell ref="G247:J247"/>
    <mergeCell ref="D248:F248"/>
    <mergeCell ref="G248:J248"/>
    <mergeCell ref="D249:F249"/>
    <mergeCell ref="G249:J249"/>
    <mergeCell ref="D244:F244"/>
    <mergeCell ref="G244:J244"/>
    <mergeCell ref="D245:F245"/>
    <mergeCell ref="G245:J245"/>
    <mergeCell ref="D246:F246"/>
    <mergeCell ref="G246:J246"/>
    <mergeCell ref="D241:F241"/>
    <mergeCell ref="G241:J241"/>
    <mergeCell ref="D242:F242"/>
    <mergeCell ref="G242:J242"/>
    <mergeCell ref="D243:F243"/>
    <mergeCell ref="G243:J243"/>
    <mergeCell ref="D238:F238"/>
    <mergeCell ref="G238:J238"/>
    <mergeCell ref="D239:F239"/>
    <mergeCell ref="G239:J239"/>
    <mergeCell ref="D240:F240"/>
    <mergeCell ref="G240:J240"/>
    <mergeCell ref="D235:F235"/>
    <mergeCell ref="G235:J235"/>
    <mergeCell ref="D236:F236"/>
    <mergeCell ref="G236:J236"/>
    <mergeCell ref="D237:F237"/>
    <mergeCell ref="G237:J237"/>
    <mergeCell ref="D232:F232"/>
    <mergeCell ref="G232:J232"/>
    <mergeCell ref="D233:F233"/>
    <mergeCell ref="G233:J233"/>
    <mergeCell ref="D234:F234"/>
    <mergeCell ref="G234:J234"/>
    <mergeCell ref="D229:F229"/>
    <mergeCell ref="G229:J229"/>
    <mergeCell ref="D230:F230"/>
    <mergeCell ref="G230:J230"/>
    <mergeCell ref="D231:F231"/>
    <mergeCell ref="G231:J231"/>
    <mergeCell ref="D226:F226"/>
    <mergeCell ref="G226:J226"/>
    <mergeCell ref="D227:F227"/>
    <mergeCell ref="G227:J227"/>
    <mergeCell ref="D228:F228"/>
    <mergeCell ref="G228:J228"/>
    <mergeCell ref="D223:F223"/>
    <mergeCell ref="G223:J223"/>
    <mergeCell ref="D224:F224"/>
    <mergeCell ref="G224:J224"/>
    <mergeCell ref="D225:F225"/>
    <mergeCell ref="G225:J225"/>
    <mergeCell ref="D220:F220"/>
    <mergeCell ref="G220:J220"/>
    <mergeCell ref="D221:F221"/>
    <mergeCell ref="G221:J221"/>
    <mergeCell ref="D222:F222"/>
    <mergeCell ref="G222:J222"/>
    <mergeCell ref="D217:F217"/>
    <mergeCell ref="G217:J217"/>
    <mergeCell ref="D218:F218"/>
    <mergeCell ref="G218:J218"/>
    <mergeCell ref="D219:F219"/>
    <mergeCell ref="G219:J219"/>
    <mergeCell ref="D214:F214"/>
    <mergeCell ref="G214:J214"/>
    <mergeCell ref="D215:F215"/>
    <mergeCell ref="G215:J215"/>
    <mergeCell ref="D216:F216"/>
    <mergeCell ref="G216:J216"/>
    <mergeCell ref="D211:F211"/>
    <mergeCell ref="G211:J211"/>
    <mergeCell ref="D212:F212"/>
    <mergeCell ref="G212:J212"/>
    <mergeCell ref="D213:F213"/>
    <mergeCell ref="G213:J213"/>
    <mergeCell ref="D208:F208"/>
    <mergeCell ref="G208:J208"/>
    <mergeCell ref="D209:F209"/>
    <mergeCell ref="G209:J209"/>
    <mergeCell ref="D210:F210"/>
    <mergeCell ref="G210:J210"/>
    <mergeCell ref="D205:F205"/>
    <mergeCell ref="G205:J205"/>
    <mergeCell ref="D206:F206"/>
    <mergeCell ref="G206:J206"/>
    <mergeCell ref="D207:F207"/>
    <mergeCell ref="G207:J207"/>
    <mergeCell ref="D202:F202"/>
    <mergeCell ref="G202:J202"/>
    <mergeCell ref="D203:F203"/>
    <mergeCell ref="G203:J203"/>
    <mergeCell ref="D204:F204"/>
    <mergeCell ref="G204:J204"/>
    <mergeCell ref="D199:F199"/>
    <mergeCell ref="G199:J199"/>
    <mergeCell ref="D200:F200"/>
    <mergeCell ref="G200:J200"/>
    <mergeCell ref="D201:F201"/>
    <mergeCell ref="G201:J201"/>
    <mergeCell ref="D196:F196"/>
    <mergeCell ref="G196:J196"/>
    <mergeCell ref="D197:F197"/>
    <mergeCell ref="G197:J197"/>
    <mergeCell ref="D198:F198"/>
    <mergeCell ref="G198:J198"/>
    <mergeCell ref="D193:F193"/>
    <mergeCell ref="G193:J193"/>
    <mergeCell ref="D194:F194"/>
    <mergeCell ref="G194:J194"/>
    <mergeCell ref="D195:F195"/>
    <mergeCell ref="G195:J195"/>
    <mergeCell ref="D190:F190"/>
    <mergeCell ref="G190:J190"/>
    <mergeCell ref="D191:F191"/>
    <mergeCell ref="G191:J191"/>
    <mergeCell ref="D192:F192"/>
    <mergeCell ref="G192:J192"/>
    <mergeCell ref="D187:F187"/>
    <mergeCell ref="G187:J187"/>
    <mergeCell ref="D188:F188"/>
    <mergeCell ref="G188:J188"/>
    <mergeCell ref="D189:F189"/>
    <mergeCell ref="G189:J189"/>
    <mergeCell ref="D184:F184"/>
    <mergeCell ref="G184:J184"/>
    <mergeCell ref="D185:F185"/>
    <mergeCell ref="G185:J185"/>
    <mergeCell ref="D186:F186"/>
    <mergeCell ref="G186:J186"/>
    <mergeCell ref="D181:F181"/>
    <mergeCell ref="G181:J181"/>
    <mergeCell ref="D182:F182"/>
    <mergeCell ref="G182:J182"/>
    <mergeCell ref="D183:F183"/>
    <mergeCell ref="G183:J183"/>
    <mergeCell ref="D178:F178"/>
    <mergeCell ref="G178:J178"/>
    <mergeCell ref="D179:F179"/>
    <mergeCell ref="G179:J179"/>
    <mergeCell ref="D180:F180"/>
    <mergeCell ref="G180:J180"/>
    <mergeCell ref="D175:F175"/>
    <mergeCell ref="G175:J175"/>
    <mergeCell ref="D176:F176"/>
    <mergeCell ref="G176:J176"/>
    <mergeCell ref="D177:F177"/>
    <mergeCell ref="G177:J177"/>
    <mergeCell ref="D172:F172"/>
    <mergeCell ref="G172:J172"/>
    <mergeCell ref="D173:F173"/>
    <mergeCell ref="G173:J173"/>
    <mergeCell ref="D174:F174"/>
    <mergeCell ref="G174:J174"/>
    <mergeCell ref="D169:F169"/>
    <mergeCell ref="G169:J169"/>
    <mergeCell ref="D170:F170"/>
    <mergeCell ref="G170:J170"/>
    <mergeCell ref="D171:F171"/>
    <mergeCell ref="G171:J171"/>
    <mergeCell ref="D166:F166"/>
    <mergeCell ref="G166:J166"/>
    <mergeCell ref="D167:F167"/>
    <mergeCell ref="G167:J167"/>
    <mergeCell ref="D168:F168"/>
    <mergeCell ref="G168:J168"/>
    <mergeCell ref="D163:F163"/>
    <mergeCell ref="G163:J163"/>
    <mergeCell ref="D164:F164"/>
    <mergeCell ref="G164:J164"/>
    <mergeCell ref="D165:F165"/>
    <mergeCell ref="G165:J165"/>
    <mergeCell ref="D160:F160"/>
    <mergeCell ref="G160:J160"/>
    <mergeCell ref="D161:F161"/>
    <mergeCell ref="G161:J161"/>
    <mergeCell ref="D162:F162"/>
    <mergeCell ref="G162:J162"/>
    <mergeCell ref="D157:F157"/>
    <mergeCell ref="G157:J157"/>
    <mergeCell ref="D158:F158"/>
    <mergeCell ref="G158:J158"/>
    <mergeCell ref="D159:F159"/>
    <mergeCell ref="G159:J159"/>
    <mergeCell ref="D154:F154"/>
    <mergeCell ref="G154:J154"/>
    <mergeCell ref="D155:F155"/>
    <mergeCell ref="G155:J155"/>
    <mergeCell ref="D156:F156"/>
    <mergeCell ref="G156:J156"/>
    <mergeCell ref="D151:F151"/>
    <mergeCell ref="G151:J151"/>
    <mergeCell ref="D152:F152"/>
    <mergeCell ref="G152:J152"/>
    <mergeCell ref="D153:F153"/>
    <mergeCell ref="G153:J153"/>
    <mergeCell ref="D148:F148"/>
    <mergeCell ref="G148:J148"/>
    <mergeCell ref="D149:F149"/>
    <mergeCell ref="G149:J149"/>
    <mergeCell ref="D150:F150"/>
    <mergeCell ref="G150:J150"/>
    <mergeCell ref="D145:F145"/>
    <mergeCell ref="G145:J145"/>
    <mergeCell ref="D146:F146"/>
    <mergeCell ref="G146:J146"/>
    <mergeCell ref="D147:F147"/>
    <mergeCell ref="G147:J147"/>
    <mergeCell ref="D142:F142"/>
    <mergeCell ref="G142:J142"/>
    <mergeCell ref="D143:F143"/>
    <mergeCell ref="G143:J143"/>
    <mergeCell ref="D144:F144"/>
    <mergeCell ref="G144:J144"/>
    <mergeCell ref="D139:F139"/>
    <mergeCell ref="G139:J139"/>
    <mergeCell ref="D140:F140"/>
    <mergeCell ref="G140:J140"/>
    <mergeCell ref="D141:F141"/>
    <mergeCell ref="G141:J141"/>
    <mergeCell ref="D136:F136"/>
    <mergeCell ref="G136:J136"/>
    <mergeCell ref="D137:F137"/>
    <mergeCell ref="G137:J137"/>
    <mergeCell ref="D138:F138"/>
    <mergeCell ref="G138:J138"/>
    <mergeCell ref="D133:F133"/>
    <mergeCell ref="G133:J133"/>
    <mergeCell ref="D134:F134"/>
    <mergeCell ref="G134:J134"/>
    <mergeCell ref="D135:F135"/>
    <mergeCell ref="G135:J135"/>
    <mergeCell ref="D130:F130"/>
    <mergeCell ref="G130:J130"/>
    <mergeCell ref="D131:F131"/>
    <mergeCell ref="G131:J131"/>
    <mergeCell ref="D132:F132"/>
    <mergeCell ref="G132:J132"/>
    <mergeCell ref="D127:F127"/>
    <mergeCell ref="G127:J127"/>
    <mergeCell ref="D128:F128"/>
    <mergeCell ref="G128:J128"/>
    <mergeCell ref="D129:F129"/>
    <mergeCell ref="G129:J129"/>
    <mergeCell ref="D124:F124"/>
    <mergeCell ref="G124:J124"/>
    <mergeCell ref="D125:F125"/>
    <mergeCell ref="G125:J125"/>
    <mergeCell ref="D126:F126"/>
    <mergeCell ref="G126:J126"/>
    <mergeCell ref="D121:F121"/>
    <mergeCell ref="G121:J121"/>
    <mergeCell ref="D122:F122"/>
    <mergeCell ref="G122:J122"/>
    <mergeCell ref="D123:F123"/>
    <mergeCell ref="G123:J123"/>
    <mergeCell ref="D118:F118"/>
    <mergeCell ref="G118:J118"/>
    <mergeCell ref="D119:F119"/>
    <mergeCell ref="G119:J119"/>
    <mergeCell ref="D120:F120"/>
    <mergeCell ref="G120:J120"/>
    <mergeCell ref="D115:F115"/>
    <mergeCell ref="G115:J115"/>
    <mergeCell ref="D116:F116"/>
    <mergeCell ref="G116:J116"/>
    <mergeCell ref="D117:F117"/>
    <mergeCell ref="G117:J117"/>
    <mergeCell ref="D112:F112"/>
    <mergeCell ref="G112:J112"/>
    <mergeCell ref="D113:F113"/>
    <mergeCell ref="G113:J113"/>
    <mergeCell ref="D114:F114"/>
    <mergeCell ref="G114:J114"/>
    <mergeCell ref="D109:F109"/>
    <mergeCell ref="G109:J109"/>
    <mergeCell ref="D110:F110"/>
    <mergeCell ref="G110:J110"/>
    <mergeCell ref="D111:F111"/>
    <mergeCell ref="G111:J111"/>
    <mergeCell ref="D106:F106"/>
    <mergeCell ref="G106:J106"/>
    <mergeCell ref="D107:F107"/>
    <mergeCell ref="G107:J107"/>
    <mergeCell ref="D108:F108"/>
    <mergeCell ref="G108:J108"/>
    <mergeCell ref="D103:F103"/>
    <mergeCell ref="G103:J103"/>
    <mergeCell ref="D104:F104"/>
    <mergeCell ref="G104:J104"/>
    <mergeCell ref="D105:F105"/>
    <mergeCell ref="G105:J105"/>
    <mergeCell ref="D100:F100"/>
    <mergeCell ref="G100:J100"/>
    <mergeCell ref="D101:F101"/>
    <mergeCell ref="G101:J101"/>
    <mergeCell ref="D102:F102"/>
    <mergeCell ref="G102:J102"/>
    <mergeCell ref="D97:F97"/>
    <mergeCell ref="G97:J97"/>
    <mergeCell ref="D98:F98"/>
    <mergeCell ref="G98:J98"/>
    <mergeCell ref="D99:F99"/>
    <mergeCell ref="G99:J99"/>
    <mergeCell ref="D94:F94"/>
    <mergeCell ref="G94:J94"/>
    <mergeCell ref="D95:F95"/>
    <mergeCell ref="G95:J95"/>
    <mergeCell ref="D96:F96"/>
    <mergeCell ref="G96:J96"/>
    <mergeCell ref="D91:F91"/>
    <mergeCell ref="G91:J91"/>
    <mergeCell ref="D92:F92"/>
    <mergeCell ref="G92:J92"/>
    <mergeCell ref="D93:F93"/>
    <mergeCell ref="G93:J93"/>
    <mergeCell ref="D88:F88"/>
    <mergeCell ref="G88:J88"/>
    <mergeCell ref="D89:F89"/>
    <mergeCell ref="G89:J89"/>
    <mergeCell ref="D90:F90"/>
    <mergeCell ref="G90:J90"/>
    <mergeCell ref="D85:F85"/>
    <mergeCell ref="G85:J85"/>
    <mergeCell ref="D86:F86"/>
    <mergeCell ref="G86:J86"/>
    <mergeCell ref="D87:F87"/>
    <mergeCell ref="G87:J87"/>
    <mergeCell ref="D82:F82"/>
    <mergeCell ref="G82:J82"/>
    <mergeCell ref="D83:F83"/>
    <mergeCell ref="G83:J83"/>
    <mergeCell ref="D84:F84"/>
    <mergeCell ref="G84:J84"/>
    <mergeCell ref="D79:F79"/>
    <mergeCell ref="G79:J79"/>
    <mergeCell ref="D80:F80"/>
    <mergeCell ref="G80:J80"/>
    <mergeCell ref="D81:F81"/>
    <mergeCell ref="G81:J81"/>
    <mergeCell ref="D76:F76"/>
    <mergeCell ref="G76:J76"/>
    <mergeCell ref="D77:F77"/>
    <mergeCell ref="G77:J77"/>
    <mergeCell ref="D78:F78"/>
    <mergeCell ref="G78:J78"/>
    <mergeCell ref="D73:F73"/>
    <mergeCell ref="G73:J73"/>
    <mergeCell ref="D74:F74"/>
    <mergeCell ref="G74:J74"/>
    <mergeCell ref="D75:F75"/>
    <mergeCell ref="G75:J75"/>
    <mergeCell ref="D70:F70"/>
    <mergeCell ref="G70:J70"/>
    <mergeCell ref="D71:F71"/>
    <mergeCell ref="G71:J71"/>
    <mergeCell ref="D72:F72"/>
    <mergeCell ref="G72:J72"/>
    <mergeCell ref="D67:F67"/>
    <mergeCell ref="G67:J67"/>
    <mergeCell ref="D68:F68"/>
    <mergeCell ref="G68:J68"/>
    <mergeCell ref="D69:F69"/>
    <mergeCell ref="G69:J69"/>
    <mergeCell ref="D64:F64"/>
    <mergeCell ref="G64:J64"/>
    <mergeCell ref="D65:F65"/>
    <mergeCell ref="G65:J65"/>
    <mergeCell ref="D66:F66"/>
    <mergeCell ref="G66:J66"/>
    <mergeCell ref="D61:F61"/>
    <mergeCell ref="G61:J61"/>
    <mergeCell ref="D62:F62"/>
    <mergeCell ref="G62:J62"/>
    <mergeCell ref="D63:F63"/>
    <mergeCell ref="G63:J63"/>
    <mergeCell ref="D58:F58"/>
    <mergeCell ref="G58:J58"/>
    <mergeCell ref="D59:F59"/>
    <mergeCell ref="G59:J59"/>
    <mergeCell ref="D60:F60"/>
    <mergeCell ref="G60:J60"/>
    <mergeCell ref="D55:F55"/>
    <mergeCell ref="G55:J55"/>
    <mergeCell ref="D56:F56"/>
    <mergeCell ref="G56:J56"/>
    <mergeCell ref="D57:F57"/>
    <mergeCell ref="G57:J57"/>
    <mergeCell ref="D52:F52"/>
    <mergeCell ref="G52:J52"/>
    <mergeCell ref="D53:F53"/>
    <mergeCell ref="G53:J53"/>
    <mergeCell ref="D54:F54"/>
    <mergeCell ref="G54:J54"/>
    <mergeCell ref="G35:J35"/>
    <mergeCell ref="D36:F36"/>
    <mergeCell ref="G36:J36"/>
    <mergeCell ref="D49:F49"/>
    <mergeCell ref="G49:J49"/>
    <mergeCell ref="D50:F50"/>
    <mergeCell ref="G50:J50"/>
    <mergeCell ref="D51:F51"/>
    <mergeCell ref="G51:J51"/>
    <mergeCell ref="D46:F46"/>
    <mergeCell ref="G46:J46"/>
    <mergeCell ref="D47:F47"/>
    <mergeCell ref="G47:J47"/>
    <mergeCell ref="D48:F48"/>
    <mergeCell ref="G48:J48"/>
    <mergeCell ref="D43:F43"/>
    <mergeCell ref="G43:J43"/>
    <mergeCell ref="D44:F44"/>
    <mergeCell ref="G44:J44"/>
    <mergeCell ref="D45:F45"/>
    <mergeCell ref="G45:J45"/>
    <mergeCell ref="B1:BK1"/>
    <mergeCell ref="B3:BK3"/>
    <mergeCell ref="B5:BK5"/>
    <mergeCell ref="B7:BK7"/>
    <mergeCell ref="BH9:BK9"/>
    <mergeCell ref="B10:L10"/>
    <mergeCell ref="N10:O10"/>
    <mergeCell ref="D31:F31"/>
    <mergeCell ref="G31:J31"/>
    <mergeCell ref="D32:F32"/>
    <mergeCell ref="G32:J32"/>
    <mergeCell ref="D33:F33"/>
    <mergeCell ref="G33:J33"/>
    <mergeCell ref="D28:F28"/>
    <mergeCell ref="G28:J28"/>
    <mergeCell ref="D29:F29"/>
    <mergeCell ref="G29:J29"/>
    <mergeCell ref="D30:F30"/>
    <mergeCell ref="G30:J30"/>
    <mergeCell ref="C24:J24"/>
    <mergeCell ref="D25:F25"/>
    <mergeCell ref="G25:J25"/>
    <mergeCell ref="D26:F26"/>
    <mergeCell ref="G26:J26"/>
    <mergeCell ref="D27:F27"/>
    <mergeCell ref="G27:J27"/>
    <mergeCell ref="B603:AE603"/>
    <mergeCell ref="B604:AE604"/>
    <mergeCell ref="B605:AE605"/>
    <mergeCell ref="B606:AE606"/>
    <mergeCell ref="B607:AE607"/>
    <mergeCell ref="C19:BK19"/>
    <mergeCell ref="C21:J22"/>
    <mergeCell ref="K21:BK21"/>
    <mergeCell ref="K22:K23"/>
    <mergeCell ref="C23:F23"/>
    <mergeCell ref="G23:J23"/>
    <mergeCell ref="BH12:BK12"/>
    <mergeCell ref="B14:BK14"/>
    <mergeCell ref="C15:BK15"/>
    <mergeCell ref="C16:BK16"/>
    <mergeCell ref="C17:BK17"/>
    <mergeCell ref="C18:BK18"/>
    <mergeCell ref="D40:F40"/>
    <mergeCell ref="G40:J40"/>
    <mergeCell ref="D41:F41"/>
    <mergeCell ref="G41:J41"/>
    <mergeCell ref="D42:F42"/>
    <mergeCell ref="G42:J42"/>
    <mergeCell ref="D37:F37"/>
    <mergeCell ref="G37:J37"/>
    <mergeCell ref="D38:F38"/>
    <mergeCell ref="G38:J38"/>
    <mergeCell ref="D39:F39"/>
    <mergeCell ref="G39:J39"/>
    <mergeCell ref="D34:F34"/>
    <mergeCell ref="G34:J34"/>
    <mergeCell ref="D35:F35"/>
  </mergeCells>
  <conditionalFormatting sqref="D25:BK599">
    <cfRule type="expression" dxfId="3" priority="3">
      <formula>$D25=""</formula>
    </cfRule>
    <cfRule type="expression" dxfId="2" priority="4">
      <formula>$N$10=""</formula>
    </cfRule>
  </conditionalFormatting>
  <conditionalFormatting sqref="K25:K599">
    <cfRule type="expression" dxfId="1" priority="5">
      <formula>COUNTIF($BM$21:$DL$21,"1")=52</formula>
    </cfRule>
  </conditionalFormatting>
  <hyperlinks>
    <hyperlink ref="BH9:BK9" location="Índice!B27" display="Índice" xr:uid="{4C25BF89-7953-4D50-B288-A8F622ACAB4A}"/>
    <hyperlink ref="BH12:BK12" location="CNGE_2025_M1_Secc10_Sub2!A35" display="Pregunta 10.3" xr:uid="{F469C286-FA28-4A9B-854F-B0C2175D864D}"/>
  </hyperlinks>
  <printOptions horizontalCentered="1" verticalCentered="1"/>
  <pageMargins left="0.70866141732283472" right="0.70866141732283472" top="0.74803149606299213" bottom="0.74803149606299213" header="0.31496062992125984" footer="0.31496062992125984"/>
  <pageSetup scale="75" orientation="portrait" r:id="rId1"/>
  <headerFooter>
    <oddHeader>&amp;C&amp;"Calibri,Normal"Módulo 1 Sección X
Complemento</oddHeader>
    <oddFooter>&amp;L&amp;"Calibri,Normal"Censo Nacional de Gobiernos Estatales 2025&amp;R&amp;"Calibri,Normal"&amp;P de &amp;N</oddFooter>
  </headerFooter>
  <drawing r:id="rId2"/>
  <extLst>
    <ext xmlns:x14="http://schemas.microsoft.com/office/spreadsheetml/2009/9/main" uri="{78C0D931-6437-407d-A8EE-F0AAD7539E65}">
      <x14:conditionalFormattings>
        <x14:conditionalFormatting xmlns:xm="http://schemas.microsoft.com/office/excel/2006/main">
          <x14:cfRule type="expression" priority="6" id="{EEBAA222-9DD0-474C-90F7-735FE282EAFC}">
            <xm:f>OR(CNGE_2025_M1_Secc10_Sub2!AM$45=0,CNGE_2025_M1_Secc10_Sub2!AM$45="NS",CNGE_2025_M1_Secc10_Sub2!AM$45="NA")</xm:f>
            <x14:dxf>
              <fill>
                <patternFill patternType="mediumGray"/>
              </fill>
            </x14:dxf>
          </x14:cfRule>
          <xm:sqref>L25:BK599</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3373EE7A0D5FA54FAA07EB029AB519A7" ma:contentTypeVersion="9" ma:contentTypeDescription="Crear nuevo documento." ma:contentTypeScope="" ma:versionID="9c5f64ad70dcd38dc15bfcde17e39d87">
  <xsd:schema xmlns:xsd="http://www.w3.org/2001/XMLSchema" xmlns:xs="http://www.w3.org/2001/XMLSchema" xmlns:p="http://schemas.microsoft.com/office/2006/metadata/properties" xmlns:ns2="8cfb24df-c76a-48fb-92b8-e40e245fe804" targetNamespace="http://schemas.microsoft.com/office/2006/metadata/properties" ma:root="true" ma:fieldsID="f51d912619e885c805a8cdc41ddc1eab" ns2:_="">
    <xsd:import namespace="8cfb24df-c76a-48fb-92b8-e40e245fe804"/>
    <xsd:element name="properties">
      <xsd:complexType>
        <xsd:sequence>
          <xsd:element name="documentManagement">
            <xsd:complexType>
              <xsd:all>
                <xsd:element ref="ns2:kibh" minOccurs="0"/>
                <xsd:element ref="ns2:MediaServiceMetadata" minOccurs="0"/>
                <xsd:element ref="ns2:MediaServiceFastMetadata" minOccurs="0"/>
                <xsd:element ref="ns2:MediaServiceObjectDetectorVersions" minOccurs="0"/>
                <xsd:element ref="ns2:MediaServiceSearchProperties" minOccurs="0"/>
                <xsd:element ref="ns2:MediaServiceDateTaken"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cfb24df-c76a-48fb-92b8-e40e245fe804" elementFormDefault="qualified">
    <xsd:import namespace="http://schemas.microsoft.com/office/2006/documentManagement/types"/>
    <xsd:import namespace="http://schemas.microsoft.com/office/infopath/2007/PartnerControls"/>
    <xsd:element name="kibh" ma:index="8" nillable="true" ma:displayName="Descripción" ma:internalName="kibh">
      <xsd:simpleType>
        <xsd:restriction base="dms:Text"/>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SearchProperties" ma:index="12" nillable="true" ma:displayName="MediaServiceSearchProperties" ma:hidden="true" ma:internalName="MediaServiceSearchProperties" ma:readOnly="true">
      <xsd:simpleType>
        <xsd:restriction base="dms:Note"/>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kibh xmlns="8cfb24df-c76a-48fb-92b8-e40e245fe804" xsi:nil="true"/>
  </documentManagement>
</p:properties>
</file>

<file path=customXml/itemProps1.xml><?xml version="1.0" encoding="utf-8"?>
<ds:datastoreItem xmlns:ds="http://schemas.openxmlformats.org/officeDocument/2006/customXml" ds:itemID="{BB5EDD4D-0EF9-4DCC-BF3A-3AFFB037088E}">
  <ds:schemaRefs>
    <ds:schemaRef ds:uri="http://schemas.microsoft.com/sharepoint/v3/contenttype/forms"/>
  </ds:schemaRefs>
</ds:datastoreItem>
</file>

<file path=customXml/itemProps2.xml><?xml version="1.0" encoding="utf-8"?>
<ds:datastoreItem xmlns:ds="http://schemas.openxmlformats.org/officeDocument/2006/customXml" ds:itemID="{4CA7A60A-5F13-4E49-A4E2-9F083919F52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cfb24df-c76a-48fb-92b8-e40e245fe80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A73BE49-286B-4EF4-9972-8F91F69AC883}">
  <ds:schemaRefs>
    <ds:schemaRef ds:uri="http://schemas.microsoft.com/office/2006/metadata/properties"/>
    <ds:schemaRef ds:uri="http://schemas.microsoft.com/office/infopath/2007/PartnerControls"/>
    <ds:schemaRef ds:uri="ed365f3b-d3da-45ed-8312-5a769f2872ed"/>
    <ds:schemaRef ds:uri="cc7764a7-496e-420c-954d-738b35bbead6"/>
    <ds:schemaRef ds:uri="8cfb24df-c76a-48fb-92b8-e40e245fe804"/>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11</vt:i4>
      </vt:variant>
      <vt:variant>
        <vt:lpstr>Rangos con nombre</vt:lpstr>
      </vt:variant>
      <vt:variant>
        <vt:i4>11</vt:i4>
      </vt:variant>
    </vt:vector>
  </HeadingPairs>
  <TitlesOfParts>
    <vt:vector size="22" baseType="lpstr">
      <vt:lpstr>Índice</vt:lpstr>
      <vt:lpstr>Presentación</vt:lpstr>
      <vt:lpstr>Informantes</vt:lpstr>
      <vt:lpstr>Participantes</vt:lpstr>
      <vt:lpstr>CNGE_2025_M1_Secc10_Sub1</vt:lpstr>
      <vt:lpstr>CNGE_2025_M1_Secc10_Sub2</vt:lpstr>
      <vt:lpstr>CNGE_2025_M1_Secc10_Sub3</vt:lpstr>
      <vt:lpstr>CNGE_2025_M1_Secc10_Sub4</vt:lpstr>
      <vt:lpstr>Complemento</vt:lpstr>
      <vt:lpstr>Anexo</vt:lpstr>
      <vt:lpstr>Glosario</vt:lpstr>
      <vt:lpstr>Anexo!Área_de_impresión</vt:lpstr>
      <vt:lpstr>CNGE_2025_M1_Secc10_Sub1!Área_de_impresión</vt:lpstr>
      <vt:lpstr>CNGE_2025_M1_Secc10_Sub2!Área_de_impresión</vt:lpstr>
      <vt:lpstr>CNGE_2025_M1_Secc10_Sub3!Área_de_impresión</vt:lpstr>
      <vt:lpstr>CNGE_2025_M1_Secc10_Sub4!Área_de_impresión</vt:lpstr>
      <vt:lpstr>Complemento!Área_de_impresión</vt:lpstr>
      <vt:lpstr>Glosario!Área_de_impresión</vt:lpstr>
      <vt:lpstr>Índice!Área_de_impresión</vt:lpstr>
      <vt:lpstr>Informantes!Área_de_impresión</vt:lpstr>
      <vt:lpstr>Participantes!Área_de_impresión</vt:lpstr>
      <vt:lpstr>Presentación!Área_de_impresión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AGUILAR GARCIA RENATA CASSANDRA</dc:creator>
  <cp:keywords/>
  <dc:description/>
  <cp:lastModifiedBy>HERNANDEZ RIVERA FATIMA</cp:lastModifiedBy>
  <cp:revision/>
  <dcterms:created xsi:type="dcterms:W3CDTF">2024-11-06T19:40:02Z</dcterms:created>
  <dcterms:modified xsi:type="dcterms:W3CDTF">2025-06-06T18:15:59Z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0x0101003373EE7A0D5FA54FAA07EB029AB519A7</vt:lpwstr>
  </property>
  <property fmtid="{D5CDD505-2E9C-101B-9397-08002B2CF9AE}" pid="3" name="MediaServiceImageTags">
    <vt:lpwstr/>
  </property>
</Properties>
</file>